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01分析表（市町村回答）\36龍郷町\"/>
    </mc:Choice>
  </mc:AlternateContent>
  <workbookProtection workbookAlgorithmName="SHA-512" workbookHashValue="8mUCa54ETJIADn0g9yfbBVewDbAmMks8lpezgG3a1eI7IhFEo4lq0aopj95wwNXFqjcEfYXbsieQWbdvEB506w==" workbookSaltValue="OQ2+Ce726+unzaNoUvQJG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<sst xmlns="http://schemas.openxmlformats.org/spreadsheetml/2006/main" count="247" uniqueCount="119">
  <si>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</si>
  <si>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</si>
  <si>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</si>
  <si>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</si>
  <si>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</si>
  <si>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</si>
  <si>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</si>
  <si>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</si>
  <si>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</si>
  <si>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</si>
  <si>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</si>
  <si>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</si>
  <si>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</si>
  <si>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</si>
  <si>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</si>
  <si>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</si>
  <si>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</si>
  <si>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</si>
  <si>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</si>
  <si>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</si>
  <si>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</si>
  <si>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</si>
  <si>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</si>
  <si>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</si>
  <si>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</si>
  <si>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</si>
  <si>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</si>
  <si>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</si>
  <si>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</si>
  <si>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</si>
  <si>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</si>
  <si>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</si>
  <si>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</si>
  <si>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</si>
  <si>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</si>
  <si>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</si>
  <si>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</si>
  <si>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</si>
  <si>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</si>
  <si>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</si>
  <si>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</si>
  <si>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</si>
  <si>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</si>
  <si>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</si>
  <si>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</si>
  <si>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</si>
  <si>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</si>
  <si>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</si>
  <si>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</si>
  <si>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</si>
  <si>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</si>
  <si>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</si>
  <si>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</si>
  <si>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</si>
  <si>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</si>
  <si>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</si>
  <si>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</si>
  <si>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</si>
  <si>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</si>
  <si>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</si>
  <si>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</si>
  <si>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</si>
  <si>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</si>
  <si>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</si>
  <si>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</si>
  <si>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</si>
  <si>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</si>
  <si>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</si>
  <si>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</si>
  <si>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</si>
  <si>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</si>
  <si>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</si>
  <si>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</si>
  <si>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</si>
  <si>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</si>
  <si>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</si>
  <si>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</si>
  <si>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</si>
  <si>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</si>
  <si>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</si>
  <si>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</si>
  <si>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</si>
  <si>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</si>
  <si>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</si>
  <si>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</si>
  <si>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</si>
  <si>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</si>
  <si>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</si>
  <si>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</si>
  <si>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</si>
  <si>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</si>
  <si>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</si>
  <si>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</si>
  <si>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</si>
  <si>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</si>
  <si>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</si>
  <si>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</si>
  <si>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</si>
  <si>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</si>
  <si>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</si>
  <si>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</si>
  <si>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</si>
  <si>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</si>
  <si>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</si>
  <si>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</si>
  <si>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</si>
  <si>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</si>
  <si>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</si>
  <si>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</si>
  <si>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</si>
  <si>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</si>
  <si>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</si>
  <si>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</si>
  <si>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</si>
  <si>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</si>
  <si>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</si>
  <si>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の特定地域生活排水処理事業は、平成10年度から整備を開始し、生活環境保全に寄与している。現在も汲取り槽や単独処理浄化槽からの転換や新築への合併処理浄化槽の設置を目標年間60基として取り組んでいる。
健全な経営を維持していくために、財源確保に取り組み、維持管理の長期的な計画を検討し、適切に経営していくことが今後の課題となる。</t>
    <phoneticPr fontId="4"/>
  </si>
  <si>
    <t>当町の特定地域生活排水処理事業は、平成10年度から整備を開始し、設置してから20年以上経過している浄化槽もあり、近年は故障等の修繕も増加傾向にあるため、浄化槽長寿命化計画の策定を行い健全な経営を実施する。</t>
    <rPh sb="76" eb="79">
      <t>ジョウカソウ</t>
    </rPh>
    <rPh sb="79" eb="85">
      <t>チョウジュミョウカケイカク</t>
    </rPh>
    <rPh sb="86" eb="88">
      <t>サクテイ</t>
    </rPh>
    <rPh sb="89" eb="90">
      <t>オコナ</t>
    </rPh>
    <phoneticPr fontId="4"/>
  </si>
  <si>
    <t>①収益的収支比率
使用料での経営が困難であり、一般会計繰入金により経営を維持している現状である。近年水洗個数の増加により使用料収入は増加しているが、使用料金改定の検討も視野に入れ経営改善に努めなければならない。
④企業債残高対事業規模比率
毎年企業債を活用し事業を進めているが、投資規模、使用料水準が適正か検討・分析を行う必要がある。
⑤経費回収率
類似団体平均値及び全国平均値よりも上回っているが、使用料以外の収入に賄われている状況（一般会計繰入金）であり、適正な使用料収入の確保及び汚水処理費の削減が必要となる。
⑥汚水処理原価
類似団体平均値及び全国平均値よりも低い数値ではあるが、接続推進を行い現状維持に努めたい。
⑦施設利用率
類似団体平均値及び全国平均値よりも上回っているため、施設の効率性は高い水準であることがわかる。
⑧水洗化率
年々増加傾向にあるが、類似団体平均値及び全国平均値よりも低い水準である。汲取り槽や単独浄化槽の切替転換に対しての普及啓発に努める。</t>
    <rPh sb="1" eb="4">
      <t>シュウエキテキ</t>
    </rPh>
    <rPh sb="4" eb="6">
      <t>シュウシ</t>
    </rPh>
    <rPh sb="6" eb="8">
      <t>ヒリツ</t>
    </rPh>
    <rPh sb="9" eb="12">
      <t>シヨウリョウ</t>
    </rPh>
    <rPh sb="14" eb="16">
      <t>ケイエイ</t>
    </rPh>
    <rPh sb="17" eb="19">
      <t>コンナン</t>
    </rPh>
    <rPh sb="23" eb="25">
      <t>イッパン</t>
    </rPh>
    <rPh sb="25" eb="27">
      <t>カイケイ</t>
    </rPh>
    <rPh sb="27" eb="30">
      <t>クリイレキン</t>
    </rPh>
    <rPh sb="33" eb="35">
      <t>ケイエイ</t>
    </rPh>
    <rPh sb="36" eb="38">
      <t>イジ</t>
    </rPh>
    <rPh sb="42" eb="44">
      <t>ゲンジョウ</t>
    </rPh>
    <rPh sb="48" eb="50">
      <t>キンネン</t>
    </rPh>
    <rPh sb="50" eb="52">
      <t>スイセン</t>
    </rPh>
    <rPh sb="52" eb="54">
      <t>コスウ</t>
    </rPh>
    <rPh sb="55" eb="57">
      <t>ゾウカ</t>
    </rPh>
    <rPh sb="60" eb="63">
      <t>シヨウリョウ</t>
    </rPh>
    <rPh sb="63" eb="65">
      <t>シュウニュウ</t>
    </rPh>
    <rPh sb="66" eb="68">
      <t>ゾウカ</t>
    </rPh>
    <rPh sb="74" eb="77">
      <t>シヨウリョウ</t>
    </rPh>
    <rPh sb="77" eb="78">
      <t>キン</t>
    </rPh>
    <rPh sb="78" eb="80">
      <t>カイテイ</t>
    </rPh>
    <rPh sb="81" eb="83">
      <t>ケントウ</t>
    </rPh>
    <rPh sb="84" eb="86">
      <t>シヤ</t>
    </rPh>
    <rPh sb="87" eb="88">
      <t>イ</t>
    </rPh>
    <rPh sb="89" eb="91">
      <t>ケイエイ</t>
    </rPh>
    <rPh sb="91" eb="93">
      <t>カイゼン</t>
    </rPh>
    <rPh sb="94" eb="95">
      <t>ツト</t>
    </rPh>
    <rPh sb="107" eb="109">
      <t>キギョウ</t>
    </rPh>
    <rPh sb="109" eb="110">
      <t>サイ</t>
    </rPh>
    <rPh sb="110" eb="112">
      <t>ザンダカ</t>
    </rPh>
    <rPh sb="112" eb="113">
      <t>タイ</t>
    </rPh>
    <rPh sb="113" eb="115">
      <t>ジギョウ</t>
    </rPh>
    <rPh sb="115" eb="117">
      <t>キボ</t>
    </rPh>
    <rPh sb="117" eb="119">
      <t>ヒリツ</t>
    </rPh>
    <rPh sb="120" eb="122">
      <t>マイトシ</t>
    </rPh>
    <rPh sb="122" eb="124">
      <t>キギョウ</t>
    </rPh>
    <rPh sb="124" eb="125">
      <t>サイ</t>
    </rPh>
    <rPh sb="126" eb="128">
      <t>カツヨウ</t>
    </rPh>
    <rPh sb="129" eb="131">
      <t>ジギョウ</t>
    </rPh>
    <rPh sb="132" eb="133">
      <t>スス</t>
    </rPh>
    <rPh sb="139" eb="141">
      <t>トウシ</t>
    </rPh>
    <rPh sb="141" eb="143">
      <t>キボ</t>
    </rPh>
    <rPh sb="144" eb="147">
      <t>シヨウリョウ</t>
    </rPh>
    <rPh sb="147" eb="149">
      <t>スイジュン</t>
    </rPh>
    <rPh sb="150" eb="152">
      <t>テキセイ</t>
    </rPh>
    <rPh sb="153" eb="155">
      <t>ケントウ</t>
    </rPh>
    <rPh sb="156" eb="158">
      <t>ブンセキ</t>
    </rPh>
    <rPh sb="159" eb="160">
      <t>オコナ</t>
    </rPh>
    <rPh sb="161" eb="163">
      <t>ヒツヨウ</t>
    </rPh>
    <rPh sb="169" eb="173">
      <t>ケイヒカイシュウ</t>
    </rPh>
    <rPh sb="173" eb="174">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</si>
</sst>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73-4CE3-BADE-A49AECD8E6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73-4CE3-BADE-A49AECD8E6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112.55</c:v>
                </c:pt>
                <c:pt idx="1">
                  <c:v>100</c:v>
                </c:pt>
                <c:pt idx="2">
                  <c:v>100</c:v>
                </c:pt>
                <c:pt idx="3">
                  <c:v>100</c:v>
                </c:pt>
                <c:pt idx="4">
                  <c:v>100</c:v>
                </c:pt>
              </c:numCache>
            </c:numRef>
          </c:val>
          <c:extLst>
            <c:ext xmlns:c16="http://schemas.microsoft.com/office/drawing/2014/chart" uri="{C3380CC4-5D6E-409C-BE32-E72D297353CC}">
              <c16:uniqueId val="{00000000-6B17-4B45-BA97-449FEF41A4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6B17-4B45-BA97-449FEF41A4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68.61</c:v>
                </c:pt>
                <c:pt idx="1">
                  <c:v>70.72</c:v>
                </c:pt>
                <c:pt idx="2">
                  <c:v>74.33</c:v>
                </c:pt>
                <c:pt idx="3">
                  <c:v>77.47</c:v>
                </c:pt>
                <c:pt idx="4">
                  <c:v>80.8</c:v>
                </c:pt>
              </c:numCache>
            </c:numRef>
          </c:val>
          <c:extLst>
            <c:ext xmlns:c16="http://schemas.microsoft.com/office/drawing/2014/chart" uri="{C3380CC4-5D6E-409C-BE32-E72D297353CC}">
              <c16:uniqueId val="{00000000-29B2-4F42-A796-32374225041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29B2-4F42-A796-32374225041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77.69</c:v>
                </c:pt>
                <c:pt idx="1">
                  <c:v>82.02</c:v>
                </c:pt>
                <c:pt idx="2">
                  <c:v>92.05</c:v>
                </c:pt>
                <c:pt idx="3">
                  <c:v>77.650000000000006</c:v>
                </c:pt>
                <c:pt idx="4">
                  <c:v>81.13</c:v>
                </c:pt>
              </c:numCache>
            </c:numRef>
          </c:val>
          <c:extLst>
            <c:ext xmlns:c16="http://schemas.microsoft.com/office/drawing/2014/chart" uri="{C3380CC4-5D6E-409C-BE32-E72D297353CC}">
              <c16:uniqueId val="{00000000-64DE-4957-A105-270A6EEF8A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DE-4957-A105-270A6EEF8A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57-4C9D-8FF6-E3CB227E83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57-4C9D-8FF6-E3CB227E83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0C-4FB9-B757-173843F4AF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0C-4FB9-B757-173843F4AF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6-4929-B2D3-B1D43B2089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6-4929-B2D3-B1D43B2089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62-41A6-8D49-D94F7A6240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62-41A6-8D49-D94F7A6240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498.54</c:v>
                </c:pt>
                <c:pt idx="2">
                  <c:v>456.54</c:v>
                </c:pt>
                <c:pt idx="3" formatCode="#,##0.00;&quot;△&quot;#,##0.00">
                  <c:v>0</c:v>
                </c:pt>
                <c:pt idx="4" formatCode="#,##0.00;&quot;△&quot;#,##0.00">
                  <c:v>0</c:v>
                </c:pt>
              </c:numCache>
            </c:numRef>
          </c:val>
          <c:extLst>
            <c:ext xmlns:c16="http://schemas.microsoft.com/office/drawing/2014/chart" uri="{C3380CC4-5D6E-409C-BE32-E72D297353CC}">
              <c16:uniqueId val="{00000000-7BA8-41C6-BF86-B92884D27E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7BA8-41C6-BF86-B92884D27E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70.13</c:v>
                </c:pt>
                <c:pt idx="1">
                  <c:v>71.84</c:v>
                </c:pt>
                <c:pt idx="2">
                  <c:v>71.73</c:v>
                </c:pt>
                <c:pt idx="3">
                  <c:v>70.650000000000006</c:v>
                </c:pt>
                <c:pt idx="4">
                  <c:v>70.88</c:v>
                </c:pt>
              </c:numCache>
            </c:numRef>
          </c:val>
          <c:extLst>
            <c:ext xmlns:c16="http://schemas.microsoft.com/office/drawing/2014/chart" uri="{C3380CC4-5D6E-409C-BE32-E72D297353CC}">
              <c16:uniqueId val="{00000000-0F78-4C44-BDD2-D73E904EC2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0F78-4C44-BDD2-D73E904EC2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141.79</c:v>
                </c:pt>
                <c:pt idx="1">
                  <c:v>139.49</c:v>
                </c:pt>
                <c:pt idx="2">
                  <c:v>140.58000000000001</c:v>
                </c:pt>
                <c:pt idx="3">
                  <c:v>142.02000000000001</c:v>
                </c:pt>
                <c:pt idx="4">
                  <c:v>144.04</c:v>
                </c:pt>
              </c:numCache>
            </c:numRef>
          </c:val>
          <c:extLst>
            <c:ext xmlns:c16="http://schemas.microsoft.com/office/drawing/2014/chart" uri="{C3380CC4-5D6E-409C-BE32-E72D297353CC}">
              <c16:uniqueId val="{00000000-5E04-4FFE-B50D-3E54A510EB0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5E04-4FFE-B50D-3E54A510EB0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鹿児島県　龍郷町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K2</v>
      </c>
      <c r="X8" s="78"/>
      <c r="Y8" s="78"/>
      <c r="Z8" s="78"/>
      <c r="AA8" s="78"/>
      <c r="AB8" s="78"/>
      <c r="AC8" s="78"/>
      <c r="AD8" s="79" t="str">
        <f>データ!$M$6</f>
        <v>非設置</v>
      </c>
      <c r="AE8" s="79"/>
      <c r="AF8" s="79"/>
      <c r="AG8" s="79"/>
      <c r="AH8" s="79"/>
      <c r="AI8" s="79"/>
      <c r="AJ8" s="79"/>
      <c r="AK8" s="3"/>
      <c r="AL8" s="75">
        <f>データ!S6</f>
        <v>6040</v>
      </c>
      <c r="AM8" s="75"/>
      <c r="AN8" s="75"/>
      <c r="AO8" s="75"/>
      <c r="AP8" s="75"/>
      <c r="AQ8" s="75"/>
      <c r="AR8" s="75"/>
      <c r="AS8" s="75"/>
      <c r="AT8" s="74">
        <f>データ!T6</f>
        <v>81.819999999999993</v>
      </c>
      <c r="AU8" s="74"/>
      <c r="AV8" s="74"/>
      <c r="AW8" s="74"/>
      <c r="AX8" s="74"/>
      <c r="AY8" s="74"/>
      <c r="AZ8" s="74"/>
      <c r="BA8" s="74"/>
      <c r="BB8" s="74">
        <f>データ!U6</f>
        <v>73.819999999999993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c r="A10" s="2"/>
      <c r="B10" s="74" t="str">
        <f>データ!N6</f>
        <v>-</v>
      </c>
      <c r="C10" s="74"/>
      <c r="D10" s="74"/>
      <c r="E10" s="74"/>
      <c r="F10" s="74"/>
      <c r="G10" s="74"/>
      <c r="H10" s="74"/>
      <c r="I10" s="74" t="str">
        <f>データ!O6</f>
        <v>該当数値なし</v>
      </c>
      <c r="J10" s="74"/>
      <c r="K10" s="74"/>
      <c r="L10" s="74"/>
      <c r="M10" s="74"/>
      <c r="N10" s="74"/>
      <c r="O10" s="74"/>
      <c r="P10" s="74">
        <f>データ!P6</f>
        <v>100</v>
      </c>
      <c r="Q10" s="74"/>
      <c r="R10" s="74"/>
      <c r="S10" s="74"/>
      <c r="T10" s="74"/>
      <c r="U10" s="74"/>
      <c r="V10" s="74"/>
      <c r="W10" s="74">
        <f>データ!Q6</f>
        <v>100</v>
      </c>
      <c r="X10" s="74"/>
      <c r="Y10" s="74"/>
      <c r="Z10" s="74"/>
      <c r="AA10" s="74"/>
      <c r="AB10" s="74"/>
      <c r="AC10" s="74"/>
      <c r="AD10" s="75">
        <f>データ!R6</f>
        <v>3960</v>
      </c>
      <c r="AE10" s="75"/>
      <c r="AF10" s="75"/>
      <c r="AG10" s="75"/>
      <c r="AH10" s="75"/>
      <c r="AI10" s="75"/>
      <c r="AJ10" s="75"/>
      <c r="AK10" s="2"/>
      <c r="AL10" s="75">
        <f>データ!V6</f>
        <v>5944</v>
      </c>
      <c r="AM10" s="75"/>
      <c r="AN10" s="75"/>
      <c r="AO10" s="75"/>
      <c r="AP10" s="75"/>
      <c r="AQ10" s="75"/>
      <c r="AR10" s="75"/>
      <c r="AS10" s="75"/>
      <c r="AT10" s="74">
        <f>データ!W6</f>
        <v>82.03</v>
      </c>
      <c r="AU10" s="74"/>
      <c r="AV10" s="74"/>
      <c r="AW10" s="74"/>
      <c r="AX10" s="74"/>
      <c r="AY10" s="74"/>
      <c r="AZ10" s="74"/>
      <c r="BA10" s="74"/>
      <c r="BB10" s="74">
        <f>データ!X6</f>
        <v>72.459999999999994</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44</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ylf7GSY62giSypzkb+OtQTRZWQaVFHtdf3OCdxOULVGucf27DgDGahLRMK8ztO5FvPfh/5pgiahAFzXiytYpZA==" saltValue="JtQ6Xnz/xZR+za5Chb/6n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c r="A6" s="28" t="s">
        <v>97</v>
      </c>
      <c r="B6" s="33">
        <f>B7</f>
        <v>2020</v>
      </c>
      <c r="C6" s="33">
        <f t="shared" ref="C6:X6" si="3">C7</f>
        <v>465275</v>
      </c>
      <c r="D6" s="33">
        <f t="shared" si="3"/>
        <v>47</v>
      </c>
      <c r="E6" s="33">
        <f t="shared" si="3"/>
        <v>18</v>
      </c>
      <c r="F6" s="33">
        <f t="shared" si="3"/>
        <v>0</v>
      </c>
      <c r="G6" s="33">
        <f t="shared" si="3"/>
        <v>0</v>
      </c>
      <c r="H6" s="33" t="str">
        <f t="shared" si="3"/>
        <v>鹿児島県　龍郷町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100</v>
      </c>
      <c r="Q6" s="34">
        <f t="shared" si="3"/>
        <v>100</v>
      </c>
      <c r="R6" s="34">
        <f t="shared" si="3"/>
        <v>3960</v>
      </c>
      <c r="S6" s="34">
        <f t="shared" si="3"/>
        <v>6040</v>
      </c>
      <c r="T6" s="34">
        <f t="shared" si="3"/>
        <v>81.819999999999993</v>
      </c>
      <c r="U6" s="34">
        <f t="shared" si="3"/>
        <v>73.819999999999993</v>
      </c>
      <c r="V6" s="34">
        <f t="shared" si="3"/>
        <v>5944</v>
      </c>
      <c r="W6" s="34">
        <f t="shared" si="3"/>
        <v>82.03</v>
      </c>
      <c r="X6" s="34">
        <f t="shared" si="3"/>
        <v>72.459999999999994</v>
      </c>
      <c r="Y6" s="35">
        <f>IF(Y7="",NA(),Y7)</f>
        <v>77.69</v>
      </c>
      <c r="Z6" s="35">
        <f t="shared" ref="Z6:AH6" si="4">IF(Z7="",NA(),Z7)</f>
        <v>82.02</v>
      </c>
      <c r="AA6" s="35">
        <f t="shared" si="4"/>
        <v>92.05</v>
      </c>
      <c r="AB6" s="35">
        <f t="shared" si="4"/>
        <v>77.650000000000006</v>
      </c>
      <c r="AC6" s="35">
        <f t="shared" si="4"/>
        <v>81.13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498.54</v>
      </c>
      <c r="BH6" s="35">
        <f t="shared" si="7"/>
        <v>456.54</v>
      </c>
      <c r="BI6" s="34">
        <f t="shared" si="7"/>
        <v>0</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70.13</v>
      </c>
      <c r="BR6" s="35">
        <f t="shared" ref="BR6:BZ6" si="8">IF(BR7="",NA(),BR7)</f>
        <v>71.84</v>
      </c>
      <c r="BS6" s="35">
        <f t="shared" si="8"/>
        <v>71.73</v>
      </c>
      <c r="BT6" s="35">
        <f t="shared" si="8"/>
        <v>70.650000000000006</v>
      </c>
      <c r="BU6" s="35">
        <f t="shared" si="8"/>
        <v>70.88</v>
      </c>
      <c r="BV6" s="35">
        <f t="shared" si="8"/>
        <v>66.73</v>
      </c>
      <c r="BW6" s="35">
        <f t="shared" si="8"/>
        <v>64.78</v>
      </c>
      <c r="BX6" s="35">
        <f t="shared" si="8"/>
        <v>63.06</v>
      </c>
      <c r="BY6" s="35">
        <f t="shared" si="8"/>
        <v>62.5</v>
      </c>
      <c r="BZ6" s="35">
        <f t="shared" si="8"/>
        <v>60.59</v>
      </c>
      <c r="CA6" s="34" t="str">
        <f>IF(CA7="","",IF(CA7="-","【-】","【"&amp;SUBSTITUTE(TEXT(CA7,"#,##0.00"),"-","△")&amp;"】"))</f>
        <v>【58.42】</v>
      </c>
      <c r="CB6" s="35">
        <f>IF(CB7="",NA(),CB7)</f>
        <v>141.79</v>
      </c>
      <c r="CC6" s="35">
        <f t="shared" ref="CC6:CK6" si="9">IF(CC7="",NA(),CC7)</f>
        <v>139.49</v>
      </c>
      <c r="CD6" s="35">
        <f t="shared" si="9"/>
        <v>140.58000000000001</v>
      </c>
      <c r="CE6" s="35">
        <f t="shared" si="9"/>
        <v>142.02000000000001</v>
      </c>
      <c r="CF6" s="35">
        <f t="shared" si="9"/>
        <v>144.04</v>
      </c>
      <c r="CG6" s="35">
        <f t="shared" si="9"/>
        <v>241.29</v>
      </c>
      <c r="CH6" s="35">
        <f t="shared" si="9"/>
        <v>250.21</v>
      </c>
      <c r="CI6" s="35">
        <f t="shared" si="9"/>
        <v>264.77</v>
      </c>
      <c r="CJ6" s="35">
        <f t="shared" si="9"/>
        <v>269.33</v>
      </c>
      <c r="CK6" s="35">
        <f t="shared" si="9"/>
        <v>280.23</v>
      </c>
      <c r="CL6" s="34" t="str">
        <f>IF(CL7="","",IF(CL7="-","【-】","【"&amp;SUBSTITUTE(TEXT(CL7,"#,##0.00"),"-","△")&amp;"】"))</f>
        <v>【282.28】</v>
      </c>
      <c r="CM6" s="35">
        <f>IF(CM7="",NA(),CM7)</f>
        <v>112.55</v>
      </c>
      <c r="CN6" s="35">
        <f t="shared" ref="CN6:CV6" si="10">IF(CN7="",NA(),CN7)</f>
        <v>100</v>
      </c>
      <c r="CO6" s="35">
        <f t="shared" si="10"/>
        <v>100</v>
      </c>
      <c r="CP6" s="35">
        <f t="shared" si="10"/>
        <v>100</v>
      </c>
      <c r="CQ6" s="35">
        <f t="shared" si="10"/>
        <v>100</v>
      </c>
      <c r="CR6" s="35">
        <f t="shared" si="10"/>
        <v>61.94</v>
      </c>
      <c r="CS6" s="35">
        <f t="shared" si="10"/>
        <v>61.79</v>
      </c>
      <c r="CT6" s="35">
        <f t="shared" si="10"/>
        <v>59.94</v>
      </c>
      <c r="CU6" s="35">
        <f t="shared" si="10"/>
        <v>59.64</v>
      </c>
      <c r="CV6" s="35">
        <f t="shared" si="10"/>
        <v>58.19</v>
      </c>
      <c r="CW6" s="34" t="str">
        <f>IF(CW7="","",IF(CW7="-","【-】","【"&amp;SUBSTITUTE(TEXT(CW7,"#,##0.00"),"-","△")&amp;"】"))</f>
        <v>【57.83】</v>
      </c>
      <c r="CX6" s="35">
        <f>IF(CX7="",NA(),CX7)</f>
        <v>68.61</v>
      </c>
      <c r="CY6" s="35">
        <f t="shared" ref="CY6:DG6" si="11">IF(CY7="",NA(),CY7)</f>
        <v>70.72</v>
      </c>
      <c r="CZ6" s="35">
        <f t="shared" si="11"/>
        <v>74.33</v>
      </c>
      <c r="DA6" s="35">
        <f t="shared" si="11"/>
        <v>77.47</v>
      </c>
      <c r="DB6" s="35">
        <f t="shared" si="11"/>
        <v>80.8</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2020</v>
      </c>
      <c r="C7" s="37">
        <v>465275</v>
      </c>
      <c r="D7" s="37">
        <v>47</v>
      </c>
      <c r="E7" s="37">
        <v>18</v>
      </c>
      <c r="F7" s="37">
        <v>0</v>
      </c>
      <c r="G7" s="37">
        <v>0</v>
      </c>
      <c r="H7" s="37" t="s">
        <v>98</v>
      </c>
      <c r="I7" s="37" t="s">
        <v>99</v>
      </c>
      <c r="J7" s="37" t="s">
        <v>100</v>
      </c>
      <c r="K7" s="37" t="s">
        <v>101</v>
      </c>
      <c r="L7" s="37" t="s">
        <v>102</v>
      </c>
      <c r="M7" s="37" t="s">
        <v>103</v>
      </c>
      <c r="N7" s="38" t="s">
        <v>104</v>
      </c>
      <c r="O7" s="38" t="s">
        <v>105</v>
      </c>
      <c r="P7" s="38">
        <v>100</v>
      </c>
      <c r="Q7" s="38">
        <v>100</v>
      </c>
      <c r="R7" s="38">
        <v>3960</v>
      </c>
      <c r="S7" s="38">
        <v>6040</v>
      </c>
      <c r="T7" s="38">
        <v>81.819999999999993</v>
      </c>
      <c r="U7" s="38">
        <v>73.819999999999993</v>
      </c>
      <c r="V7" s="38">
        <v>5944</v>
      </c>
      <c r="W7" s="38">
        <v>82.03</v>
      </c>
      <c r="X7" s="38">
        <v>72.459999999999994</v>
      </c>
      <c r="Y7" s="38">
        <v>77.69</v>
      </c>
      <c r="Z7" s="38">
        <v>82.02</v>
      </c>
      <c r="AA7" s="38">
        <v>92.05</v>
      </c>
      <c r="AB7" s="38">
        <v>77.650000000000006</v>
      </c>
      <c r="AC7" s="38">
        <v>81.13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498.54</v>
      </c>
      <c r="BH7" s="38">
        <v>456.54</v>
      </c>
      <c r="BI7" s="38">
        <v>0</v>
      </c>
      <c r="BJ7" s="38">
        <v>0</v>
      </c>
      <c r="BK7" s="38">
        <v>248.44</v>
      </c>
      <c r="BL7" s="38">
        <v>244.85</v>
      </c>
      <c r="BM7" s="38">
        <v>296.89</v>
      </c>
      <c r="BN7" s="38">
        <v>270.57</v>
      </c>
      <c r="BO7" s="38">
        <v>294.27</v>
      </c>
      <c r="BP7" s="38">
        <v>314.13</v>
      </c>
      <c r="BQ7" s="38">
        <v>70.13</v>
      </c>
      <c r="BR7" s="38">
        <v>71.84</v>
      </c>
      <c r="BS7" s="38">
        <v>71.73</v>
      </c>
      <c r="BT7" s="38">
        <v>70.650000000000006</v>
      </c>
      <c r="BU7" s="38">
        <v>70.88</v>
      </c>
      <c r="BV7" s="38">
        <v>66.73</v>
      </c>
      <c r="BW7" s="38">
        <v>64.78</v>
      </c>
      <c r="BX7" s="38">
        <v>63.06</v>
      </c>
      <c r="BY7" s="38">
        <v>62.5</v>
      </c>
      <c r="BZ7" s="38">
        <v>60.59</v>
      </c>
      <c r="CA7" s="38">
        <v>58.42</v>
      </c>
      <c r="CB7" s="38">
        <v>141.79</v>
      </c>
      <c r="CC7" s="38">
        <v>139.49</v>
      </c>
      <c r="CD7" s="38">
        <v>140.58000000000001</v>
      </c>
      <c r="CE7" s="38">
        <v>142.02000000000001</v>
      </c>
      <c r="CF7" s="38">
        <v>144.04</v>
      </c>
      <c r="CG7" s="38">
        <v>241.29</v>
      </c>
      <c r="CH7" s="38">
        <v>250.21</v>
      </c>
      <c r="CI7" s="38">
        <v>264.77</v>
      </c>
      <c r="CJ7" s="38">
        <v>269.33</v>
      </c>
      <c r="CK7" s="38">
        <v>280.23</v>
      </c>
      <c r="CL7" s="38">
        <v>282.27999999999997</v>
      </c>
      <c r="CM7" s="38">
        <v>112.55</v>
      </c>
      <c r="CN7" s="38">
        <v>100</v>
      </c>
      <c r="CO7" s="38">
        <v>100</v>
      </c>
      <c r="CP7" s="38">
        <v>100</v>
      </c>
      <c r="CQ7" s="38">
        <v>100</v>
      </c>
      <c r="CR7" s="38">
        <v>61.94</v>
      </c>
      <c r="CS7" s="38">
        <v>61.79</v>
      </c>
      <c r="CT7" s="38">
        <v>59.94</v>
      </c>
      <c r="CU7" s="38">
        <v>59.64</v>
      </c>
      <c r="CV7" s="38">
        <v>58.19</v>
      </c>
      <c r="CW7" s="38">
        <v>57.83</v>
      </c>
      <c r="CX7" s="38">
        <v>68.61</v>
      </c>
      <c r="CY7" s="38">
        <v>70.72</v>
      </c>
      <c r="CZ7" s="38">
        <v>74.33</v>
      </c>
      <c r="DA7" s="38">
        <v>77.47</v>
      </c>
      <c r="DB7" s="38">
        <v>80.8</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c r="B11">
        <v>4</v>
      </c>
      <c r="C11">
        <v>3</v>
      </c>
      <c r="D11">
        <v>2</v>
      </c>
      <c r="E11">
        <v>1</v>
      </c>
      <c r="F11">
        <v>0</v>
      </c>
      <c r="G11" t="s">
        <v>111</v>
      </c>
    </row>
    <row r="12" spans="1:145">
      <c r="B12">
        <v>1</v>
      </c>
      <c r="C12">
        <v>1</v>
      </c>
      <c r="D12">
        <v>1</v>
      </c>
      <c r="E12">
        <v>1</v>
      </c>
      <c r="F12">
        <v>2</v>
      </c>
      <c r="G12" t="s">
        <v>112</v>
      </c>
    </row>
    <row r="13" spans="1:14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2022-02-03T03:44:50Z</cp:lastPrinted>
  <dcterms:created xsi:type="dcterms:W3CDTF">2021-12-03T08:12:29Z</dcterms:created>
  <dcterms:modified xsi:type="dcterms:W3CDTF">2022-02-03T03:44:57Z</dcterms:modified>
  <cp:category/>
</cp:coreProperties>
</file>