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35_瀬戸内町【済】\"/>
    </mc:Choice>
  </mc:AlternateContent>
  <workbookProtection workbookAlgorithmName="SHA-512" workbookHashValue="z34DPegDK6xspMnv5B5GoAiGHlKm2rgk6gK1xVbu4xwgkEBcwHAMDWkWMJLCBnOhb48syZM3Dmac9rBFv6zc4g==" workbookSaltValue="l96iPzC/0grFah5ZPVzIz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<sst xmlns="http://schemas.openxmlformats.org/spreadsheetml/2006/main" count="228" uniqueCount="113">
  <si>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</si>
  <si>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</si>
  <si>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</si>
  <si>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</si>
  <si>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</si>
  <si>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</si>
  <si>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</si>
  <si>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</si>
  <si>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</si>
  <si>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</si>
  <si>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</si>
  <si>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</si>
  <si>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</si>
  <si>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</si>
  <si>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</si>
  <si>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</si>
  <si>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</si>
  <si>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</si>
  <si>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</si>
  <si>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</si>
  <si>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</si>
  <si>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</si>
  <si>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</si>
  <si>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</si>
  <si>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</si>
  <si>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</si>
  <si>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</si>
  <si>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</si>
  <si>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</si>
  <si>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</si>
  <si>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</si>
  <si>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</si>
  <si>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</si>
  <si>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</si>
  <si>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</si>
  <si>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</si>
  <si>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</si>
  <si>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</si>
  <si>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</si>
  <si>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</si>
  <si>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</si>
  <si>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</si>
  <si>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</si>
  <si>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</si>
  <si>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</si>
  <si>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</si>
  <si>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</si>
  <si>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</si>
  <si>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</si>
  <si>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</si>
  <si>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</si>
  <si>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</si>
  <si>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</si>
  <si>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</si>
  <si>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</si>
  <si>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</si>
  <si>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</si>
  <si>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</si>
  <si>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</si>
  <si>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</si>
  <si>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</si>
  <si>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</si>
  <si>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</si>
  <si>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</si>
  <si>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</si>
  <si>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</si>
  <si>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</si>
  <si>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</si>
  <si>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</si>
  <si>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</si>
  <si>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</si>
  <si>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</si>
  <si>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</si>
  <si>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</si>
  <si>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</si>
  <si>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</si>
  <si>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</si>
  <si>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</si>
  <si>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</si>
  <si>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</si>
  <si>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</si>
  <si>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</si>
  <si>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</si>
  <si>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</si>
  <si>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</si>
  <si>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</si>
  <si>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</si>
  <si>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</si>
  <si>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</si>
  <si>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</si>
  <si>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</si>
  <si>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</si>
  <si>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</si>
  <si>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瀬戸内町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</si>
  <si>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</si>
  <si>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</si>
  <si>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</si>
  <si>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</si>
  <si>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</si>
  <si>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</si>
  <si>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</si>
  <si>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</si>
  <si>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</si>
  <si>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</si>
  <si>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</si>
  <si>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</si>
  <si>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</si>
  <si>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</si>
  <si>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</si>
  <si>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</si>
  <si>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①これまで類似団体平均値を上回っていたが，統合により大きく下回る結果となった。
②類似団体平均値を下回っているが，近い将来に法定耐用年数に達する管路が多くなっている。
③これから耐用年数に達する管路を多く抱えているので，計画的に更新を実施する。</t>
    <rPh sb="5" eb="7">
      <t>ルイジ</t>
    </rPh>
    <rPh sb="7" eb="9">
      <t>ダンタイ</t>
    </rPh>
    <rPh sb="9" eb="12">
      <t>ヘイキンチ</t>
    </rPh>
    <rPh sb="13" eb="15">
      <t>ウワマワ</t>
    </rPh>
    <rPh sb="21" eb="23">
      <t>トウゴウ</t>
    </rPh>
    <rPh sb="26" eb="27">
      <t>オオ</t>
    </rPh>
    <rPh sb="29" eb="31">
      <t>シタマワ</t>
    </rPh>
    <rPh sb="32" eb="34">
      <t>ケッカ</t>
    </rPh>
    <rPh sb="41" eb="43">
      <t>ルイジ</t>
    </rPh>
    <rPh sb="43" eb="45">
      <t>ダンタイ</t>
    </rPh>
    <rPh sb="45" eb="48">
      <t>ヘイキンチ</t>
    </rPh>
    <rPh sb="49" eb="51">
      <t>シタマワ</t>
    </rPh>
    <phoneticPr fontId="4"/>
  </si>
  <si>
    <t>令和２年４月に大島本島側の簡易水道事業を統合し，統合後最初の決算となった。
①類似団体平均値と比較すると良好な状況であるが，統合前の前年度より悪化している状況であり，今後も経営改善に向けた取組を続けていく必要がある。
②統合により，負債を多く引継ぎ欠損金が生じたが，積立金を取崩し欠損金を繰越さないこととしている。
③統合により，簡易水道事業企業債を引継いだことにより企業債残高が増加し，統合前の前年度より一気に悪化した。
④統合により，簡易水道事業企業債を引継いだことにより企業債残高が増加し，統合前の前年度より一気に悪化した。
⑤100％を超えているが，統合前の前年度より悪化している状況である。令和２年度～令和５年度の間，旧簡易水道事業地域の水道料金を段階的に引上げる事としている。
⑥類似団体と比較すると下回っており，適正な数値であると思われる。
⑦前年度と比較すると，統合による影響は出てないが，施設を更新する際には引続きダウンサイジングについて検討する必要がある。
⑧類似団体と比較すると上回っており，良好な施設運営が行えている。</t>
    <rPh sb="0" eb="2">
      <t>レイワ</t>
    </rPh>
    <rPh sb="7" eb="9">
      <t>オオシマ</t>
    </rPh>
    <rPh sb="9" eb="11">
      <t>ホントウ</t>
    </rPh>
    <rPh sb="11" eb="12">
      <t>ガワ</t>
    </rPh>
    <rPh sb="13" eb="15">
      <t>カンイ</t>
    </rPh>
    <rPh sb="15" eb="17">
      <t>スイドウ</t>
    </rPh>
    <rPh sb="17" eb="19">
      <t>ジギョウ</t>
    </rPh>
    <rPh sb="20" eb="22">
      <t>トウゴウ</t>
    </rPh>
    <rPh sb="24" eb="27">
      <t>トウゴウゴ</t>
    </rPh>
    <rPh sb="27" eb="29">
      <t>サイショ</t>
    </rPh>
    <rPh sb="30" eb="32">
      <t>ケッサン</t>
    </rPh>
    <rPh sb="39" eb="41">
      <t>ルイジ</t>
    </rPh>
    <rPh sb="41" eb="43">
      <t>ダンタイ</t>
    </rPh>
    <rPh sb="43" eb="46">
      <t>ヘイキンチ</t>
    </rPh>
    <rPh sb="47" eb="49">
      <t>ヒカク</t>
    </rPh>
    <rPh sb="52" eb="54">
      <t>リョウコウ</t>
    </rPh>
    <rPh sb="55" eb="57">
      <t>ジョウキョウ</t>
    </rPh>
    <rPh sb="62" eb="64">
      <t>トウゴウ</t>
    </rPh>
    <rPh sb="64" eb="65">
      <t>マエ</t>
    </rPh>
    <rPh sb="66" eb="69">
      <t>ゼンネンド</t>
    </rPh>
    <rPh sb="71" eb="73">
      <t>アッカ</t>
    </rPh>
    <rPh sb="77" eb="79">
      <t>ジョウキョウ</t>
    </rPh>
    <rPh sb="83" eb="85">
      <t>コンゴ</t>
    </rPh>
    <rPh sb="86" eb="88">
      <t>ケイエイ</t>
    </rPh>
    <rPh sb="88" eb="90">
      <t>カイゼン</t>
    </rPh>
    <rPh sb="91" eb="92">
      <t>ム</t>
    </rPh>
    <rPh sb="94" eb="96">
      <t>トリクミ</t>
    </rPh>
    <rPh sb="97" eb="98">
      <t>ツヅ</t>
    </rPh>
    <rPh sb="102" eb="104">
      <t>ヒツヨウ</t>
    </rPh>
    <rPh sb="110" eb="112">
      <t>トウゴウ</t>
    </rPh>
    <rPh sb="116" eb="118">
      <t>フサイ</t>
    </rPh>
    <rPh sb="119" eb="120">
      <t>オオ</t>
    </rPh>
    <rPh sb="121" eb="122">
      <t>ヒ</t>
    </rPh>
    <rPh sb="122" eb="123">
      <t>ツ</t>
    </rPh>
    <rPh sb="124" eb="127">
      <t>ケッソンキン</t>
    </rPh>
    <rPh sb="128" eb="129">
      <t>ショウ</t>
    </rPh>
    <rPh sb="133" eb="135">
      <t>ツミタテ</t>
    </rPh>
    <rPh sb="135" eb="136">
      <t>キン</t>
    </rPh>
    <rPh sb="137" eb="139">
      <t>トリクズ</t>
    </rPh>
    <rPh sb="140" eb="143">
      <t>ケッソンキン</t>
    </rPh>
    <rPh sb="144" eb="146">
      <t>クリコ</t>
    </rPh>
    <rPh sb="165" eb="167">
      <t>カンイ</t>
    </rPh>
    <rPh sb="167" eb="169">
      <t>スイドウ</t>
    </rPh>
    <rPh sb="169" eb="171">
      <t>ジギョウ</t>
    </rPh>
    <rPh sb="171" eb="173">
      <t>キギョウ</t>
    </rPh>
    <rPh sb="173" eb="174">
      <t>サイ</t>
    </rPh>
    <rPh sb="175" eb="176">
      <t>ヒ</t>
    </rPh>
    <rPh sb="176" eb="177">
      <t>ツ</t>
    </rPh>
    <rPh sb="272" eb="273">
      <t>コ</t>
    </rPh>
    <rPh sb="300" eb="302">
      <t>レイワ</t>
    </rPh>
    <rPh sb="303" eb="305">
      <t>ネンド</t>
    </rPh>
    <rPh sb="306" eb="308">
      <t>レイワ</t>
    </rPh>
    <rPh sb="309" eb="311">
      <t>ネンド</t>
    </rPh>
    <rPh sb="312" eb="313">
      <t>カン</t>
    </rPh>
    <rPh sb="314" eb="315">
      <t>キュウ</t>
    </rPh>
    <rPh sb="315" eb="317">
      <t>カンイ</t>
    </rPh>
    <rPh sb="317" eb="319">
      <t>スイドウ</t>
    </rPh>
    <rPh sb="319" eb="321">
      <t>ジギョウ</t>
    </rPh>
    <rPh sb="321" eb="323">
      <t>チイキ</t>
    </rPh>
    <rPh sb="324" eb="326">
      <t>スイドウ</t>
    </rPh>
    <rPh sb="326" eb="328">
      <t>リョウキン</t>
    </rPh>
    <rPh sb="329" eb="332">
      <t>ダンカイテキ</t>
    </rPh>
    <rPh sb="333" eb="334">
      <t>ヒ</t>
    </rPh>
    <rPh sb="334" eb="335">
      <t>ア</t>
    </rPh>
    <rPh sb="337" eb="338">
      <t>コト</t>
    </rPh>
    <rPh sb="346" eb="348">
      <t>ルイジ</t>
    </rPh>
    <rPh sb="348" eb="350">
      <t>ダンタイ</t>
    </rPh>
    <rPh sb="351" eb="353">
      <t>ヒカク</t>
    </rPh>
    <rPh sb="356" eb="358">
      <t>シタマワ</t>
    </rPh>
    <rPh sb="363" eb="365">
      <t>テキセイ</t>
    </rPh>
    <rPh sb="366" eb="368">
      <t>スウチ</t>
    </rPh>
    <rPh sb="372" eb="373">
      <t>オモ</t>
    </rPh>
    <rPh sb="379" eb="382">
      <t>ゼンネンド</t>
    </rPh>
    <rPh sb="383" eb="385">
      <t>ヒカク</t>
    </rPh>
    <rPh sb="389" eb="391">
      <t>トウゴウ</t>
    </rPh>
    <rPh sb="394" eb="396">
      <t>エイキョウ</t>
    </rPh>
    <rPh sb="397" eb="398">
      <t>デ</t>
    </rPh>
    <rPh sb="403" eb="405">
      <t>シセツ</t>
    </rPh>
    <rPh sb="406" eb="408">
      <t>コウシン</t>
    </rPh>
    <rPh sb="410" eb="411">
      <t>サイ</t>
    </rPh>
    <rPh sb="413" eb="415">
      <t>ヒキツヅ</t>
    </rPh>
    <rPh sb="428" eb="430">
      <t>ケントウ</t>
    </rPh>
    <rPh sb="432" eb="434">
      <t>ヒツヨウ</t>
    </rPh>
    <rPh sb="440" eb="442">
      <t>ルイジ</t>
    </rPh>
    <rPh sb="442" eb="444">
      <t>ダンタイ</t>
    </rPh>
    <rPh sb="445" eb="447">
      <t>ヒカク</t>
    </rPh>
    <rPh sb="450" eb="452">
      <t>ウワマワ</t>
    </rPh>
    <rPh sb="457" eb="459">
      <t>リョウコウ</t>
    </rPh>
    <rPh sb="460" eb="462">
      <t>シセツ</t>
    </rPh>
    <rPh sb="462" eb="464">
      <t>ウンエイ</t>
    </rPh>
    <rPh sb="465" eb="466">
      <t>オコナ</t>
    </rPh>
    <phoneticPr fontId="4"/>
  </si>
  <si>
    <t>統合により多くの負債を引継ぎ欠損金が生じた年度となり，経営の健全性について統合前の前年度と比較すると悪化している。今後も同程度の経営状況で推移していくと思われるが，人口減少を見込んだ適切な規模で効率よく運営していくために，経常的経費の削減，計画的な人材育成と技術継承，施設の長寿命化・更新・統廃合など中長期的な視点で経営を進めていく必要がある。</t>
    <rPh sb="0" eb="2">
      <t>トウゴウ</t>
    </rPh>
    <rPh sb="5" eb="6">
      <t>オオ</t>
    </rPh>
    <rPh sb="8" eb="10">
      <t>フサイ</t>
    </rPh>
    <rPh sb="11" eb="13">
      <t>ヒキツ</t>
    </rPh>
    <rPh sb="14" eb="17">
      <t>ケッソンキン</t>
    </rPh>
    <rPh sb="18" eb="19">
      <t>ショウ</t>
    </rPh>
    <rPh sb="21" eb="23">
      <t>ネンド</t>
    </rPh>
    <rPh sb="27" eb="29">
      <t>ケイエイ</t>
    </rPh>
    <rPh sb="30" eb="33">
      <t>ケンゼンセイ</t>
    </rPh>
    <rPh sb="37" eb="39">
      <t>トウゴウ</t>
    </rPh>
    <rPh sb="39" eb="40">
      <t>マエ</t>
    </rPh>
    <rPh sb="41" eb="44">
      <t>ゼンネンド</t>
    </rPh>
    <rPh sb="45" eb="47">
      <t>ヒカク</t>
    </rPh>
    <rPh sb="50" eb="52">
      <t>アッカ</t>
    </rPh>
    <rPh sb="82" eb="84">
      <t>ジンコウ</t>
    </rPh>
    <rPh sb="84" eb="86">
      <t>ゲンショウ</t>
    </rPh>
    <rPh sb="87" eb="89">
      <t>ミコ</t>
    </rPh>
    <rPh sb="91" eb="93">
      <t>テキセツ</t>
    </rPh>
    <rPh sb="94" eb="96">
      <t>キボ</t>
    </rPh>
    <rPh sb="97" eb="99">
      <t>コウリツ</t>
    </rPh>
    <rPh sb="101" eb="103">
      <t>ウンエイ</t>
    </rPh>
    <rPh sb="161" eb="162">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</si>
</sst>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formatCode="#,##0.00;&quot;△&quot;#,##0.00;&quot;-&quot;">
                  <c:v>1.86</c:v>
                </c:pt>
                <c:pt idx="3">
                  <c:v>0</c:v>
                </c:pt>
                <c:pt idx="4" formatCode="#,##0.00;&quot;△&quot;#,##0.00;&quot;-&quot;">
                  <c:v>0.15</c:v>
                </c:pt>
              </c:numCache>
            </c:numRef>
          </c:val>
          <c:extLst>
            <c:ext xmlns:c16="http://schemas.microsoft.com/office/drawing/2014/chart" uri="{C3380CC4-5D6E-409C-BE32-E72D297353CC}">
              <c16:uniqueId val="{00000000-1195-4508-AEF6-0A466544960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0.44</c:v>
                </c:pt>
                <c:pt idx="2">
                  <c:v>0.52</c:v>
                </c:pt>
                <c:pt idx="3">
                  <c:v>0.47</c:v>
                </c:pt>
                <c:pt idx="4">
                  <c:v>0.4</c:v>
                </c:pt>
              </c:numCache>
            </c:numRef>
          </c:val>
          <c:smooth val="0"/>
          <c:extLst>
            <c:ext xmlns:c16="http://schemas.microsoft.com/office/drawing/2014/chart" uri="{C3380CC4-5D6E-409C-BE32-E72D297353CC}">
              <c16:uniqueId val="{00000001-1195-4508-AEF6-0A466544960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47.58</c:v>
                </c:pt>
                <c:pt idx="1">
                  <c:v>47.76</c:v>
                </c:pt>
                <c:pt idx="2">
                  <c:v>46.55</c:v>
                </c:pt>
                <c:pt idx="3">
                  <c:v>45.28</c:v>
                </c:pt>
                <c:pt idx="4">
                  <c:v>45.47</c:v>
                </c:pt>
              </c:numCache>
            </c:numRef>
          </c:val>
          <c:extLst>
            <c:ext xmlns:c16="http://schemas.microsoft.com/office/drawing/2014/chart" uri="{C3380CC4-5D6E-409C-BE32-E72D297353CC}">
              <c16:uniqueId val="{00000000-561E-46BD-BBE8-DE1FBF40DFF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49.32</c:v>
                </c:pt>
                <c:pt idx="1">
                  <c:v>50.24</c:v>
                </c:pt>
                <c:pt idx="2">
                  <c:v>50.29</c:v>
                </c:pt>
                <c:pt idx="3">
                  <c:v>49.64</c:v>
                </c:pt>
                <c:pt idx="4">
                  <c:v>49.38</c:v>
                </c:pt>
              </c:numCache>
            </c:numRef>
          </c:val>
          <c:smooth val="0"/>
          <c:extLst>
            <c:ext xmlns:c16="http://schemas.microsoft.com/office/drawing/2014/chart" uri="{C3380CC4-5D6E-409C-BE32-E72D297353CC}">
              <c16:uniqueId val="{00000001-561E-46BD-BBE8-DE1FBF40DFF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81.5</c:v>
                </c:pt>
                <c:pt idx="1">
                  <c:v>81.3</c:v>
                </c:pt>
                <c:pt idx="2">
                  <c:v>81.5</c:v>
                </c:pt>
                <c:pt idx="3">
                  <c:v>81.8</c:v>
                </c:pt>
                <c:pt idx="4">
                  <c:v>85</c:v>
                </c:pt>
              </c:numCache>
            </c:numRef>
          </c:val>
          <c:extLst>
            <c:ext xmlns:c16="http://schemas.microsoft.com/office/drawing/2014/chart" uri="{C3380CC4-5D6E-409C-BE32-E72D297353CC}">
              <c16:uniqueId val="{00000000-B876-432D-8DE9-12FF3133F61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79.34</c:v>
                </c:pt>
                <c:pt idx="1">
                  <c:v>78.650000000000006</c:v>
                </c:pt>
                <c:pt idx="2">
                  <c:v>77.73</c:v>
                </c:pt>
                <c:pt idx="3">
                  <c:v>78.09</c:v>
                </c:pt>
                <c:pt idx="4">
                  <c:v>78.010000000000005</c:v>
                </c:pt>
              </c:numCache>
            </c:numRef>
          </c:val>
          <c:smooth val="0"/>
          <c:extLst>
            <c:ext xmlns:c16="http://schemas.microsoft.com/office/drawing/2014/chart" uri="{C3380CC4-5D6E-409C-BE32-E72D297353CC}">
              <c16:uniqueId val="{00000001-B876-432D-8DE9-12FF3133F61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122.18</c:v>
                </c:pt>
                <c:pt idx="1">
                  <c:v>112.91</c:v>
                </c:pt>
                <c:pt idx="2">
                  <c:v>108.28</c:v>
                </c:pt>
                <c:pt idx="3">
                  <c:v>112.47</c:v>
                </c:pt>
                <c:pt idx="4">
                  <c:v>109.84</c:v>
                </c:pt>
              </c:numCache>
            </c:numRef>
          </c:val>
          <c:extLst>
            <c:ext xmlns:c16="http://schemas.microsoft.com/office/drawing/2014/chart" uri="{C3380CC4-5D6E-409C-BE32-E72D297353CC}">
              <c16:uniqueId val="{00000000-CE72-4C2C-8193-5B1355F3168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104.47</c:v>
                </c:pt>
                <c:pt idx="2">
                  <c:v>103.81</c:v>
                </c:pt>
                <c:pt idx="3">
                  <c:v>104.35</c:v>
                </c:pt>
                <c:pt idx="4">
                  <c:v>105.34</c:v>
                </c:pt>
              </c:numCache>
            </c:numRef>
          </c:val>
          <c:smooth val="0"/>
          <c:extLst>
            <c:ext xmlns:c16="http://schemas.microsoft.com/office/drawing/2014/chart" uri="{C3380CC4-5D6E-409C-BE32-E72D297353CC}">
              <c16:uniqueId val="{00000001-CE72-4C2C-8193-5B1355F3168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57.32</c:v>
                </c:pt>
                <c:pt idx="1">
                  <c:v>57.99</c:v>
                </c:pt>
                <c:pt idx="2">
                  <c:v>58.03</c:v>
                </c:pt>
                <c:pt idx="3">
                  <c:v>60.57</c:v>
                </c:pt>
                <c:pt idx="4">
                  <c:v>33.72</c:v>
                </c:pt>
              </c:numCache>
            </c:numRef>
          </c:val>
          <c:extLst>
            <c:ext xmlns:c16="http://schemas.microsoft.com/office/drawing/2014/chart" uri="{C3380CC4-5D6E-409C-BE32-E72D297353CC}">
              <c16:uniqueId val="{00000000-BCBA-428F-97CA-AC7939CC9EF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48.3</c:v>
                </c:pt>
                <c:pt idx="1">
                  <c:v>45.14</c:v>
                </c:pt>
                <c:pt idx="2">
                  <c:v>45.85</c:v>
                </c:pt>
                <c:pt idx="3">
                  <c:v>47.31</c:v>
                </c:pt>
                <c:pt idx="4">
                  <c:v>47.5</c:v>
                </c:pt>
              </c:numCache>
            </c:numRef>
          </c:val>
          <c:smooth val="0"/>
          <c:extLst>
            <c:ext xmlns:c16="http://schemas.microsoft.com/office/drawing/2014/chart" uri="{C3380CC4-5D6E-409C-BE32-E72D297353CC}">
              <c16:uniqueId val="{00000001-BCBA-428F-97CA-AC7939CC9EF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formatCode="#,##0.00;&quot;△&quot;#,##0.00;&quot;-&quot;">
                  <c:v>3.06</c:v>
                </c:pt>
              </c:numCache>
            </c:numRef>
          </c:val>
          <c:extLst>
            <c:ext xmlns:c16="http://schemas.microsoft.com/office/drawing/2014/chart" uri="{C3380CC4-5D6E-409C-BE32-E72D297353CC}">
              <c16:uniqueId val="{00000000-E7CE-4B17-B099-369CBEEDB68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12.43</c:v>
                </c:pt>
                <c:pt idx="1">
                  <c:v>13.58</c:v>
                </c:pt>
                <c:pt idx="2">
                  <c:v>14.13</c:v>
                </c:pt>
                <c:pt idx="3">
                  <c:v>16.77</c:v>
                </c:pt>
                <c:pt idx="4">
                  <c:v>17.399999999999999</c:v>
                </c:pt>
              </c:numCache>
            </c:numRef>
          </c:val>
          <c:smooth val="0"/>
          <c:extLst>
            <c:ext xmlns:c16="http://schemas.microsoft.com/office/drawing/2014/chart" uri="{C3380CC4-5D6E-409C-BE32-E72D297353CC}">
              <c16:uniqueId val="{00000001-E7CE-4B17-B099-369CBEEDB68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formatCode="#,##0.00;&quot;△&quot;#,##0.00;&quot;-&quot;">
                  <c:v>47.12</c:v>
                </c:pt>
              </c:numCache>
            </c:numRef>
          </c:val>
          <c:extLst>
            <c:ext xmlns:c16="http://schemas.microsoft.com/office/drawing/2014/chart" uri="{C3380CC4-5D6E-409C-BE32-E72D297353CC}">
              <c16:uniqueId val="{00000000-C9F9-4DA0-97D6-8B328FCC1A3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12.44</c:v>
                </c:pt>
                <c:pt idx="1">
                  <c:v>16.399999999999999</c:v>
                </c:pt>
                <c:pt idx="2">
                  <c:v>25.66</c:v>
                </c:pt>
                <c:pt idx="3">
                  <c:v>21.69</c:v>
                </c:pt>
                <c:pt idx="4">
                  <c:v>24.04</c:v>
                </c:pt>
              </c:numCache>
            </c:numRef>
          </c:val>
          <c:smooth val="0"/>
          <c:extLst>
            <c:ext xmlns:c16="http://schemas.microsoft.com/office/drawing/2014/chart" uri="{C3380CC4-5D6E-409C-BE32-E72D297353CC}">
              <c16:uniqueId val="{00000001-C9F9-4DA0-97D6-8B328FCC1A3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593.87</c:v>
                </c:pt>
                <c:pt idx="1">
                  <c:v>392.9</c:v>
                </c:pt>
                <c:pt idx="2">
                  <c:v>677.15</c:v>
                </c:pt>
                <c:pt idx="3">
                  <c:v>700.21</c:v>
                </c:pt>
                <c:pt idx="4">
                  <c:v>464.5</c:v>
                </c:pt>
              </c:numCache>
            </c:numRef>
          </c:val>
          <c:extLst>
            <c:ext xmlns:c16="http://schemas.microsoft.com/office/drawing/2014/chart" uri="{C3380CC4-5D6E-409C-BE32-E72D297353CC}">
              <c16:uniqueId val="{00000000-8690-4F06-8FA7-132791E516A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371.89</c:v>
                </c:pt>
                <c:pt idx="1">
                  <c:v>293.23</c:v>
                </c:pt>
                <c:pt idx="2">
                  <c:v>300.14</c:v>
                </c:pt>
                <c:pt idx="3">
                  <c:v>301.04000000000002</c:v>
                </c:pt>
                <c:pt idx="4">
                  <c:v>305.08</c:v>
                </c:pt>
              </c:numCache>
            </c:numRef>
          </c:val>
          <c:smooth val="0"/>
          <c:extLst>
            <c:ext xmlns:c16="http://schemas.microsoft.com/office/drawing/2014/chart" uri="{C3380CC4-5D6E-409C-BE32-E72D297353CC}">
              <c16:uniqueId val="{00000001-8690-4F06-8FA7-132791E516A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432.4</c:v>
                </c:pt>
                <c:pt idx="1">
                  <c:v>473.07</c:v>
                </c:pt>
                <c:pt idx="2">
                  <c:v>486.09</c:v>
                </c:pt>
                <c:pt idx="3">
                  <c:v>471.65</c:v>
                </c:pt>
                <c:pt idx="4">
                  <c:v>673.48</c:v>
                </c:pt>
              </c:numCache>
            </c:numRef>
          </c:val>
          <c:extLst>
            <c:ext xmlns:c16="http://schemas.microsoft.com/office/drawing/2014/chart" uri="{C3380CC4-5D6E-409C-BE32-E72D297353CC}">
              <c16:uniqueId val="{00000000-8384-46C3-AE36-B3C1882601D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483.11</c:v>
                </c:pt>
                <c:pt idx="1">
                  <c:v>542.29999999999995</c:v>
                </c:pt>
                <c:pt idx="2">
                  <c:v>566.65</c:v>
                </c:pt>
                <c:pt idx="3">
                  <c:v>551.62</c:v>
                </c:pt>
                <c:pt idx="4">
                  <c:v>585.59</c:v>
                </c:pt>
              </c:numCache>
            </c:numRef>
          </c:val>
          <c:smooth val="0"/>
          <c:extLst>
            <c:ext xmlns:c16="http://schemas.microsoft.com/office/drawing/2014/chart" uri="{C3380CC4-5D6E-409C-BE32-E72D297353CC}">
              <c16:uniqueId val="{00000001-8384-46C3-AE36-B3C1882601D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120.27</c:v>
                </c:pt>
                <c:pt idx="1">
                  <c:v>111.22</c:v>
                </c:pt>
                <c:pt idx="2">
                  <c:v>106.75</c:v>
                </c:pt>
                <c:pt idx="3">
                  <c:v>111.26</c:v>
                </c:pt>
                <c:pt idx="4">
                  <c:v>101.37</c:v>
                </c:pt>
              </c:numCache>
            </c:numRef>
          </c:val>
          <c:extLst>
            <c:ext xmlns:c16="http://schemas.microsoft.com/office/drawing/2014/chart" uri="{C3380CC4-5D6E-409C-BE32-E72D297353CC}">
              <c16:uniqueId val="{00000000-E6A4-441D-8286-9389A8B9518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93.28</c:v>
                </c:pt>
                <c:pt idx="1">
                  <c:v>87.51</c:v>
                </c:pt>
                <c:pt idx="2">
                  <c:v>84.77</c:v>
                </c:pt>
                <c:pt idx="3">
                  <c:v>87.11</c:v>
                </c:pt>
                <c:pt idx="4">
                  <c:v>82.78</c:v>
                </c:pt>
              </c:numCache>
            </c:numRef>
          </c:val>
          <c:smooth val="0"/>
          <c:extLst>
            <c:ext xmlns:c16="http://schemas.microsoft.com/office/drawing/2014/chart" uri="{C3380CC4-5D6E-409C-BE32-E72D297353CC}">
              <c16:uniqueId val="{00000001-E6A4-441D-8286-9389A8B9518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193.32</c:v>
                </c:pt>
                <c:pt idx="1">
                  <c:v>207.97</c:v>
                </c:pt>
                <c:pt idx="2">
                  <c:v>218.91</c:v>
                </c:pt>
                <c:pt idx="3">
                  <c:v>209.95</c:v>
                </c:pt>
                <c:pt idx="4">
                  <c:v>220.42</c:v>
                </c:pt>
              </c:numCache>
            </c:numRef>
          </c:val>
          <c:extLst>
            <c:ext xmlns:c16="http://schemas.microsoft.com/office/drawing/2014/chart" uri="{C3380CC4-5D6E-409C-BE32-E72D297353CC}">
              <c16:uniqueId val="{00000000-A3B5-4BD0-988E-252DC91B7CF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208.29</c:v>
                </c:pt>
                <c:pt idx="1">
                  <c:v>218.42</c:v>
                </c:pt>
                <c:pt idx="2">
                  <c:v>227.27</c:v>
                </c:pt>
                <c:pt idx="3">
                  <c:v>223.98</c:v>
                </c:pt>
                <c:pt idx="4">
                  <c:v>225.09</c:v>
                </c:pt>
              </c:numCache>
            </c:numRef>
          </c:val>
          <c:smooth val="0"/>
          <c:extLst>
            <c:ext xmlns:c16="http://schemas.microsoft.com/office/drawing/2014/chart" uri="{C3380CC4-5D6E-409C-BE32-E72D297353CC}">
              <c16:uniqueId val="{00000001-A3B5-4BD0-988E-252DC91B7CF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5" t="str">
        <f>データ!H6</f>
        <v>鹿児島県　瀬戸内町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A8</v>
      </c>
      <c r="X8" s="83"/>
      <c r="Y8" s="83"/>
      <c r="Z8" s="83"/>
      <c r="AA8" s="83"/>
      <c r="AB8" s="83"/>
      <c r="AC8" s="83"/>
      <c r="AD8" s="83" t="str">
        <f>データ!$M$6</f>
        <v>非設置</v>
      </c>
      <c r="AE8" s="83"/>
      <c r="AF8" s="83"/>
      <c r="AG8" s="83"/>
      <c r="AH8" s="83"/>
      <c r="AI8" s="83"/>
      <c r="AJ8" s="83"/>
      <c r="AK8" s="4"/>
      <c r="AL8" s="71">
        <f>データ!$R$6</f>
        <v>8817</v>
      </c>
      <c r="AM8" s="71"/>
      <c r="AN8" s="71"/>
      <c r="AO8" s="71"/>
      <c r="AP8" s="71"/>
      <c r="AQ8" s="71"/>
      <c r="AR8" s="71"/>
      <c r="AS8" s="71"/>
      <c r="AT8" s="67">
        <f>データ!$S$6</f>
        <v>239.65</v>
      </c>
      <c r="AU8" s="68"/>
      <c r="AV8" s="68"/>
      <c r="AW8" s="68"/>
      <c r="AX8" s="68"/>
      <c r="AY8" s="68"/>
      <c r="AZ8" s="68"/>
      <c r="BA8" s="68"/>
      <c r="BB8" s="70">
        <f>データ!$T$6</f>
        <v>36.79</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c r="A10" s="2"/>
      <c r="B10" s="67" t="str">
        <f>データ!$N$6</f>
        <v>-</v>
      </c>
      <c r="C10" s="68"/>
      <c r="D10" s="68"/>
      <c r="E10" s="68"/>
      <c r="F10" s="68"/>
      <c r="G10" s="68"/>
      <c r="H10" s="68"/>
      <c r="I10" s="67">
        <f>データ!$O$6</f>
        <v>58.54</v>
      </c>
      <c r="J10" s="68"/>
      <c r="K10" s="68"/>
      <c r="L10" s="68"/>
      <c r="M10" s="68"/>
      <c r="N10" s="68"/>
      <c r="O10" s="69"/>
      <c r="P10" s="70">
        <f>データ!$P$6</f>
        <v>86.21</v>
      </c>
      <c r="Q10" s="70"/>
      <c r="R10" s="70"/>
      <c r="S10" s="70"/>
      <c r="T10" s="70"/>
      <c r="U10" s="70"/>
      <c r="V10" s="70"/>
      <c r="W10" s="71">
        <f>データ!$Q$6</f>
        <v>4202</v>
      </c>
      <c r="X10" s="71"/>
      <c r="Y10" s="71"/>
      <c r="Z10" s="71"/>
      <c r="AA10" s="71"/>
      <c r="AB10" s="71"/>
      <c r="AC10" s="71"/>
      <c r="AD10" s="2"/>
      <c r="AE10" s="2"/>
      <c r="AF10" s="2"/>
      <c r="AG10" s="2"/>
      <c r="AH10" s="4"/>
      <c r="AI10" s="4"/>
      <c r="AJ10" s="4"/>
      <c r="AK10" s="4"/>
      <c r="AL10" s="71">
        <f>データ!$U$6</f>
        <v>7406</v>
      </c>
      <c r="AM10" s="71"/>
      <c r="AN10" s="71"/>
      <c r="AO10" s="71"/>
      <c r="AP10" s="71"/>
      <c r="AQ10" s="71"/>
      <c r="AR10" s="71"/>
      <c r="AS10" s="71"/>
      <c r="AT10" s="67">
        <f>データ!$V$6</f>
        <v>1.55</v>
      </c>
      <c r="AU10" s="68"/>
      <c r="AV10" s="68"/>
      <c r="AW10" s="68"/>
      <c r="AX10" s="68"/>
      <c r="AY10" s="68"/>
      <c r="AZ10" s="68"/>
      <c r="BA10" s="68"/>
      <c r="BB10" s="70">
        <f>データ!$W$6</f>
        <v>4778.0600000000004</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c r="C83" s="26"/>
    </row>
    <row r="84" spans="1:78" hidden="1">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KSvGW3I0nd3aQ8OpfGr0YiAyoe0MCdyneq4qd+guO8V81dnB2UF2WhLIUspEyU8jbJ2lj6LHYAbtE9+ZjOtHQ==" saltValue="phG43mMAmB5SoEGap4kuj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c r="A6" s="29" t="s">
        <v>92</v>
      </c>
      <c r="B6" s="34">
        <f>B7</f>
        <v>2020</v>
      </c>
      <c r="C6" s="34">
        <f t="shared" ref="C6:W6" si="3">C7</f>
        <v>465259</v>
      </c>
      <c r="D6" s="34">
        <f t="shared" si="3"/>
        <v>46</v>
      </c>
      <c r="E6" s="34">
        <f t="shared" si="3"/>
        <v>1</v>
      </c>
      <c r="F6" s="34">
        <f t="shared" si="3"/>
        <v>0</v>
      </c>
      <c r="G6" s="34">
        <f t="shared" si="3"/>
        <v>1</v>
      </c>
      <c r="H6" s="34" t="str">
        <f t="shared" si="3"/>
        <v>鹿児島県　瀬戸内町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58.54</v>
      </c>
      <c r="P6" s="35">
        <f t="shared" si="3"/>
        <v>86.21</v>
      </c>
      <c r="Q6" s="35">
        <f t="shared" si="3"/>
        <v>4202</v>
      </c>
      <c r="R6" s="35">
        <f t="shared" si="3"/>
        <v>8817</v>
      </c>
      <c r="S6" s="35">
        <f t="shared" si="3"/>
        <v>239.65</v>
      </c>
      <c r="T6" s="35">
        <f t="shared" si="3"/>
        <v>36.79</v>
      </c>
      <c r="U6" s="35">
        <f t="shared" si="3"/>
        <v>7406</v>
      </c>
      <c r="V6" s="35">
        <f t="shared" si="3"/>
        <v>1.55</v>
      </c>
      <c r="W6" s="35">
        <f t="shared" si="3"/>
        <v>4778.0600000000004</v>
      </c>
      <c r="X6" s="36">
        <f>IF(X7="",NA(),X7)</f>
        <v>122.18</v>
      </c>
      <c r="Y6" s="36">
        <f t="shared" ref="Y6:AG6" si="4">IF(Y7="",NA(),Y7)</f>
        <v>112.91</v>
      </c>
      <c r="Z6" s="36">
        <f t="shared" si="4"/>
        <v>108.28</v>
      </c>
      <c r="AA6" s="36">
        <f t="shared" si="4"/>
        <v>112.47</v>
      </c>
      <c r="AB6" s="36">
        <f t="shared" si="4"/>
        <v>109.84</v>
      </c>
      <c r="AC6" s="36">
        <f t="shared" si="4"/>
        <v>107.95</v>
      </c>
      <c r="AD6" s="36">
        <f t="shared" si="4"/>
        <v>104.47</v>
      </c>
      <c r="AE6" s="36">
        <f t="shared" si="4"/>
        <v>103.81</v>
      </c>
      <c r="AF6" s="36">
        <f t="shared" si="4"/>
        <v>104.35</v>
      </c>
      <c r="AG6" s="36">
        <f t="shared" si="4"/>
        <v>105.34</v>
      </c>
      <c r="AH6" s="35" t="str">
        <f>IF(AH7="","",IF(AH7="-","【-】","【"&amp;SUBSTITUTE(TEXT(AH7,"#,##0.00"),"-","△")&amp;"】"))</f>
        <v>【110.27】</v>
      </c>
      <c r="AI6" s="35">
        <f>IF(AI7="",NA(),AI7)</f>
        <v>0</v>
      </c>
      <c r="AJ6" s="35">
        <f t="shared" ref="AJ6:AR6" si="5">IF(AJ7="",NA(),AJ7)</f>
        <v>0</v>
      </c>
      <c r="AK6" s="35">
        <f t="shared" si="5"/>
        <v>0</v>
      </c>
      <c r="AL6" s="35">
        <f t="shared" si="5"/>
        <v>0</v>
      </c>
      <c r="AM6" s="36">
        <f t="shared" si="5"/>
        <v>47.12</v>
      </c>
      <c r="AN6" s="36">
        <f t="shared" si="5"/>
        <v>12.44</v>
      </c>
      <c r="AO6" s="36">
        <f t="shared" si="5"/>
        <v>16.399999999999999</v>
      </c>
      <c r="AP6" s="36">
        <f t="shared" si="5"/>
        <v>25.66</v>
      </c>
      <c r="AQ6" s="36">
        <f t="shared" si="5"/>
        <v>21.69</v>
      </c>
      <c r="AR6" s="36">
        <f t="shared" si="5"/>
        <v>24.04</v>
      </c>
      <c r="AS6" s="35" t="str">
        <f>IF(AS7="","",IF(AS7="-","【-】","【"&amp;SUBSTITUTE(TEXT(AS7,"#,##0.00"),"-","△")&amp;"】"))</f>
        <v>【1.15】</v>
      </c>
      <c r="AT6" s="36">
        <f>IF(AT7="",NA(),AT7)</f>
        <v>593.87</v>
      </c>
      <c r="AU6" s="36">
        <f t="shared" ref="AU6:BC6" si="6">IF(AU7="",NA(),AU7)</f>
        <v>392.9</v>
      </c>
      <c r="AV6" s="36">
        <f t="shared" si="6"/>
        <v>677.15</v>
      </c>
      <c r="AW6" s="36">
        <f t="shared" si="6"/>
        <v>700.21</v>
      </c>
      <c r="AX6" s="36">
        <f t="shared" si="6"/>
        <v>464.5</v>
      </c>
      <c r="AY6" s="36">
        <f t="shared" si="6"/>
        <v>371.89</v>
      </c>
      <c r="AZ6" s="36">
        <f t="shared" si="6"/>
        <v>293.23</v>
      </c>
      <c r="BA6" s="36">
        <f t="shared" si="6"/>
        <v>300.14</v>
      </c>
      <c r="BB6" s="36">
        <f t="shared" si="6"/>
        <v>301.04000000000002</v>
      </c>
      <c r="BC6" s="36">
        <f t="shared" si="6"/>
        <v>305.08</v>
      </c>
      <c r="BD6" s="35" t="str">
        <f>IF(BD7="","",IF(BD7="-","【-】","【"&amp;SUBSTITUTE(TEXT(BD7,"#,##0.00"),"-","△")&amp;"】"))</f>
        <v>【260.31】</v>
      </c>
      <c r="BE6" s="36">
        <f>IF(BE7="",NA(),BE7)</f>
        <v>432.4</v>
      </c>
      <c r="BF6" s="36">
        <f t="shared" ref="BF6:BN6" si="7">IF(BF7="",NA(),BF7)</f>
        <v>473.07</v>
      </c>
      <c r="BG6" s="36">
        <f t="shared" si="7"/>
        <v>486.09</v>
      </c>
      <c r="BH6" s="36">
        <f t="shared" si="7"/>
        <v>471.65</v>
      </c>
      <c r="BI6" s="36">
        <f t="shared" si="7"/>
        <v>673.48</v>
      </c>
      <c r="BJ6" s="36">
        <f t="shared" si="7"/>
        <v>483.11</v>
      </c>
      <c r="BK6" s="36">
        <f t="shared" si="7"/>
        <v>542.29999999999995</v>
      </c>
      <c r="BL6" s="36">
        <f t="shared" si="7"/>
        <v>566.65</v>
      </c>
      <c r="BM6" s="36">
        <f t="shared" si="7"/>
        <v>551.62</v>
      </c>
      <c r="BN6" s="36">
        <f t="shared" si="7"/>
        <v>585.59</v>
      </c>
      <c r="BO6" s="35" t="str">
        <f>IF(BO7="","",IF(BO7="-","【-】","【"&amp;SUBSTITUTE(TEXT(BO7,"#,##0.00"),"-","△")&amp;"】"))</f>
        <v>【275.67】</v>
      </c>
      <c r="BP6" s="36">
        <f>IF(BP7="",NA(),BP7)</f>
        <v>120.27</v>
      </c>
      <c r="BQ6" s="36">
        <f t="shared" ref="BQ6:BY6" si="8">IF(BQ7="",NA(),BQ7)</f>
        <v>111.22</v>
      </c>
      <c r="BR6" s="36">
        <f t="shared" si="8"/>
        <v>106.75</v>
      </c>
      <c r="BS6" s="36">
        <f t="shared" si="8"/>
        <v>111.26</v>
      </c>
      <c r="BT6" s="36">
        <f t="shared" si="8"/>
        <v>101.37</v>
      </c>
      <c r="BU6" s="36">
        <f t="shared" si="8"/>
        <v>93.28</v>
      </c>
      <c r="BV6" s="36">
        <f t="shared" si="8"/>
        <v>87.51</v>
      </c>
      <c r="BW6" s="36">
        <f t="shared" si="8"/>
        <v>84.77</v>
      </c>
      <c r="BX6" s="36">
        <f t="shared" si="8"/>
        <v>87.11</v>
      </c>
      <c r="BY6" s="36">
        <f t="shared" si="8"/>
        <v>82.78</v>
      </c>
      <c r="BZ6" s="35" t="str">
        <f>IF(BZ7="","",IF(BZ7="-","【-】","【"&amp;SUBSTITUTE(TEXT(BZ7,"#,##0.00"),"-","△")&amp;"】"))</f>
        <v>【100.05】</v>
      </c>
      <c r="CA6" s="36">
        <f>IF(CA7="",NA(),CA7)</f>
        <v>193.32</v>
      </c>
      <c r="CB6" s="36">
        <f t="shared" ref="CB6:CJ6" si="9">IF(CB7="",NA(),CB7)</f>
        <v>207.97</v>
      </c>
      <c r="CC6" s="36">
        <f t="shared" si="9"/>
        <v>218.91</v>
      </c>
      <c r="CD6" s="36">
        <f t="shared" si="9"/>
        <v>209.95</v>
      </c>
      <c r="CE6" s="36">
        <f t="shared" si="9"/>
        <v>220.42</v>
      </c>
      <c r="CF6" s="36">
        <f t="shared" si="9"/>
        <v>208.29</v>
      </c>
      <c r="CG6" s="36">
        <f t="shared" si="9"/>
        <v>218.42</v>
      </c>
      <c r="CH6" s="36">
        <f t="shared" si="9"/>
        <v>227.27</v>
      </c>
      <c r="CI6" s="36">
        <f t="shared" si="9"/>
        <v>223.98</v>
      </c>
      <c r="CJ6" s="36">
        <f t="shared" si="9"/>
        <v>225.09</v>
      </c>
      <c r="CK6" s="35" t="str">
        <f>IF(CK7="","",IF(CK7="-","【-】","【"&amp;SUBSTITUTE(TEXT(CK7,"#,##0.00"),"-","△")&amp;"】"))</f>
        <v>【166.40】</v>
      </c>
      <c r="CL6" s="36">
        <f>IF(CL7="",NA(),CL7)</f>
        <v>47.58</v>
      </c>
      <c r="CM6" s="36">
        <f t="shared" ref="CM6:CU6" si="10">IF(CM7="",NA(),CM7)</f>
        <v>47.76</v>
      </c>
      <c r="CN6" s="36">
        <f t="shared" si="10"/>
        <v>46.55</v>
      </c>
      <c r="CO6" s="36">
        <f t="shared" si="10"/>
        <v>45.28</v>
      </c>
      <c r="CP6" s="36">
        <f t="shared" si="10"/>
        <v>45.47</v>
      </c>
      <c r="CQ6" s="36">
        <f t="shared" si="10"/>
        <v>49.32</v>
      </c>
      <c r="CR6" s="36">
        <f t="shared" si="10"/>
        <v>50.24</v>
      </c>
      <c r="CS6" s="36">
        <f t="shared" si="10"/>
        <v>50.29</v>
      </c>
      <c r="CT6" s="36">
        <f t="shared" si="10"/>
        <v>49.64</v>
      </c>
      <c r="CU6" s="36">
        <f t="shared" si="10"/>
        <v>49.38</v>
      </c>
      <c r="CV6" s="35" t="str">
        <f>IF(CV7="","",IF(CV7="-","【-】","【"&amp;SUBSTITUTE(TEXT(CV7,"#,##0.00"),"-","△")&amp;"】"))</f>
        <v>【60.69】</v>
      </c>
      <c r="CW6" s="36">
        <f>IF(CW7="",NA(),CW7)</f>
        <v>81.5</v>
      </c>
      <c r="CX6" s="36">
        <f t="shared" ref="CX6:DF6" si="11">IF(CX7="",NA(),CX7)</f>
        <v>81.3</v>
      </c>
      <c r="CY6" s="36">
        <f t="shared" si="11"/>
        <v>81.5</v>
      </c>
      <c r="CZ6" s="36">
        <f t="shared" si="11"/>
        <v>81.8</v>
      </c>
      <c r="DA6" s="36">
        <f t="shared" si="11"/>
        <v>85</v>
      </c>
      <c r="DB6" s="36">
        <f t="shared" si="11"/>
        <v>79.34</v>
      </c>
      <c r="DC6" s="36">
        <f t="shared" si="11"/>
        <v>78.650000000000006</v>
      </c>
      <c r="DD6" s="36">
        <f t="shared" si="11"/>
        <v>77.73</v>
      </c>
      <c r="DE6" s="36">
        <f t="shared" si="11"/>
        <v>78.09</v>
      </c>
      <c r="DF6" s="36">
        <f t="shared" si="11"/>
        <v>78.010000000000005</v>
      </c>
      <c r="DG6" s="35" t="str">
        <f>IF(DG7="","",IF(DG7="-","【-】","【"&amp;SUBSTITUTE(TEXT(DG7,"#,##0.00"),"-","△")&amp;"】"))</f>
        <v>【89.82】</v>
      </c>
      <c r="DH6" s="36">
        <f>IF(DH7="",NA(),DH7)</f>
        <v>57.32</v>
      </c>
      <c r="DI6" s="36">
        <f t="shared" ref="DI6:DQ6" si="12">IF(DI7="",NA(),DI7)</f>
        <v>57.99</v>
      </c>
      <c r="DJ6" s="36">
        <f t="shared" si="12"/>
        <v>58.03</v>
      </c>
      <c r="DK6" s="36">
        <f t="shared" si="12"/>
        <v>60.57</v>
      </c>
      <c r="DL6" s="36">
        <f t="shared" si="12"/>
        <v>33.72</v>
      </c>
      <c r="DM6" s="36">
        <f t="shared" si="12"/>
        <v>48.3</v>
      </c>
      <c r="DN6" s="36">
        <f t="shared" si="12"/>
        <v>45.14</v>
      </c>
      <c r="DO6" s="36">
        <f t="shared" si="12"/>
        <v>45.85</v>
      </c>
      <c r="DP6" s="36">
        <f t="shared" si="12"/>
        <v>47.31</v>
      </c>
      <c r="DQ6" s="36">
        <f t="shared" si="12"/>
        <v>47.5</v>
      </c>
      <c r="DR6" s="35" t="str">
        <f>IF(DR7="","",IF(DR7="-","【-】","【"&amp;SUBSTITUTE(TEXT(DR7,"#,##0.00"),"-","△")&amp;"】"))</f>
        <v>【50.19】</v>
      </c>
      <c r="DS6" s="35">
        <f>IF(DS7="",NA(),DS7)</f>
        <v>0</v>
      </c>
      <c r="DT6" s="35">
        <f t="shared" ref="DT6:EB6" si="13">IF(DT7="",NA(),DT7)</f>
        <v>0</v>
      </c>
      <c r="DU6" s="35">
        <f t="shared" si="13"/>
        <v>0</v>
      </c>
      <c r="DV6" s="35">
        <f t="shared" si="13"/>
        <v>0</v>
      </c>
      <c r="DW6" s="36">
        <f t="shared" si="13"/>
        <v>3.06</v>
      </c>
      <c r="DX6" s="36">
        <f t="shared" si="13"/>
        <v>12.43</v>
      </c>
      <c r="DY6" s="36">
        <f t="shared" si="13"/>
        <v>13.58</v>
      </c>
      <c r="DZ6" s="36">
        <f t="shared" si="13"/>
        <v>14.13</v>
      </c>
      <c r="EA6" s="36">
        <f t="shared" si="13"/>
        <v>16.77</v>
      </c>
      <c r="EB6" s="36">
        <f t="shared" si="13"/>
        <v>17.399999999999999</v>
      </c>
      <c r="EC6" s="35" t="str">
        <f>IF(EC7="","",IF(EC7="-","【-】","【"&amp;SUBSTITUTE(TEXT(EC7,"#,##0.00"),"-","△")&amp;"】"))</f>
        <v>【20.63】</v>
      </c>
      <c r="ED6" s="35">
        <f>IF(ED7="",NA(),ED7)</f>
        <v>0</v>
      </c>
      <c r="EE6" s="35">
        <f t="shared" ref="EE6:EM6" si="14">IF(EE7="",NA(),EE7)</f>
        <v>0</v>
      </c>
      <c r="EF6" s="36">
        <f t="shared" si="14"/>
        <v>1.86</v>
      </c>
      <c r="EG6" s="35">
        <f t="shared" si="14"/>
        <v>0</v>
      </c>
      <c r="EH6" s="36">
        <f t="shared" si="14"/>
        <v>0.15</v>
      </c>
      <c r="EI6" s="36">
        <f t="shared" si="14"/>
        <v>0.46</v>
      </c>
      <c r="EJ6" s="36">
        <f t="shared" si="14"/>
        <v>0.44</v>
      </c>
      <c r="EK6" s="36">
        <f t="shared" si="14"/>
        <v>0.52</v>
      </c>
      <c r="EL6" s="36">
        <f t="shared" si="14"/>
        <v>0.47</v>
      </c>
      <c r="EM6" s="36">
        <f t="shared" si="14"/>
        <v>0.4</v>
      </c>
      <c r="EN6" s="35" t="str">
        <f>IF(EN7="","",IF(EN7="-","【-】","【"&amp;SUBSTITUTE(TEXT(EN7,"#,##0.00"),"-","△")&amp;"】"))</f>
        <v>【0.69】</v>
      </c>
    </row>
    <row r="7" spans="1:144" s="37" customFormat="1">
      <c r="A7" s="29"/>
      <c r="B7" s="38">
        <v>2020</v>
      </c>
      <c r="C7" s="38">
        <v>465259</v>
      </c>
      <c r="D7" s="38">
        <v>46</v>
      </c>
      <c r="E7" s="38">
        <v>1</v>
      </c>
      <c r="F7" s="38">
        <v>0</v>
      </c>
      <c r="G7" s="38">
        <v>1</v>
      </c>
      <c r="H7" s="38" t="s">
        <v>93</v>
      </c>
      <c r="I7" s="38" t="s">
        <v>94</v>
      </c>
      <c r="J7" s="38" t="s">
        <v>95</v>
      </c>
      <c r="K7" s="38" t="s">
        <v>96</v>
      </c>
      <c r="L7" s="38" t="s">
        <v>97</v>
      </c>
      <c r="M7" s="38" t="s">
        <v>98</v>
      </c>
      <c r="N7" s="39" t="s">
        <v>99</v>
      </c>
      <c r="O7" s="39">
        <v>58.54</v>
      </c>
      <c r="P7" s="39">
        <v>86.21</v>
      </c>
      <c r="Q7" s="39">
        <v>4202</v>
      </c>
      <c r="R7" s="39">
        <v>8817</v>
      </c>
      <c r="S7" s="39">
        <v>239.65</v>
      </c>
      <c r="T7" s="39">
        <v>36.79</v>
      </c>
      <c r="U7" s="39">
        <v>7406</v>
      </c>
      <c r="V7" s="39">
        <v>1.55</v>
      </c>
      <c r="W7" s="39">
        <v>4778.0600000000004</v>
      </c>
      <c r="X7" s="39">
        <v>122.18</v>
      </c>
      <c r="Y7" s="39">
        <v>112.91</v>
      </c>
      <c r="Z7" s="39">
        <v>108.28</v>
      </c>
      <c r="AA7" s="39">
        <v>112.47</v>
      </c>
      <c r="AB7" s="39">
        <v>109.84</v>
      </c>
      <c r="AC7" s="39">
        <v>107.95</v>
      </c>
      <c r="AD7" s="39">
        <v>104.47</v>
      </c>
      <c r="AE7" s="39">
        <v>103.81</v>
      </c>
      <c r="AF7" s="39">
        <v>104.35</v>
      </c>
      <c r="AG7" s="39">
        <v>105.34</v>
      </c>
      <c r="AH7" s="39">
        <v>110.27</v>
      </c>
      <c r="AI7" s="39">
        <v>0</v>
      </c>
      <c r="AJ7" s="39">
        <v>0</v>
      </c>
      <c r="AK7" s="39">
        <v>0</v>
      </c>
      <c r="AL7" s="39">
        <v>0</v>
      </c>
      <c r="AM7" s="39">
        <v>47.12</v>
      </c>
      <c r="AN7" s="39">
        <v>12.44</v>
      </c>
      <c r="AO7" s="39">
        <v>16.399999999999999</v>
      </c>
      <c r="AP7" s="39">
        <v>25.66</v>
      </c>
      <c r="AQ7" s="39">
        <v>21.69</v>
      </c>
      <c r="AR7" s="39">
        <v>24.04</v>
      </c>
      <c r="AS7" s="39">
        <v>1.1499999999999999</v>
      </c>
      <c r="AT7" s="39">
        <v>593.87</v>
      </c>
      <c r="AU7" s="39">
        <v>392.9</v>
      </c>
      <c r="AV7" s="39">
        <v>677.15</v>
      </c>
      <c r="AW7" s="39">
        <v>700.21</v>
      </c>
      <c r="AX7" s="39">
        <v>464.5</v>
      </c>
      <c r="AY7" s="39">
        <v>371.89</v>
      </c>
      <c r="AZ7" s="39">
        <v>293.23</v>
      </c>
      <c r="BA7" s="39">
        <v>300.14</v>
      </c>
      <c r="BB7" s="39">
        <v>301.04000000000002</v>
      </c>
      <c r="BC7" s="39">
        <v>305.08</v>
      </c>
      <c r="BD7" s="39">
        <v>260.31</v>
      </c>
      <c r="BE7" s="39">
        <v>432.4</v>
      </c>
      <c r="BF7" s="39">
        <v>473.07</v>
      </c>
      <c r="BG7" s="39">
        <v>486.09</v>
      </c>
      <c r="BH7" s="39">
        <v>471.65</v>
      </c>
      <c r="BI7" s="39">
        <v>673.48</v>
      </c>
      <c r="BJ7" s="39">
        <v>483.11</v>
      </c>
      <c r="BK7" s="39">
        <v>542.29999999999995</v>
      </c>
      <c r="BL7" s="39">
        <v>566.65</v>
      </c>
      <c r="BM7" s="39">
        <v>551.62</v>
      </c>
      <c r="BN7" s="39">
        <v>585.59</v>
      </c>
      <c r="BO7" s="39">
        <v>275.67</v>
      </c>
      <c r="BP7" s="39">
        <v>120.27</v>
      </c>
      <c r="BQ7" s="39">
        <v>111.22</v>
      </c>
      <c r="BR7" s="39">
        <v>106.75</v>
      </c>
      <c r="BS7" s="39">
        <v>111.26</v>
      </c>
      <c r="BT7" s="39">
        <v>101.37</v>
      </c>
      <c r="BU7" s="39">
        <v>93.28</v>
      </c>
      <c r="BV7" s="39">
        <v>87.51</v>
      </c>
      <c r="BW7" s="39">
        <v>84.77</v>
      </c>
      <c r="BX7" s="39">
        <v>87.11</v>
      </c>
      <c r="BY7" s="39">
        <v>82.78</v>
      </c>
      <c r="BZ7" s="39">
        <v>100.05</v>
      </c>
      <c r="CA7" s="39">
        <v>193.32</v>
      </c>
      <c r="CB7" s="39">
        <v>207.97</v>
      </c>
      <c r="CC7" s="39">
        <v>218.91</v>
      </c>
      <c r="CD7" s="39">
        <v>209.95</v>
      </c>
      <c r="CE7" s="39">
        <v>220.42</v>
      </c>
      <c r="CF7" s="39">
        <v>208.29</v>
      </c>
      <c r="CG7" s="39">
        <v>218.42</v>
      </c>
      <c r="CH7" s="39">
        <v>227.27</v>
      </c>
      <c r="CI7" s="39">
        <v>223.98</v>
      </c>
      <c r="CJ7" s="39">
        <v>225.09</v>
      </c>
      <c r="CK7" s="39">
        <v>166.4</v>
      </c>
      <c r="CL7" s="39">
        <v>47.58</v>
      </c>
      <c r="CM7" s="39">
        <v>47.76</v>
      </c>
      <c r="CN7" s="39">
        <v>46.55</v>
      </c>
      <c r="CO7" s="39">
        <v>45.28</v>
      </c>
      <c r="CP7" s="39">
        <v>45.47</v>
      </c>
      <c r="CQ7" s="39">
        <v>49.32</v>
      </c>
      <c r="CR7" s="39">
        <v>50.24</v>
      </c>
      <c r="CS7" s="39">
        <v>50.29</v>
      </c>
      <c r="CT7" s="39">
        <v>49.64</v>
      </c>
      <c r="CU7" s="39">
        <v>49.38</v>
      </c>
      <c r="CV7" s="39">
        <v>60.69</v>
      </c>
      <c r="CW7" s="39">
        <v>81.5</v>
      </c>
      <c r="CX7" s="39">
        <v>81.3</v>
      </c>
      <c r="CY7" s="39">
        <v>81.5</v>
      </c>
      <c r="CZ7" s="39">
        <v>81.8</v>
      </c>
      <c r="DA7" s="39">
        <v>85</v>
      </c>
      <c r="DB7" s="39">
        <v>79.34</v>
      </c>
      <c r="DC7" s="39">
        <v>78.650000000000006</v>
      </c>
      <c r="DD7" s="39">
        <v>77.73</v>
      </c>
      <c r="DE7" s="39">
        <v>78.09</v>
      </c>
      <c r="DF7" s="39">
        <v>78.010000000000005</v>
      </c>
      <c r="DG7" s="39">
        <v>89.82</v>
      </c>
      <c r="DH7" s="39">
        <v>57.32</v>
      </c>
      <c r="DI7" s="39">
        <v>57.99</v>
      </c>
      <c r="DJ7" s="39">
        <v>58.03</v>
      </c>
      <c r="DK7" s="39">
        <v>60.57</v>
      </c>
      <c r="DL7" s="39">
        <v>33.72</v>
      </c>
      <c r="DM7" s="39">
        <v>48.3</v>
      </c>
      <c r="DN7" s="39">
        <v>45.14</v>
      </c>
      <c r="DO7" s="39">
        <v>45.85</v>
      </c>
      <c r="DP7" s="39">
        <v>47.31</v>
      </c>
      <c r="DQ7" s="39">
        <v>47.5</v>
      </c>
      <c r="DR7" s="39">
        <v>50.19</v>
      </c>
      <c r="DS7" s="39">
        <v>0</v>
      </c>
      <c r="DT7" s="39">
        <v>0</v>
      </c>
      <c r="DU7" s="39">
        <v>0</v>
      </c>
      <c r="DV7" s="39">
        <v>0</v>
      </c>
      <c r="DW7" s="39">
        <v>3.06</v>
      </c>
      <c r="DX7" s="39">
        <v>12.43</v>
      </c>
      <c r="DY7" s="39">
        <v>13.58</v>
      </c>
      <c r="DZ7" s="39">
        <v>14.13</v>
      </c>
      <c r="EA7" s="39">
        <v>16.77</v>
      </c>
      <c r="EB7" s="39">
        <v>17.399999999999999</v>
      </c>
      <c r="EC7" s="39">
        <v>20.63</v>
      </c>
      <c r="ED7" s="39">
        <v>0</v>
      </c>
      <c r="EE7" s="39">
        <v>0</v>
      </c>
      <c r="EF7" s="39">
        <v>1.86</v>
      </c>
      <c r="EG7" s="39">
        <v>0</v>
      </c>
      <c r="EH7" s="39">
        <v>0.15</v>
      </c>
      <c r="EI7" s="39">
        <v>0.46</v>
      </c>
      <c r="EJ7" s="39">
        <v>0.44</v>
      </c>
      <c r="EK7" s="39">
        <v>0.52</v>
      </c>
      <c r="EL7" s="39">
        <v>0.47</v>
      </c>
      <c r="EM7" s="39">
        <v>0.4</v>
      </c>
      <c r="EN7" s="39">
        <v>0.69</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c r="B11">
        <v>4</v>
      </c>
      <c r="C11">
        <v>3</v>
      </c>
      <c r="D11">
        <v>2</v>
      </c>
      <c r="E11">
        <v>1</v>
      </c>
      <c r="F11">
        <v>0</v>
      </c>
      <c r="G11" t="s">
        <v>105</v>
      </c>
    </row>
    <row r="12" spans="1:144">
      <c r="B12">
        <v>1</v>
      </c>
      <c r="C12">
        <v>1</v>
      </c>
      <c r="D12">
        <v>1</v>
      </c>
      <c r="E12">
        <v>1</v>
      </c>
      <c r="F12">
        <v>2</v>
      </c>
      <c r="G12" t="s">
        <v>106</v>
      </c>
    </row>
    <row r="13" spans="1:144">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2022-02-02T08:46:02Z</cp:lastPrinted>
  <dcterms:created xsi:type="dcterms:W3CDTF">2021-12-03T06:59:53Z</dcterms:created>
  <dcterms:modified xsi:type="dcterms:W3CDTF">2022-02-02T08:46:09Z</dcterms:modified>
  <cp:category/>
</cp:coreProperties>
</file>