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24湧水町【済】\"/>
    </mc:Choice>
  </mc:AlternateContent>
  <workbookProtection workbookAlgorithmName="SHA-512" workbookHashValue="FZDE0Z2sg7jle+YFOaYh2MmEp3prvnvU46O2FtoxhxOiT1fwS/RBbPath5C5fLHs9hXEaZi+v0aY2y+WPQJ7Zw==" workbookSaltValue="KHXcY34oxT/+KSYJBLyzmw==" workbookSpinCount="100000" lockStructure="1"/>
  <bookViews>
    <workbookView xWindow="-120" yWindow="-120" windowWidth="24240" windowHeight="1314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Q6" i="5"/>
  <c r="P6" i="5"/>
  <c r="P10" i="4" s="1"/>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F85" i="4"/>
  <c r="E85" i="4"/>
  <c r="BB10" i="4"/>
  <c r="AL10" i="4"/>
  <c r="W10" i="4"/>
  <c r="I10" i="4"/>
  <c r="B10" i="4"/>
  <c r="BB8" i="4"/>
  <c r="AL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<sst xmlns="http://schemas.openxmlformats.org/spreadsheetml/2006/main" count="228" uniqueCount="115">
  <si>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</si>
  <si>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</si>
  <si>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</si>
  <si>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</si>
  <si>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</si>
  <si>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</si>
  <si>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</si>
  <si>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</si>
  <si>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</si>
  <si>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</si>
  <si>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</si>
  <si>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</si>
  <si>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</si>
  <si>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</si>
  <si>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</si>
  <si>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</si>
  <si>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</si>
  <si>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</si>
  <si>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</si>
  <si>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</si>
  <si>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</si>
  <si>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</si>
  <si>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</si>
  <si>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</si>
  <si>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</si>
  <si>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</si>
  <si>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</si>
  <si>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</si>
  <si>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</si>
  <si>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</si>
  <si>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</si>
  <si>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</si>
  <si>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</si>
  <si>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</si>
  <si>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</si>
  <si>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</si>
  <si>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</si>
  <si>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</si>
  <si>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</si>
  <si>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</si>
  <si>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</si>
  <si>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</si>
  <si>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</si>
  <si>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</si>
  <si>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</si>
  <si>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</si>
  <si>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</si>
  <si>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</si>
  <si>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</si>
  <si>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</si>
  <si>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</si>
  <si>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</si>
  <si>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</si>
  <si>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</si>
  <si>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</si>
  <si>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</si>
  <si>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</si>
  <si>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</si>
  <si>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</si>
  <si>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</si>
  <si>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</si>
  <si>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</si>
  <si>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</si>
  <si>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</si>
  <si>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</si>
  <si>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</si>
  <si>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</si>
  <si>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</si>
  <si>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</si>
  <si>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</si>
  <si>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</si>
  <si>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</si>
  <si>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</si>
  <si>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</si>
  <si>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</si>
  <si>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</si>
  <si>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</si>
  <si>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</si>
  <si>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</si>
  <si>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</si>
  <si>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</si>
  <si>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</si>
  <si>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</si>
  <si>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</si>
  <si>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</si>
  <si>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</si>
  <si>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</si>
  <si>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</si>
  <si>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</si>
  <si>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</si>
  <si>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</si>
  <si>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</si>
  <si>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</si>
  <si>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湧水町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</si>
  <si>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</si>
  <si>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</si>
  <si>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</si>
  <si>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</si>
  <si>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</si>
  <si>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</si>
  <si>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</si>
  <si>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</si>
  <si>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</si>
  <si>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</si>
  <si>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</si>
  <si>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</si>
  <si>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</si>
  <si>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</si>
  <si>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</si>
  <si>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</si>
  <si>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</si>
  <si>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</si>
  <si>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引き続き，経営に見合った更新投資を行い，料金水準の適切性等を考慮しながら，今後，経営に与える影響などの具体的な経営分析により将来を踏まえた経営改善の必要性があると考える。</t>
    <rPh sb="40" eb="42">
      <t>ケイエイ</t>
    </rPh>
    <rPh sb="43" eb="44">
      <t>アタ</t>
    </rPh>
    <rPh sb="46" eb="48">
      <t>エイキョウ</t>
    </rPh>
    <rPh sb="51" eb="54">
      <t>グタイテキ</t>
    </rPh>
    <rPh sb="69" eb="71">
      <t>ケイエイ</t>
    </rPh>
    <phoneticPr fontId="18"/>
  </si>
  <si>
    <r>
      <t>①経営収支比率
　R1年度より上昇しているが年々人口減少に伴い，給水収益が減少してきているため,更なる費用削減や更新投資等に充てる財源確保に努める必要がある。
②累積欠損金比率
　今後経年に対し将来を踏まえた分析が必要。
③流動比率
　H30年度までは流動負債に建設改良費等に充てるための企業債を含んでいたが，R1年度より含んでいないため増加している。今後の更新工事については、経営分析等を行い、流動比率の確保に努めたい。
④企業債残高対給水収益比率
　類似団体に比べ高い状況にあるがH30年度より企業債の借入を必要としなかったため低くなっている。今後も企業債の借入抑制に努めたい。
⑤料金回収率
　</t>
    </r>
    <r>
      <rPr>
        <sz val="10"/>
        <rFont val="ＭＳ ゴシック"/>
        <family val="3"/>
        <charset val="128"/>
      </rPr>
      <t>人口減少や高齢化に伴う給水使用量</t>
    </r>
    <r>
      <rPr>
        <sz val="10"/>
        <color theme="1"/>
        <rFont val="ＭＳ ゴシック"/>
        <family val="3"/>
        <charset val="128"/>
      </rPr>
      <t>の低下などの理由で、さらに減少する傾向のため、引き続き経営改善や給水収益の増加に努めたい。
⑥給水原価
　今後，分析を踏まえた投資の効率化や維持管理費の削減が必要であるが他団体と比較すると費用は抑えられている。
⑦施設利用率
　H27年度から簡水の統合整備事業等により施設の統廃合を計画的に行った。引き続き現状分析やダウンサイジング等の検討も進めていきたい。
⑧有収率
　管路の老朽化による漏水が原因であり，昨年度とほぼ同じような数値となっている。今後も老朽管更新や漏水調査などを行い，漏水対策に努めていく。</t>
    </r>
    <rPh sb="11" eb="12">
      <t>ネン</t>
    </rPh>
    <rPh sb="12" eb="13">
      <t>ド</t>
    </rPh>
    <rPh sb="22" eb="24">
      <t>ネンネン</t>
    </rPh>
    <rPh sb="27" eb="28">
      <t>ショウ</t>
    </rPh>
    <rPh sb="48" eb="49">
      <t>サラ</t>
    </rPh>
    <rPh sb="51" eb="53">
      <t>ヒヨウ</t>
    </rPh>
    <rPh sb="53" eb="55">
      <t>サクゲン</t>
    </rPh>
    <rPh sb="56" eb="58">
      <t>コウシン</t>
    </rPh>
    <rPh sb="58" eb="60">
      <t>トウシ</t>
    </rPh>
    <rPh sb="60" eb="61">
      <t>トウ</t>
    </rPh>
    <rPh sb="62" eb="63">
      <t>ア</t>
    </rPh>
    <rPh sb="65" eb="67">
      <t>ザイゲン</t>
    </rPh>
    <rPh sb="67" eb="69">
      <t>カクホ</t>
    </rPh>
    <rPh sb="70" eb="71">
      <t>ツト</t>
    </rPh>
    <rPh sb="73" eb="75">
      <t>ヒツヨウ</t>
    </rPh>
    <rPh sb="107" eb="109">
      <t>ヒツヨウ</t>
    </rPh>
    <rPh sb="126" eb="128">
      <t>リュウドウ</t>
    </rPh>
    <rPh sb="128" eb="130">
      <t>フサイ</t>
    </rPh>
    <rPh sb="131" eb="133">
      <t>ケンセツ</t>
    </rPh>
    <rPh sb="133" eb="135">
      <t>カイリョウ</t>
    </rPh>
    <rPh sb="135" eb="136">
      <t>ヒ</t>
    </rPh>
    <rPh sb="136" eb="137">
      <t>トウ</t>
    </rPh>
    <rPh sb="138" eb="139">
      <t>ア</t>
    </rPh>
    <rPh sb="144" eb="146">
      <t>キギョウ</t>
    </rPh>
    <rPh sb="146" eb="147">
      <t>サイ</t>
    </rPh>
    <rPh sb="148" eb="149">
      <t>フク</t>
    </rPh>
    <rPh sb="157" eb="158">
      <t>ネン</t>
    </rPh>
    <rPh sb="158" eb="159">
      <t>ド</t>
    </rPh>
    <rPh sb="161" eb="162">
      <t>フク</t>
    </rPh>
    <rPh sb="169" eb="171">
      <t>ゾウカ</t>
    </rPh>
    <rPh sb="176" eb="178">
      <t>コンゴ</t>
    </rPh>
    <rPh sb="179" eb="181">
      <t>コウシン</t>
    </rPh>
    <rPh sb="181" eb="183">
      <t>コウジ</t>
    </rPh>
    <rPh sb="253" eb="255">
      <t>カリイレ</t>
    </rPh>
    <rPh sb="274" eb="276">
      <t>コンゴ</t>
    </rPh>
    <rPh sb="277" eb="279">
      <t>キギョウ</t>
    </rPh>
    <rPh sb="279" eb="280">
      <t>サイ</t>
    </rPh>
    <rPh sb="281" eb="283">
      <t>カリイレ</t>
    </rPh>
    <rPh sb="283" eb="285">
      <t>ヨクセイ</t>
    </rPh>
    <rPh sb="286" eb="287">
      <t>ツト</t>
    </rPh>
    <rPh sb="372" eb="374">
      <t>ブンセキ</t>
    </rPh>
    <rPh sb="375" eb="376">
      <t>フ</t>
    </rPh>
    <rPh sb="457" eb="460">
      <t>ケイカクテキ</t>
    </rPh>
    <rPh sb="482" eb="483">
      <t>トウ</t>
    </rPh>
    <rPh sb="484" eb="486">
      <t>ケントウ</t>
    </rPh>
    <rPh sb="487" eb="488">
      <t>スス</t>
    </rPh>
    <rPh sb="520" eb="523">
      <t>サクネンド</t>
    </rPh>
    <rPh sb="526" eb="527">
      <t>オナ</t>
    </rPh>
    <rPh sb="531" eb="533">
      <t>スウチ</t>
    </rPh>
    <rPh sb="540" eb="542">
      <t>コンゴ</t>
    </rPh>
    <rPh sb="556" eb="557">
      <t>オコナ</t>
    </rPh>
    <phoneticPr fontId="18"/>
  </si>
  <si>
    <r>
      <t>①有形固定資産減価償却率
　近年，施設の新設などを行ったため償却率</t>
    </r>
    <r>
      <rPr>
        <sz val="10"/>
        <color rgb="FFFF0000"/>
        <rFont val="ＭＳ ゴシック"/>
        <family val="3"/>
        <charset val="128"/>
      </rPr>
      <t>が少しずつ増加</t>
    </r>
    <r>
      <rPr>
        <sz val="10"/>
        <color theme="1"/>
        <rFont val="ＭＳ ゴシック"/>
        <family val="3"/>
        <charset val="128"/>
      </rPr>
      <t>している。今後も設備の更新等も行う必要があるため，施設の経年比較を行い，経営に見合った投資・更新計画を立てる必要がある。
②管路経年化率
　老朽管更新には，多額の費用が必要となり先送りになることもあるので，重要施設区域への耐震管の布設や漏水の多発している区域を優先的に取替えるなど，効率的な更新計画を立てて行く必要がある。
③管路更新率
　R2年度は，低水圧地域や土地開発区域へ新たに水道管を布設したことで老朽管の布設替工事を縮小した。職員不足で計画的な更新ができない状況にあるが今後も管路の更新投資を増やす必要性が高いため，管路更新を計画的に行っていくための職員不足解消や財源投資のあり方について検討する必要がある。</t>
    </r>
    <rPh sb="14" eb="16">
      <t>キンネン</t>
    </rPh>
    <rPh sb="34" eb="35">
      <t>スコ</t>
    </rPh>
    <rPh sb="38" eb="40">
      <t>ゾウカ</t>
    </rPh>
    <rPh sb="110" eb="112">
      <t>ロウキュウ</t>
    </rPh>
    <rPh sb="112" eb="113">
      <t>カン</t>
    </rPh>
    <rPh sb="113" eb="115">
      <t>コウシン</t>
    </rPh>
    <rPh sb="170" eb="172">
      <t>ユウセン</t>
    </rPh>
    <rPh sb="172" eb="173">
      <t>テキ</t>
    </rPh>
    <rPh sb="174" eb="176">
      <t>トリカエ</t>
    </rPh>
    <rPh sb="181" eb="184">
      <t>コウリツテキ</t>
    </rPh>
    <rPh sb="187" eb="189">
      <t>ケイカク</t>
    </rPh>
    <rPh sb="190" eb="191">
      <t>タ</t>
    </rPh>
    <rPh sb="193" eb="194">
      <t>イ</t>
    </rPh>
    <rPh sb="195" eb="197">
      <t>ヒツヨウ</t>
    </rPh>
    <rPh sb="212" eb="214">
      <t>ネンド</t>
    </rPh>
    <rPh sb="243" eb="245">
      <t>ロウキュウ</t>
    </rPh>
    <rPh sb="245" eb="246">
      <t>カン</t>
    </rPh>
    <rPh sb="247" eb="249">
      <t>フセツ</t>
    </rPh>
    <rPh sb="249" eb="250">
      <t>カ</t>
    </rPh>
    <rPh sb="250" eb="252">
      <t>コウジ</t>
    </rPh>
    <rPh sb="258" eb="260">
      <t>ショクイン</t>
    </rPh>
    <rPh sb="260" eb="262">
      <t>フソク</t>
    </rPh>
    <rPh sb="263" eb="266">
      <t>ケイカクテキ</t>
    </rPh>
    <rPh sb="267" eb="269">
      <t>コウシン</t>
    </rPh>
    <rPh sb="274" eb="276">
      <t>ジョウキョウ</t>
    </rPh>
    <rPh sb="280" eb="282">
      <t>コンゴ</t>
    </rPh>
    <rPh sb="303" eb="305">
      <t>カンロ</t>
    </rPh>
    <rPh sb="305" eb="307">
      <t>コウシン</t>
    </rPh>
    <rPh sb="320" eb="322">
      <t>ショクイン</t>
    </rPh>
    <rPh sb="322" eb="324">
      <t>フソク</t>
    </rPh>
    <rPh sb="324" eb="326">
      <t>カイショウ</t>
    </rPh>
    <rPh sb="327" eb="329">
      <t>ザイゲン</t>
    </rPh>
    <rPh sb="343" eb="345">
      <t>ヒツヨウ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</si>
</sst>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name val="ＭＳ ゴシック"/>
      <family val="3"/>
      <charset val="128"/>
    </font>
    <font>
      <sz val="6"/>
      <name val="游ゴシック"/>
      <family val="2"/>
      <charset val="128"/>
      <scheme val="minor"/>
    </font>
    <font>
      <sz val="10"/>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2" applyFont="1" applyBorder="1" applyAlignment="1" applyProtection="1">
      <alignment horizontal="left" vertical="top" wrapText="1"/>
      <protection locked="0"/>
    </xf>
    <xf numFmtId="0" fontId="16" fillId="0" borderId="0" xfId="2" applyFont="1" applyAlignment="1" applyProtection="1">
      <alignment horizontal="left" vertical="top" wrapText="1"/>
      <protection locked="0"/>
    </xf>
    <xf numFmtId="0" fontId="16" fillId="0" borderId="10"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0.39</c:v>
                </c:pt>
                <c:pt idx="1">
                  <c:v>2.4900000000000002</c:v>
                </c:pt>
                <c:pt idx="2">
                  <c:v>1.08</c:v>
                </c:pt>
                <c:pt idx="3">
                  <c:v>0.64</c:v>
                </c:pt>
                <c:pt idx="4">
                  <c:v>0.27</c:v>
                </c:pt>
              </c:numCache>
            </c:numRef>
          </c:val>
          <c:extLst>
            <c:ext xmlns:c16="http://schemas.microsoft.com/office/drawing/2014/chart" uri="{C3380CC4-5D6E-409C-BE32-E72D297353CC}">
              <c16:uniqueId val="{00000000-F2E6-42F8-8B82-BEC7DD85AC1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0.44</c:v>
                </c:pt>
                <c:pt idx="2">
                  <c:v>0.52</c:v>
                </c:pt>
                <c:pt idx="3">
                  <c:v>0.47</c:v>
                </c:pt>
                <c:pt idx="4">
                  <c:v>0.4</c:v>
                </c:pt>
              </c:numCache>
            </c:numRef>
          </c:val>
          <c:smooth val="0"/>
          <c:extLst>
            <c:ext xmlns:c16="http://schemas.microsoft.com/office/drawing/2014/chart" uri="{C3380CC4-5D6E-409C-BE32-E72D297353CC}">
              <c16:uniqueId val="{00000001-F2E6-42F8-8B82-BEC7DD85AC1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77.489999999999995</c:v>
                </c:pt>
                <c:pt idx="1">
                  <c:v>78.25</c:v>
                </c:pt>
                <c:pt idx="2">
                  <c:v>76.59</c:v>
                </c:pt>
                <c:pt idx="3">
                  <c:v>78.52</c:v>
                </c:pt>
                <c:pt idx="4">
                  <c:v>79.239999999999995</c:v>
                </c:pt>
              </c:numCache>
            </c:numRef>
          </c:val>
          <c:extLst>
            <c:ext xmlns:c16="http://schemas.microsoft.com/office/drawing/2014/chart" uri="{C3380CC4-5D6E-409C-BE32-E72D297353CC}">
              <c16:uniqueId val="{00000000-8E8D-467D-A1EE-9247C242D4A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50.24</c:v>
                </c:pt>
                <c:pt idx="2">
                  <c:v>50.29</c:v>
                </c:pt>
                <c:pt idx="3">
                  <c:v>49.64</c:v>
                </c:pt>
                <c:pt idx="4">
                  <c:v>49.38</c:v>
                </c:pt>
              </c:numCache>
            </c:numRef>
          </c:val>
          <c:smooth val="0"/>
          <c:extLst>
            <c:ext xmlns:c16="http://schemas.microsoft.com/office/drawing/2014/chart" uri="{C3380CC4-5D6E-409C-BE32-E72D297353CC}">
              <c16:uniqueId val="{00000001-8E8D-467D-A1EE-9247C242D4A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79.430000000000007</c:v>
                </c:pt>
                <c:pt idx="1">
                  <c:v>77.53</c:v>
                </c:pt>
                <c:pt idx="2">
                  <c:v>77.62</c:v>
                </c:pt>
                <c:pt idx="3">
                  <c:v>74.099999999999994</c:v>
                </c:pt>
                <c:pt idx="4">
                  <c:v>74.66</c:v>
                </c:pt>
              </c:numCache>
            </c:numRef>
          </c:val>
          <c:extLst>
            <c:ext xmlns:c16="http://schemas.microsoft.com/office/drawing/2014/chart" uri="{C3380CC4-5D6E-409C-BE32-E72D297353CC}">
              <c16:uniqueId val="{00000000-5833-4419-A982-0EDC68847B2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5833-4419-A982-0EDC68847B2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122.59</c:v>
                </c:pt>
                <c:pt idx="1">
                  <c:v>118.13</c:v>
                </c:pt>
                <c:pt idx="2">
                  <c:v>111.9</c:v>
                </c:pt>
                <c:pt idx="3">
                  <c:v>113.74</c:v>
                </c:pt>
                <c:pt idx="4">
                  <c:v>117.27</c:v>
                </c:pt>
              </c:numCache>
            </c:numRef>
          </c:val>
          <c:extLst>
            <c:ext xmlns:c16="http://schemas.microsoft.com/office/drawing/2014/chart" uri="{C3380CC4-5D6E-409C-BE32-E72D297353CC}">
              <c16:uniqueId val="{00000000-F37F-4F21-B9B2-1BCCDF771EA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104.47</c:v>
                </c:pt>
                <c:pt idx="2">
                  <c:v>103.81</c:v>
                </c:pt>
                <c:pt idx="3">
                  <c:v>104.35</c:v>
                </c:pt>
                <c:pt idx="4">
                  <c:v>105.34</c:v>
                </c:pt>
              </c:numCache>
            </c:numRef>
          </c:val>
          <c:smooth val="0"/>
          <c:extLst>
            <c:ext xmlns:c16="http://schemas.microsoft.com/office/drawing/2014/chart" uri="{C3380CC4-5D6E-409C-BE32-E72D297353CC}">
              <c16:uniqueId val="{00000001-F37F-4F21-B9B2-1BCCDF771EA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39.31</c:v>
                </c:pt>
                <c:pt idx="1">
                  <c:v>39.31</c:v>
                </c:pt>
                <c:pt idx="2">
                  <c:v>41.24</c:v>
                </c:pt>
                <c:pt idx="3">
                  <c:v>43.15</c:v>
                </c:pt>
                <c:pt idx="4">
                  <c:v>44.99</c:v>
                </c:pt>
              </c:numCache>
            </c:numRef>
          </c:val>
          <c:extLst>
            <c:ext xmlns:c16="http://schemas.microsoft.com/office/drawing/2014/chart" uri="{C3380CC4-5D6E-409C-BE32-E72D297353CC}">
              <c16:uniqueId val="{00000000-C9BE-4DF4-AF15-90D3B2ADB37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45.14</c:v>
                </c:pt>
                <c:pt idx="2">
                  <c:v>45.85</c:v>
                </c:pt>
                <c:pt idx="3">
                  <c:v>47.31</c:v>
                </c:pt>
                <c:pt idx="4">
                  <c:v>47.5</c:v>
                </c:pt>
              </c:numCache>
            </c:numRef>
          </c:val>
          <c:smooth val="0"/>
          <c:extLst>
            <c:ext xmlns:c16="http://schemas.microsoft.com/office/drawing/2014/chart" uri="{C3380CC4-5D6E-409C-BE32-E72D297353CC}">
              <c16:uniqueId val="{00000001-C9BE-4DF4-AF15-90D3B2ADB37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0.77</c:v>
                </c:pt>
                <c:pt idx="1">
                  <c:v>16.739999999999998</c:v>
                </c:pt>
                <c:pt idx="2">
                  <c:v>16.12</c:v>
                </c:pt>
                <c:pt idx="3">
                  <c:v>14.92</c:v>
                </c:pt>
                <c:pt idx="4">
                  <c:v>14.57</c:v>
                </c:pt>
              </c:numCache>
            </c:numRef>
          </c:val>
          <c:extLst>
            <c:ext xmlns:c16="http://schemas.microsoft.com/office/drawing/2014/chart" uri="{C3380CC4-5D6E-409C-BE32-E72D297353CC}">
              <c16:uniqueId val="{00000000-C9F9-4842-A0B8-A50B7483AA6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13.58</c:v>
                </c:pt>
                <c:pt idx="2">
                  <c:v>14.13</c:v>
                </c:pt>
                <c:pt idx="3">
                  <c:v>16.77</c:v>
                </c:pt>
                <c:pt idx="4">
                  <c:v>17.399999999999999</c:v>
                </c:pt>
              </c:numCache>
            </c:numRef>
          </c:val>
          <c:smooth val="0"/>
          <c:extLst>
            <c:ext xmlns:c16="http://schemas.microsoft.com/office/drawing/2014/chart" uri="{C3380CC4-5D6E-409C-BE32-E72D297353CC}">
              <c16:uniqueId val="{00000001-C9F9-4842-A0B8-A50B7483AA6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53-40FE-8848-7C344A3BC42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16.399999999999999</c:v>
                </c:pt>
                <c:pt idx="2">
                  <c:v>25.66</c:v>
                </c:pt>
                <c:pt idx="3">
                  <c:v>21.69</c:v>
                </c:pt>
                <c:pt idx="4">
                  <c:v>24.04</c:v>
                </c:pt>
              </c:numCache>
            </c:numRef>
          </c:val>
          <c:smooth val="0"/>
          <c:extLst>
            <c:ext xmlns:c16="http://schemas.microsoft.com/office/drawing/2014/chart" uri="{C3380CC4-5D6E-409C-BE32-E72D297353CC}">
              <c16:uniqueId val="{00000001-1E53-40FE-8848-7C344A3BC42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309.58</c:v>
                </c:pt>
                <c:pt idx="1">
                  <c:v>952.81</c:v>
                </c:pt>
                <c:pt idx="2">
                  <c:v>826.98</c:v>
                </c:pt>
                <c:pt idx="3">
                  <c:v>5812.1</c:v>
                </c:pt>
                <c:pt idx="4">
                  <c:v>3754.36</c:v>
                </c:pt>
              </c:numCache>
            </c:numRef>
          </c:val>
          <c:extLst>
            <c:ext xmlns:c16="http://schemas.microsoft.com/office/drawing/2014/chart" uri="{C3380CC4-5D6E-409C-BE32-E72D297353CC}">
              <c16:uniqueId val="{00000000-924E-4683-B387-0B92D226E01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293.23</c:v>
                </c:pt>
                <c:pt idx="2">
                  <c:v>300.14</c:v>
                </c:pt>
                <c:pt idx="3">
                  <c:v>301.04000000000002</c:v>
                </c:pt>
                <c:pt idx="4">
                  <c:v>305.08</c:v>
                </c:pt>
              </c:numCache>
            </c:numRef>
          </c:val>
          <c:smooth val="0"/>
          <c:extLst>
            <c:ext xmlns:c16="http://schemas.microsoft.com/office/drawing/2014/chart" uri="{C3380CC4-5D6E-409C-BE32-E72D297353CC}">
              <c16:uniqueId val="{00000001-924E-4683-B387-0B92D226E01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671.2</c:v>
                </c:pt>
                <c:pt idx="1">
                  <c:v>710.18</c:v>
                </c:pt>
                <c:pt idx="2">
                  <c:v>682.35</c:v>
                </c:pt>
                <c:pt idx="3">
                  <c:v>650.36</c:v>
                </c:pt>
                <c:pt idx="4">
                  <c:v>650.80999999999995</c:v>
                </c:pt>
              </c:numCache>
            </c:numRef>
          </c:val>
          <c:extLst>
            <c:ext xmlns:c16="http://schemas.microsoft.com/office/drawing/2014/chart" uri="{C3380CC4-5D6E-409C-BE32-E72D297353CC}">
              <c16:uniqueId val="{00000000-119E-43CB-9AB3-358872AD644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542.29999999999995</c:v>
                </c:pt>
                <c:pt idx="2">
                  <c:v>566.65</c:v>
                </c:pt>
                <c:pt idx="3">
                  <c:v>551.62</c:v>
                </c:pt>
                <c:pt idx="4">
                  <c:v>585.59</c:v>
                </c:pt>
              </c:numCache>
            </c:numRef>
          </c:val>
          <c:smooth val="0"/>
          <c:extLst>
            <c:ext xmlns:c16="http://schemas.microsoft.com/office/drawing/2014/chart" uri="{C3380CC4-5D6E-409C-BE32-E72D297353CC}">
              <c16:uniqueId val="{00000001-119E-43CB-9AB3-358872AD644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89.46</c:v>
                </c:pt>
                <c:pt idx="1">
                  <c:v>85.79</c:v>
                </c:pt>
                <c:pt idx="2">
                  <c:v>83.83</c:v>
                </c:pt>
                <c:pt idx="3">
                  <c:v>84.49</c:v>
                </c:pt>
                <c:pt idx="4">
                  <c:v>80.08</c:v>
                </c:pt>
              </c:numCache>
            </c:numRef>
          </c:val>
          <c:extLst>
            <c:ext xmlns:c16="http://schemas.microsoft.com/office/drawing/2014/chart" uri="{C3380CC4-5D6E-409C-BE32-E72D297353CC}">
              <c16:uniqueId val="{00000000-2EA1-42C9-8D34-043A3D8CC69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87.51</c:v>
                </c:pt>
                <c:pt idx="2">
                  <c:v>84.77</c:v>
                </c:pt>
                <c:pt idx="3">
                  <c:v>87.11</c:v>
                </c:pt>
                <c:pt idx="4">
                  <c:v>82.78</c:v>
                </c:pt>
              </c:numCache>
            </c:numRef>
          </c:val>
          <c:smooth val="0"/>
          <c:extLst>
            <c:ext xmlns:c16="http://schemas.microsoft.com/office/drawing/2014/chart" uri="{C3380CC4-5D6E-409C-BE32-E72D297353CC}">
              <c16:uniqueId val="{00000001-2EA1-42C9-8D34-043A3D8CC69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136.68</c:v>
                </c:pt>
                <c:pt idx="1">
                  <c:v>142.72</c:v>
                </c:pt>
                <c:pt idx="2">
                  <c:v>146.65</c:v>
                </c:pt>
                <c:pt idx="3">
                  <c:v>146.06</c:v>
                </c:pt>
                <c:pt idx="4">
                  <c:v>140.88999999999999</c:v>
                </c:pt>
              </c:numCache>
            </c:numRef>
          </c:val>
          <c:extLst>
            <c:ext xmlns:c16="http://schemas.microsoft.com/office/drawing/2014/chart" uri="{C3380CC4-5D6E-409C-BE32-E72D297353CC}">
              <c16:uniqueId val="{00000000-828A-43FF-9032-3830DD6FDD1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218.42</c:v>
                </c:pt>
                <c:pt idx="2">
                  <c:v>227.27</c:v>
                </c:pt>
                <c:pt idx="3">
                  <c:v>223.98</c:v>
                </c:pt>
                <c:pt idx="4">
                  <c:v>225.09</c:v>
                </c:pt>
              </c:numCache>
            </c:numRef>
          </c:val>
          <c:smooth val="0"/>
          <c:extLst>
            <c:ext xmlns:c16="http://schemas.microsoft.com/office/drawing/2014/chart" uri="{C3380CC4-5D6E-409C-BE32-E72D297353CC}">
              <c16:uniqueId val="{00000001-828A-43FF-9032-3830DD6FDD1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鹿児島県　湧水町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9005</v>
      </c>
      <c r="AM8" s="61"/>
      <c r="AN8" s="61"/>
      <c r="AO8" s="61"/>
      <c r="AP8" s="61"/>
      <c r="AQ8" s="61"/>
      <c r="AR8" s="61"/>
      <c r="AS8" s="61"/>
      <c r="AT8" s="52">
        <f>データ!$S$6</f>
        <v>144.29</v>
      </c>
      <c r="AU8" s="53"/>
      <c r="AV8" s="53"/>
      <c r="AW8" s="53"/>
      <c r="AX8" s="53"/>
      <c r="AY8" s="53"/>
      <c r="AZ8" s="53"/>
      <c r="BA8" s="53"/>
      <c r="BB8" s="54">
        <f>データ!$T$6</f>
        <v>62.41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72.34</v>
      </c>
      <c r="J10" s="53"/>
      <c r="K10" s="53"/>
      <c r="L10" s="53"/>
      <c r="M10" s="53"/>
      <c r="N10" s="53"/>
      <c r="O10" s="64"/>
      <c r="P10" s="54">
        <f>データ!$P$6</f>
        <v>98.52</v>
      </c>
      <c r="Q10" s="54"/>
      <c r="R10" s="54"/>
      <c r="S10" s="54"/>
      <c r="T10" s="54"/>
      <c r="U10" s="54"/>
      <c r="V10" s="54"/>
      <c r="W10" s="61">
        <f>データ!$Q$6</f>
        <v>2420</v>
      </c>
      <c r="X10" s="61"/>
      <c r="Y10" s="61"/>
      <c r="Z10" s="61"/>
      <c r="AA10" s="61"/>
      <c r="AB10" s="61"/>
      <c r="AC10" s="61"/>
      <c r="AD10" s="2"/>
      <c r="AE10" s="2"/>
      <c r="AF10" s="2"/>
      <c r="AG10" s="2"/>
      <c r="AH10" s="4"/>
      <c r="AI10" s="4"/>
      <c r="AJ10" s="4"/>
      <c r="AK10" s="4"/>
      <c r="AL10" s="61">
        <f>データ!$U$6</f>
        <v>8806</v>
      </c>
      <c r="AM10" s="61"/>
      <c r="AN10" s="61"/>
      <c r="AO10" s="61"/>
      <c r="AP10" s="61"/>
      <c r="AQ10" s="61"/>
      <c r="AR10" s="61"/>
      <c r="AS10" s="61"/>
      <c r="AT10" s="52">
        <f>データ!$V$6</f>
        <v>92</v>
      </c>
      <c r="AU10" s="53"/>
      <c r="AV10" s="53"/>
      <c r="AW10" s="53"/>
      <c r="AX10" s="53"/>
      <c r="AY10" s="53"/>
      <c r="AZ10" s="53"/>
      <c r="BA10" s="53"/>
      <c r="BB10" s="54">
        <f>データ!$W$6</f>
        <v>95.72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113</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7" t="s">
        <v>114</v>
      </c>
      <c r="BM47" s="88"/>
      <c r="BN47" s="88"/>
      <c r="BO47" s="88"/>
      <c r="BP47" s="88"/>
      <c r="BQ47" s="88"/>
      <c r="BR47" s="88"/>
      <c r="BS47" s="88"/>
      <c r="BT47" s="88"/>
      <c r="BU47" s="88"/>
      <c r="BV47" s="88"/>
      <c r="BW47" s="88"/>
      <c r="BX47" s="88"/>
      <c r="BY47" s="88"/>
      <c r="BZ47" s="89"/>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7"/>
      <c r="BM48" s="88"/>
      <c r="BN48" s="88"/>
      <c r="BO48" s="88"/>
      <c r="BP48" s="88"/>
      <c r="BQ48" s="88"/>
      <c r="BR48" s="88"/>
      <c r="BS48" s="88"/>
      <c r="BT48" s="88"/>
      <c r="BU48" s="88"/>
      <c r="BV48" s="88"/>
      <c r="BW48" s="88"/>
      <c r="BX48" s="88"/>
      <c r="BY48" s="88"/>
      <c r="BZ48" s="89"/>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7"/>
      <c r="BM49" s="88"/>
      <c r="BN49" s="88"/>
      <c r="BO49" s="88"/>
      <c r="BP49" s="88"/>
      <c r="BQ49" s="88"/>
      <c r="BR49" s="88"/>
      <c r="BS49" s="88"/>
      <c r="BT49" s="88"/>
      <c r="BU49" s="88"/>
      <c r="BV49" s="88"/>
      <c r="BW49" s="88"/>
      <c r="BX49" s="88"/>
      <c r="BY49" s="88"/>
      <c r="BZ49" s="89"/>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7"/>
      <c r="BM50" s="88"/>
      <c r="BN50" s="88"/>
      <c r="BO50" s="88"/>
      <c r="BP50" s="88"/>
      <c r="BQ50" s="88"/>
      <c r="BR50" s="88"/>
      <c r="BS50" s="88"/>
      <c r="BT50" s="88"/>
      <c r="BU50" s="88"/>
      <c r="BV50" s="88"/>
      <c r="BW50" s="88"/>
      <c r="BX50" s="88"/>
      <c r="BY50" s="88"/>
      <c r="BZ50" s="89"/>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7"/>
      <c r="BM51" s="88"/>
      <c r="BN51" s="88"/>
      <c r="BO51" s="88"/>
      <c r="BP51" s="88"/>
      <c r="BQ51" s="88"/>
      <c r="BR51" s="88"/>
      <c r="BS51" s="88"/>
      <c r="BT51" s="88"/>
      <c r="BU51" s="88"/>
      <c r="BV51" s="88"/>
      <c r="BW51" s="88"/>
      <c r="BX51" s="88"/>
      <c r="BY51" s="88"/>
      <c r="BZ51" s="89"/>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7"/>
      <c r="BM52" s="88"/>
      <c r="BN52" s="88"/>
      <c r="BO52" s="88"/>
      <c r="BP52" s="88"/>
      <c r="BQ52" s="88"/>
      <c r="BR52" s="88"/>
      <c r="BS52" s="88"/>
      <c r="BT52" s="88"/>
      <c r="BU52" s="88"/>
      <c r="BV52" s="88"/>
      <c r="BW52" s="88"/>
      <c r="BX52" s="88"/>
      <c r="BY52" s="88"/>
      <c r="BZ52" s="89"/>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7"/>
      <c r="BM53" s="88"/>
      <c r="BN53" s="88"/>
      <c r="BO53" s="88"/>
      <c r="BP53" s="88"/>
      <c r="BQ53" s="88"/>
      <c r="BR53" s="88"/>
      <c r="BS53" s="88"/>
      <c r="BT53" s="88"/>
      <c r="BU53" s="88"/>
      <c r="BV53" s="88"/>
      <c r="BW53" s="88"/>
      <c r="BX53" s="88"/>
      <c r="BY53" s="88"/>
      <c r="BZ53" s="89"/>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7"/>
      <c r="BM54" s="88"/>
      <c r="BN54" s="88"/>
      <c r="BO54" s="88"/>
      <c r="BP54" s="88"/>
      <c r="BQ54" s="88"/>
      <c r="BR54" s="88"/>
      <c r="BS54" s="88"/>
      <c r="BT54" s="88"/>
      <c r="BU54" s="88"/>
      <c r="BV54" s="88"/>
      <c r="BW54" s="88"/>
      <c r="BX54" s="88"/>
      <c r="BY54" s="88"/>
      <c r="BZ54" s="89"/>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7"/>
      <c r="BM55" s="88"/>
      <c r="BN55" s="88"/>
      <c r="BO55" s="88"/>
      <c r="BP55" s="88"/>
      <c r="BQ55" s="88"/>
      <c r="BR55" s="88"/>
      <c r="BS55" s="88"/>
      <c r="BT55" s="88"/>
      <c r="BU55" s="88"/>
      <c r="BV55" s="88"/>
      <c r="BW55" s="88"/>
      <c r="BX55" s="88"/>
      <c r="BY55" s="88"/>
      <c r="BZ55" s="89"/>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7"/>
      <c r="BM56" s="88"/>
      <c r="BN56" s="88"/>
      <c r="BO56" s="88"/>
      <c r="BP56" s="88"/>
      <c r="BQ56" s="88"/>
      <c r="BR56" s="88"/>
      <c r="BS56" s="88"/>
      <c r="BT56" s="88"/>
      <c r="BU56" s="88"/>
      <c r="BV56" s="88"/>
      <c r="BW56" s="88"/>
      <c r="BX56" s="88"/>
      <c r="BY56" s="88"/>
      <c r="BZ56" s="89"/>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7"/>
      <c r="BM57" s="88"/>
      <c r="BN57" s="88"/>
      <c r="BO57" s="88"/>
      <c r="BP57" s="88"/>
      <c r="BQ57" s="88"/>
      <c r="BR57" s="88"/>
      <c r="BS57" s="88"/>
      <c r="BT57" s="88"/>
      <c r="BU57" s="88"/>
      <c r="BV57" s="88"/>
      <c r="BW57" s="88"/>
      <c r="BX57" s="88"/>
      <c r="BY57" s="88"/>
      <c r="BZ57" s="89"/>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7"/>
      <c r="BM58" s="88"/>
      <c r="BN58" s="88"/>
      <c r="BO58" s="88"/>
      <c r="BP58" s="88"/>
      <c r="BQ58" s="88"/>
      <c r="BR58" s="88"/>
      <c r="BS58" s="88"/>
      <c r="BT58" s="88"/>
      <c r="BU58" s="88"/>
      <c r="BV58" s="88"/>
      <c r="BW58" s="88"/>
      <c r="BX58" s="88"/>
      <c r="BY58" s="88"/>
      <c r="BZ58" s="89"/>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7"/>
      <c r="BM59" s="88"/>
      <c r="BN59" s="88"/>
      <c r="BO59" s="88"/>
      <c r="BP59" s="88"/>
      <c r="BQ59" s="88"/>
      <c r="BR59" s="88"/>
      <c r="BS59" s="88"/>
      <c r="BT59" s="88"/>
      <c r="BU59" s="88"/>
      <c r="BV59" s="88"/>
      <c r="BW59" s="88"/>
      <c r="BX59" s="88"/>
      <c r="BY59" s="88"/>
      <c r="BZ59" s="89"/>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87"/>
      <c r="BM60" s="88"/>
      <c r="BN60" s="88"/>
      <c r="BO60" s="88"/>
      <c r="BP60" s="88"/>
      <c r="BQ60" s="88"/>
      <c r="BR60" s="88"/>
      <c r="BS60" s="88"/>
      <c r="BT60" s="88"/>
      <c r="BU60" s="88"/>
      <c r="BV60" s="88"/>
      <c r="BW60" s="88"/>
      <c r="BX60" s="88"/>
      <c r="BY60" s="88"/>
      <c r="BZ60" s="89"/>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87"/>
      <c r="BM61" s="88"/>
      <c r="BN61" s="88"/>
      <c r="BO61" s="88"/>
      <c r="BP61" s="88"/>
      <c r="BQ61" s="88"/>
      <c r="BR61" s="88"/>
      <c r="BS61" s="88"/>
      <c r="BT61" s="88"/>
      <c r="BU61" s="88"/>
      <c r="BV61" s="88"/>
      <c r="BW61" s="88"/>
      <c r="BX61" s="88"/>
      <c r="BY61" s="88"/>
      <c r="BZ61" s="89"/>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7"/>
      <c r="BM62" s="88"/>
      <c r="BN62" s="88"/>
      <c r="BO62" s="88"/>
      <c r="BP62" s="88"/>
      <c r="BQ62" s="88"/>
      <c r="BR62" s="88"/>
      <c r="BS62" s="88"/>
      <c r="BT62" s="88"/>
      <c r="BU62" s="88"/>
      <c r="BV62" s="88"/>
      <c r="BW62" s="88"/>
      <c r="BX62" s="88"/>
      <c r="BY62" s="88"/>
      <c r="BZ62" s="89"/>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7"/>
      <c r="BM63" s="88"/>
      <c r="BN63" s="88"/>
      <c r="BO63" s="88"/>
      <c r="BP63" s="88"/>
      <c r="BQ63" s="88"/>
      <c r="BR63" s="88"/>
      <c r="BS63" s="88"/>
      <c r="BT63" s="88"/>
      <c r="BU63" s="88"/>
      <c r="BV63" s="88"/>
      <c r="BW63" s="88"/>
      <c r="BX63" s="88"/>
      <c r="BY63" s="88"/>
      <c r="BZ63" s="89"/>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LO9QF55pAzkkYSHmSEKwCcf88z7csAAbv2MLIFsWGJlxBsZZKoDUOQQi3zm2awe0sztcxto+PVvVMF1696K+HQ==" saltValue="kXBMCoLk+TShxb7YvHlG/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464520</v>
      </c>
      <c r="D6" s="34">
        <f t="shared" si="3"/>
        <v>46</v>
      </c>
      <c r="E6" s="34">
        <f t="shared" si="3"/>
        <v>1</v>
      </c>
      <c r="F6" s="34">
        <f t="shared" si="3"/>
        <v>0</v>
      </c>
      <c r="G6" s="34">
        <f t="shared" si="3"/>
        <v>1</v>
      </c>
      <c r="H6" s="34" t="str">
        <f t="shared" si="3"/>
        <v>鹿児島県　湧水町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72.34</v>
      </c>
      <c r="P6" s="35">
        <f t="shared" si="3"/>
        <v>98.52</v>
      </c>
      <c r="Q6" s="35">
        <f t="shared" si="3"/>
        <v>2420</v>
      </c>
      <c r="R6" s="35">
        <f t="shared" si="3"/>
        <v>9005</v>
      </c>
      <c r="S6" s="35">
        <f t="shared" si="3"/>
        <v>144.29</v>
      </c>
      <c r="T6" s="35">
        <f t="shared" si="3"/>
        <v>62.41</v>
      </c>
      <c r="U6" s="35">
        <f t="shared" si="3"/>
        <v>8806</v>
      </c>
      <c r="V6" s="35">
        <f t="shared" si="3"/>
        <v>92</v>
      </c>
      <c r="W6" s="35">
        <f t="shared" si="3"/>
        <v>95.72</v>
      </c>
      <c r="X6" s="36">
        <f>IF(X7="",NA(),X7)</f>
        <v>122.59</v>
      </c>
      <c r="Y6" s="36">
        <f t="shared" ref="Y6:AG6" si="4">IF(Y7="",NA(),Y7)</f>
        <v>118.13</v>
      </c>
      <c r="Z6" s="36">
        <f t="shared" si="4"/>
        <v>111.9</v>
      </c>
      <c r="AA6" s="36">
        <f t="shared" si="4"/>
        <v>113.74</v>
      </c>
      <c r="AB6" s="36">
        <f t="shared" si="4"/>
        <v>117.27</v>
      </c>
      <c r="AC6" s="36">
        <f t="shared" si="4"/>
        <v>107.95</v>
      </c>
      <c r="AD6" s="36">
        <f t="shared" si="4"/>
        <v>104.47</v>
      </c>
      <c r="AE6" s="36">
        <f t="shared" si="4"/>
        <v>103.81</v>
      </c>
      <c r="AF6" s="36">
        <f t="shared" si="4"/>
        <v>104.35</v>
      </c>
      <c r="AG6" s="36">
        <f t="shared" si="4"/>
        <v>105.34</v>
      </c>
      <c r="AH6" s="35" t="str">
        <f>IF(AH7="","",IF(AH7="-","【-】","【"&amp;SUBSTITUTE(TEXT(AH7,"#,##0.00"),"-","△")&amp;"】"))</f>
        <v>【110.27】</v>
      </c>
      <c r="AI6" s="35">
        <f>IF(AI7="",NA(),AI7)</f>
        <v>0</v>
      </c>
      <c r="AJ6" s="35">
        <f t="shared" ref="AJ6:AR6" si="5">IF(AJ7="",NA(),AJ7)</f>
        <v>0</v>
      </c>
      <c r="AK6" s="35">
        <f t="shared" si="5"/>
        <v>0</v>
      </c>
      <c r="AL6" s="35">
        <f t="shared" si="5"/>
        <v>0</v>
      </c>
      <c r="AM6" s="35">
        <f t="shared" si="5"/>
        <v>0</v>
      </c>
      <c r="AN6" s="36">
        <f t="shared" si="5"/>
        <v>12.44</v>
      </c>
      <c r="AO6" s="36">
        <f t="shared" si="5"/>
        <v>16.399999999999999</v>
      </c>
      <c r="AP6" s="36">
        <f t="shared" si="5"/>
        <v>25.66</v>
      </c>
      <c r="AQ6" s="36">
        <f t="shared" si="5"/>
        <v>21.69</v>
      </c>
      <c r="AR6" s="36">
        <f t="shared" si="5"/>
        <v>24.04</v>
      </c>
      <c r="AS6" s="35" t="str">
        <f>IF(AS7="","",IF(AS7="-","【-】","【"&amp;SUBSTITUTE(TEXT(AS7,"#,##0.00"),"-","△")&amp;"】"))</f>
        <v>【1.15】</v>
      </c>
      <c r="AT6" s="36">
        <f>IF(AT7="",NA(),AT7)</f>
        <v>309.58</v>
      </c>
      <c r="AU6" s="36">
        <f t="shared" ref="AU6:BC6" si="6">IF(AU7="",NA(),AU7)</f>
        <v>952.81</v>
      </c>
      <c r="AV6" s="36">
        <f t="shared" si="6"/>
        <v>826.98</v>
      </c>
      <c r="AW6" s="36">
        <f t="shared" si="6"/>
        <v>5812.1</v>
      </c>
      <c r="AX6" s="36">
        <f t="shared" si="6"/>
        <v>3754.36</v>
      </c>
      <c r="AY6" s="36">
        <f t="shared" si="6"/>
        <v>371.89</v>
      </c>
      <c r="AZ6" s="36">
        <f t="shared" si="6"/>
        <v>293.23</v>
      </c>
      <c r="BA6" s="36">
        <f t="shared" si="6"/>
        <v>300.14</v>
      </c>
      <c r="BB6" s="36">
        <f t="shared" si="6"/>
        <v>301.04000000000002</v>
      </c>
      <c r="BC6" s="36">
        <f t="shared" si="6"/>
        <v>305.08</v>
      </c>
      <c r="BD6" s="35" t="str">
        <f>IF(BD7="","",IF(BD7="-","【-】","【"&amp;SUBSTITUTE(TEXT(BD7,"#,##0.00"),"-","△")&amp;"】"))</f>
        <v>【260.31】</v>
      </c>
      <c r="BE6" s="36">
        <f>IF(BE7="",NA(),BE7)</f>
        <v>671.2</v>
      </c>
      <c r="BF6" s="36">
        <f t="shared" ref="BF6:BN6" si="7">IF(BF7="",NA(),BF7)</f>
        <v>710.18</v>
      </c>
      <c r="BG6" s="36">
        <f t="shared" si="7"/>
        <v>682.35</v>
      </c>
      <c r="BH6" s="36">
        <f t="shared" si="7"/>
        <v>650.36</v>
      </c>
      <c r="BI6" s="36">
        <f t="shared" si="7"/>
        <v>650.80999999999995</v>
      </c>
      <c r="BJ6" s="36">
        <f t="shared" si="7"/>
        <v>483.11</v>
      </c>
      <c r="BK6" s="36">
        <f t="shared" si="7"/>
        <v>542.29999999999995</v>
      </c>
      <c r="BL6" s="36">
        <f t="shared" si="7"/>
        <v>566.65</v>
      </c>
      <c r="BM6" s="36">
        <f t="shared" si="7"/>
        <v>551.62</v>
      </c>
      <c r="BN6" s="36">
        <f t="shared" si="7"/>
        <v>585.59</v>
      </c>
      <c r="BO6" s="35" t="str">
        <f>IF(BO7="","",IF(BO7="-","【-】","【"&amp;SUBSTITUTE(TEXT(BO7,"#,##0.00"),"-","△")&amp;"】"))</f>
        <v>【275.67】</v>
      </c>
      <c r="BP6" s="36">
        <f>IF(BP7="",NA(),BP7)</f>
        <v>89.46</v>
      </c>
      <c r="BQ6" s="36">
        <f t="shared" ref="BQ6:BY6" si="8">IF(BQ7="",NA(),BQ7)</f>
        <v>85.79</v>
      </c>
      <c r="BR6" s="36">
        <f t="shared" si="8"/>
        <v>83.83</v>
      </c>
      <c r="BS6" s="36">
        <f t="shared" si="8"/>
        <v>84.49</v>
      </c>
      <c r="BT6" s="36">
        <f t="shared" si="8"/>
        <v>80.08</v>
      </c>
      <c r="BU6" s="36">
        <f t="shared" si="8"/>
        <v>93.28</v>
      </c>
      <c r="BV6" s="36">
        <f t="shared" si="8"/>
        <v>87.51</v>
      </c>
      <c r="BW6" s="36">
        <f t="shared" si="8"/>
        <v>84.77</v>
      </c>
      <c r="BX6" s="36">
        <f t="shared" si="8"/>
        <v>87.11</v>
      </c>
      <c r="BY6" s="36">
        <f t="shared" si="8"/>
        <v>82.78</v>
      </c>
      <c r="BZ6" s="35" t="str">
        <f>IF(BZ7="","",IF(BZ7="-","【-】","【"&amp;SUBSTITUTE(TEXT(BZ7,"#,##0.00"),"-","△")&amp;"】"))</f>
        <v>【100.05】</v>
      </c>
      <c r="CA6" s="36">
        <f>IF(CA7="",NA(),CA7)</f>
        <v>136.68</v>
      </c>
      <c r="CB6" s="36">
        <f t="shared" ref="CB6:CJ6" si="9">IF(CB7="",NA(),CB7)</f>
        <v>142.72</v>
      </c>
      <c r="CC6" s="36">
        <f t="shared" si="9"/>
        <v>146.65</v>
      </c>
      <c r="CD6" s="36">
        <f t="shared" si="9"/>
        <v>146.06</v>
      </c>
      <c r="CE6" s="36">
        <f t="shared" si="9"/>
        <v>140.88999999999999</v>
      </c>
      <c r="CF6" s="36">
        <f t="shared" si="9"/>
        <v>208.29</v>
      </c>
      <c r="CG6" s="36">
        <f t="shared" si="9"/>
        <v>218.42</v>
      </c>
      <c r="CH6" s="36">
        <f t="shared" si="9"/>
        <v>227.27</v>
      </c>
      <c r="CI6" s="36">
        <f t="shared" si="9"/>
        <v>223.98</v>
      </c>
      <c r="CJ6" s="36">
        <f t="shared" si="9"/>
        <v>225.09</v>
      </c>
      <c r="CK6" s="35" t="str">
        <f>IF(CK7="","",IF(CK7="-","【-】","【"&amp;SUBSTITUTE(TEXT(CK7,"#,##0.00"),"-","△")&amp;"】"))</f>
        <v>【166.40】</v>
      </c>
      <c r="CL6" s="36">
        <f>IF(CL7="",NA(),CL7)</f>
        <v>77.489999999999995</v>
      </c>
      <c r="CM6" s="36">
        <f t="shared" ref="CM6:CU6" si="10">IF(CM7="",NA(),CM7)</f>
        <v>78.25</v>
      </c>
      <c r="CN6" s="36">
        <f t="shared" si="10"/>
        <v>76.59</v>
      </c>
      <c r="CO6" s="36">
        <f t="shared" si="10"/>
        <v>78.52</v>
      </c>
      <c r="CP6" s="36">
        <f t="shared" si="10"/>
        <v>79.239999999999995</v>
      </c>
      <c r="CQ6" s="36">
        <f t="shared" si="10"/>
        <v>49.32</v>
      </c>
      <c r="CR6" s="36">
        <f t="shared" si="10"/>
        <v>50.24</v>
      </c>
      <c r="CS6" s="36">
        <f t="shared" si="10"/>
        <v>50.29</v>
      </c>
      <c r="CT6" s="36">
        <f t="shared" si="10"/>
        <v>49.64</v>
      </c>
      <c r="CU6" s="36">
        <f t="shared" si="10"/>
        <v>49.38</v>
      </c>
      <c r="CV6" s="35" t="str">
        <f>IF(CV7="","",IF(CV7="-","【-】","【"&amp;SUBSTITUTE(TEXT(CV7,"#,##0.00"),"-","△")&amp;"】"))</f>
        <v>【60.69】</v>
      </c>
      <c r="CW6" s="36">
        <f>IF(CW7="",NA(),CW7)</f>
        <v>79.430000000000007</v>
      </c>
      <c r="CX6" s="36">
        <f t="shared" ref="CX6:DF6" si="11">IF(CX7="",NA(),CX7)</f>
        <v>77.53</v>
      </c>
      <c r="CY6" s="36">
        <f t="shared" si="11"/>
        <v>77.62</v>
      </c>
      <c r="CZ6" s="36">
        <f t="shared" si="11"/>
        <v>74.099999999999994</v>
      </c>
      <c r="DA6" s="36">
        <f t="shared" si="11"/>
        <v>74.66</v>
      </c>
      <c r="DB6" s="36">
        <f t="shared" si="11"/>
        <v>79.34</v>
      </c>
      <c r="DC6" s="36">
        <f t="shared" si="11"/>
        <v>78.650000000000006</v>
      </c>
      <c r="DD6" s="36">
        <f t="shared" si="11"/>
        <v>77.73</v>
      </c>
      <c r="DE6" s="36">
        <f t="shared" si="11"/>
        <v>78.09</v>
      </c>
      <c r="DF6" s="36">
        <f t="shared" si="11"/>
        <v>78.010000000000005</v>
      </c>
      <c r="DG6" s="35" t="str">
        <f>IF(DG7="","",IF(DG7="-","【-】","【"&amp;SUBSTITUTE(TEXT(DG7,"#,##0.00"),"-","△")&amp;"】"))</f>
        <v>【89.82】</v>
      </c>
      <c r="DH6" s="36">
        <f>IF(DH7="",NA(),DH7)</f>
        <v>39.31</v>
      </c>
      <c r="DI6" s="36">
        <f t="shared" ref="DI6:DQ6" si="12">IF(DI7="",NA(),DI7)</f>
        <v>39.31</v>
      </c>
      <c r="DJ6" s="36">
        <f t="shared" si="12"/>
        <v>41.24</v>
      </c>
      <c r="DK6" s="36">
        <f t="shared" si="12"/>
        <v>43.15</v>
      </c>
      <c r="DL6" s="36">
        <f t="shared" si="12"/>
        <v>44.99</v>
      </c>
      <c r="DM6" s="36">
        <f t="shared" si="12"/>
        <v>48.3</v>
      </c>
      <c r="DN6" s="36">
        <f t="shared" si="12"/>
        <v>45.14</v>
      </c>
      <c r="DO6" s="36">
        <f t="shared" si="12"/>
        <v>45.85</v>
      </c>
      <c r="DP6" s="36">
        <f t="shared" si="12"/>
        <v>47.31</v>
      </c>
      <c r="DQ6" s="36">
        <f t="shared" si="12"/>
        <v>47.5</v>
      </c>
      <c r="DR6" s="35" t="str">
        <f>IF(DR7="","",IF(DR7="-","【-】","【"&amp;SUBSTITUTE(TEXT(DR7,"#,##0.00"),"-","△")&amp;"】"))</f>
        <v>【50.19】</v>
      </c>
      <c r="DS6" s="36">
        <f>IF(DS7="",NA(),DS7)</f>
        <v>0.77</v>
      </c>
      <c r="DT6" s="36">
        <f t="shared" ref="DT6:EB6" si="13">IF(DT7="",NA(),DT7)</f>
        <v>16.739999999999998</v>
      </c>
      <c r="DU6" s="36">
        <f t="shared" si="13"/>
        <v>16.12</v>
      </c>
      <c r="DV6" s="36">
        <f t="shared" si="13"/>
        <v>14.92</v>
      </c>
      <c r="DW6" s="36">
        <f t="shared" si="13"/>
        <v>14.57</v>
      </c>
      <c r="DX6" s="36">
        <f t="shared" si="13"/>
        <v>12.43</v>
      </c>
      <c r="DY6" s="36">
        <f t="shared" si="13"/>
        <v>13.58</v>
      </c>
      <c r="DZ6" s="36">
        <f t="shared" si="13"/>
        <v>14.13</v>
      </c>
      <c r="EA6" s="36">
        <f t="shared" si="13"/>
        <v>16.77</v>
      </c>
      <c r="EB6" s="36">
        <f t="shared" si="13"/>
        <v>17.399999999999999</v>
      </c>
      <c r="EC6" s="35" t="str">
        <f>IF(EC7="","",IF(EC7="-","【-】","【"&amp;SUBSTITUTE(TEXT(EC7,"#,##0.00"),"-","△")&amp;"】"))</f>
        <v>【20.63】</v>
      </c>
      <c r="ED6" s="36">
        <f>IF(ED7="",NA(),ED7)</f>
        <v>0.39</v>
      </c>
      <c r="EE6" s="36">
        <f t="shared" ref="EE6:EM6" si="14">IF(EE7="",NA(),EE7)</f>
        <v>2.4900000000000002</v>
      </c>
      <c r="EF6" s="36">
        <f t="shared" si="14"/>
        <v>1.08</v>
      </c>
      <c r="EG6" s="36">
        <f t="shared" si="14"/>
        <v>0.64</v>
      </c>
      <c r="EH6" s="36">
        <f t="shared" si="14"/>
        <v>0.27</v>
      </c>
      <c r="EI6" s="36">
        <f t="shared" si="14"/>
        <v>0.46</v>
      </c>
      <c r="EJ6" s="36">
        <f t="shared" si="14"/>
        <v>0.44</v>
      </c>
      <c r="EK6" s="36">
        <f t="shared" si="14"/>
        <v>0.52</v>
      </c>
      <c r="EL6" s="36">
        <f t="shared" si="14"/>
        <v>0.47</v>
      </c>
      <c r="EM6" s="36">
        <f t="shared" si="14"/>
        <v>0.4</v>
      </c>
      <c r="EN6" s="35" t="str">
        <f>IF(EN7="","",IF(EN7="-","【-】","【"&amp;SUBSTITUTE(TEXT(EN7,"#,##0.00"),"-","△")&amp;"】"))</f>
        <v>【0.69】</v>
      </c>
    </row>
    <row r="7" spans="1:144" s="37" customFormat="1" x14ac:dyDescent="0.15">
      <c r="A7" s="29"/>
      <c r="B7" s="38">
        <v>2020</v>
      </c>
      <c r="C7" s="38">
        <v>464520</v>
      </c>
      <c r="D7" s="38">
        <v>46</v>
      </c>
      <c r="E7" s="38">
        <v>1</v>
      </c>
      <c r="F7" s="38">
        <v>0</v>
      </c>
      <c r="G7" s="38">
        <v>1</v>
      </c>
      <c r="H7" s="38" t="s">
        <v>93</v>
      </c>
      <c r="I7" s="38" t="s">
        <v>94</v>
      </c>
      <c r="J7" s="38" t="s">
        <v>95</v>
      </c>
      <c r="K7" s="38" t="s">
        <v>96</v>
      </c>
      <c r="L7" s="38" t="s">
        <v>97</v>
      </c>
      <c r="M7" s="38" t="s">
        <v>98</v>
      </c>
      <c r="N7" s="39" t="s">
        <v>99</v>
      </c>
      <c r="O7" s="39">
        <v>72.34</v>
      </c>
      <c r="P7" s="39">
        <v>98.52</v>
      </c>
      <c r="Q7" s="39">
        <v>2420</v>
      </c>
      <c r="R7" s="39">
        <v>9005</v>
      </c>
      <c r="S7" s="39">
        <v>144.29</v>
      </c>
      <c r="T7" s="39">
        <v>62.41</v>
      </c>
      <c r="U7" s="39">
        <v>8806</v>
      </c>
      <c r="V7" s="39">
        <v>92</v>
      </c>
      <c r="W7" s="39">
        <v>95.72</v>
      </c>
      <c r="X7" s="39">
        <v>122.59</v>
      </c>
      <c r="Y7" s="39">
        <v>118.13</v>
      </c>
      <c r="Z7" s="39">
        <v>111.9</v>
      </c>
      <c r="AA7" s="39">
        <v>113.74</v>
      </c>
      <c r="AB7" s="39">
        <v>117.27</v>
      </c>
      <c r="AC7" s="39">
        <v>107.95</v>
      </c>
      <c r="AD7" s="39">
        <v>104.47</v>
      </c>
      <c r="AE7" s="39">
        <v>103.81</v>
      </c>
      <c r="AF7" s="39">
        <v>104.35</v>
      </c>
      <c r="AG7" s="39">
        <v>105.34</v>
      </c>
      <c r="AH7" s="39">
        <v>110.27</v>
      </c>
      <c r="AI7" s="39">
        <v>0</v>
      </c>
      <c r="AJ7" s="39">
        <v>0</v>
      </c>
      <c r="AK7" s="39">
        <v>0</v>
      </c>
      <c r="AL7" s="39">
        <v>0</v>
      </c>
      <c r="AM7" s="39">
        <v>0</v>
      </c>
      <c r="AN7" s="39">
        <v>12.44</v>
      </c>
      <c r="AO7" s="39">
        <v>16.399999999999999</v>
      </c>
      <c r="AP7" s="39">
        <v>25.66</v>
      </c>
      <c r="AQ7" s="39">
        <v>21.69</v>
      </c>
      <c r="AR7" s="39">
        <v>24.04</v>
      </c>
      <c r="AS7" s="39">
        <v>1.1499999999999999</v>
      </c>
      <c r="AT7" s="39">
        <v>309.58</v>
      </c>
      <c r="AU7" s="39">
        <v>952.81</v>
      </c>
      <c r="AV7" s="39">
        <v>826.98</v>
      </c>
      <c r="AW7" s="39">
        <v>5812.1</v>
      </c>
      <c r="AX7" s="39">
        <v>3754.36</v>
      </c>
      <c r="AY7" s="39">
        <v>371.89</v>
      </c>
      <c r="AZ7" s="39">
        <v>293.23</v>
      </c>
      <c r="BA7" s="39">
        <v>300.14</v>
      </c>
      <c r="BB7" s="39">
        <v>301.04000000000002</v>
      </c>
      <c r="BC7" s="39">
        <v>305.08</v>
      </c>
      <c r="BD7" s="39">
        <v>260.31</v>
      </c>
      <c r="BE7" s="39">
        <v>671.2</v>
      </c>
      <c r="BF7" s="39">
        <v>710.18</v>
      </c>
      <c r="BG7" s="39">
        <v>682.35</v>
      </c>
      <c r="BH7" s="39">
        <v>650.36</v>
      </c>
      <c r="BI7" s="39">
        <v>650.80999999999995</v>
      </c>
      <c r="BJ7" s="39">
        <v>483.11</v>
      </c>
      <c r="BK7" s="39">
        <v>542.29999999999995</v>
      </c>
      <c r="BL7" s="39">
        <v>566.65</v>
      </c>
      <c r="BM7" s="39">
        <v>551.62</v>
      </c>
      <c r="BN7" s="39">
        <v>585.59</v>
      </c>
      <c r="BO7" s="39">
        <v>275.67</v>
      </c>
      <c r="BP7" s="39">
        <v>89.46</v>
      </c>
      <c r="BQ7" s="39">
        <v>85.79</v>
      </c>
      <c r="BR7" s="39">
        <v>83.83</v>
      </c>
      <c r="BS7" s="39">
        <v>84.49</v>
      </c>
      <c r="BT7" s="39">
        <v>80.08</v>
      </c>
      <c r="BU7" s="39">
        <v>93.28</v>
      </c>
      <c r="BV7" s="39">
        <v>87.51</v>
      </c>
      <c r="BW7" s="39">
        <v>84.77</v>
      </c>
      <c r="BX7" s="39">
        <v>87.11</v>
      </c>
      <c r="BY7" s="39">
        <v>82.78</v>
      </c>
      <c r="BZ7" s="39">
        <v>100.05</v>
      </c>
      <c r="CA7" s="39">
        <v>136.68</v>
      </c>
      <c r="CB7" s="39">
        <v>142.72</v>
      </c>
      <c r="CC7" s="39">
        <v>146.65</v>
      </c>
      <c r="CD7" s="39">
        <v>146.06</v>
      </c>
      <c r="CE7" s="39">
        <v>140.88999999999999</v>
      </c>
      <c r="CF7" s="39">
        <v>208.29</v>
      </c>
      <c r="CG7" s="39">
        <v>218.42</v>
      </c>
      <c r="CH7" s="39">
        <v>227.27</v>
      </c>
      <c r="CI7" s="39">
        <v>223.98</v>
      </c>
      <c r="CJ7" s="39">
        <v>225.09</v>
      </c>
      <c r="CK7" s="39">
        <v>166.4</v>
      </c>
      <c r="CL7" s="39">
        <v>77.489999999999995</v>
      </c>
      <c r="CM7" s="39">
        <v>78.25</v>
      </c>
      <c r="CN7" s="39">
        <v>76.59</v>
      </c>
      <c r="CO7" s="39">
        <v>78.52</v>
      </c>
      <c r="CP7" s="39">
        <v>79.239999999999995</v>
      </c>
      <c r="CQ7" s="39">
        <v>49.32</v>
      </c>
      <c r="CR7" s="39">
        <v>50.24</v>
      </c>
      <c r="CS7" s="39">
        <v>50.29</v>
      </c>
      <c r="CT7" s="39">
        <v>49.64</v>
      </c>
      <c r="CU7" s="39">
        <v>49.38</v>
      </c>
      <c r="CV7" s="39">
        <v>60.69</v>
      </c>
      <c r="CW7" s="39">
        <v>79.430000000000007</v>
      </c>
      <c r="CX7" s="39">
        <v>77.53</v>
      </c>
      <c r="CY7" s="39">
        <v>77.62</v>
      </c>
      <c r="CZ7" s="39">
        <v>74.099999999999994</v>
      </c>
      <c r="DA7" s="39">
        <v>74.66</v>
      </c>
      <c r="DB7" s="39">
        <v>79.34</v>
      </c>
      <c r="DC7" s="39">
        <v>78.650000000000006</v>
      </c>
      <c r="DD7" s="39">
        <v>77.73</v>
      </c>
      <c r="DE7" s="39">
        <v>78.09</v>
      </c>
      <c r="DF7" s="39">
        <v>78.010000000000005</v>
      </c>
      <c r="DG7" s="39">
        <v>89.82</v>
      </c>
      <c r="DH7" s="39">
        <v>39.31</v>
      </c>
      <c r="DI7" s="39">
        <v>39.31</v>
      </c>
      <c r="DJ7" s="39">
        <v>41.24</v>
      </c>
      <c r="DK7" s="39">
        <v>43.15</v>
      </c>
      <c r="DL7" s="39">
        <v>44.99</v>
      </c>
      <c r="DM7" s="39">
        <v>48.3</v>
      </c>
      <c r="DN7" s="39">
        <v>45.14</v>
      </c>
      <c r="DO7" s="39">
        <v>45.85</v>
      </c>
      <c r="DP7" s="39">
        <v>47.31</v>
      </c>
      <c r="DQ7" s="39">
        <v>47.5</v>
      </c>
      <c r="DR7" s="39">
        <v>50.19</v>
      </c>
      <c r="DS7" s="39">
        <v>0.77</v>
      </c>
      <c r="DT7" s="39">
        <v>16.739999999999998</v>
      </c>
      <c r="DU7" s="39">
        <v>16.12</v>
      </c>
      <c r="DV7" s="39">
        <v>14.92</v>
      </c>
      <c r="DW7" s="39">
        <v>14.57</v>
      </c>
      <c r="DX7" s="39">
        <v>12.43</v>
      </c>
      <c r="DY7" s="39">
        <v>13.58</v>
      </c>
      <c r="DZ7" s="39">
        <v>14.13</v>
      </c>
      <c r="EA7" s="39">
        <v>16.77</v>
      </c>
      <c r="EB7" s="39">
        <v>17.399999999999999</v>
      </c>
      <c r="EC7" s="39">
        <v>20.63</v>
      </c>
      <c r="ED7" s="39">
        <v>0.39</v>
      </c>
      <c r="EE7" s="39">
        <v>2.4900000000000002</v>
      </c>
      <c r="EF7" s="39">
        <v>1.08</v>
      </c>
      <c r="EG7" s="39">
        <v>0.64</v>
      </c>
      <c r="EH7" s="39">
        <v>0.27</v>
      </c>
      <c r="EI7" s="39">
        <v>0.46</v>
      </c>
      <c r="EJ7" s="39">
        <v>0.44</v>
      </c>
      <c r="EK7" s="39">
        <v>0.52</v>
      </c>
      <c r="EL7" s="39">
        <v>0.47</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2022-02-22T04:02:00Z</cp:lastPrinted>
  <dcterms:created xsi:type="dcterms:W3CDTF">2021-12-03T06:59:46Z</dcterms:created>
  <dcterms:modified xsi:type="dcterms:W3CDTF">2022-02-22T04:02:01Z</dcterms:modified>
  <cp:category/>
</cp:coreProperties>
</file>