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22さつま町【済】\"/>
    </mc:Choice>
  </mc:AlternateContent>
  <workbookProtection workbookAlgorithmName="SHA-512" workbookHashValue="Lfy2Zt0R8wK2DEzOf6r8jk/Bo0VO8XnnNZXbJtEO5JPUMIove9W7D2AjUofVFMEyQwcw6l7xCc0Y6x/JE+w7lg==" workbookSaltValue="5jtEXu5R+Ho+xDj+UdxwQQ==" workbookSpinCount="100000" lockStructure="1"/>
  <bookViews>
    <workbookView xWindow="0" yWindow="0" windowWidth="19200" windowHeight="114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<sst xmlns="http://schemas.openxmlformats.org/spreadsheetml/2006/main" count="228" uniqueCount="116">
  <si>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</si>
  <si>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</si>
  <si>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</si>
  <si>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</si>
  <si>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</si>
  <si>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</si>
  <si>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</si>
  <si>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</si>
  <si>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</si>
  <si>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</si>
  <si>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</si>
  <si>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</si>
  <si>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</si>
  <si>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</si>
  <si>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</si>
  <si>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</si>
  <si>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</si>
  <si>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</si>
  <si>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</si>
  <si>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</si>
  <si>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</si>
  <si>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</si>
  <si>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</si>
  <si>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</si>
  <si>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</si>
  <si>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</si>
  <si>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</si>
  <si>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</si>
  <si>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</si>
  <si>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</si>
  <si>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</si>
  <si>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</si>
  <si>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</si>
  <si>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</si>
  <si>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</si>
  <si>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</si>
  <si>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</si>
  <si>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</si>
  <si>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</si>
  <si>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</si>
  <si>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</si>
  <si>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</si>
  <si>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</si>
  <si>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</si>
  <si>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</si>
  <si>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</si>
  <si>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</si>
  <si>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</si>
  <si>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</si>
  <si>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</si>
  <si>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</si>
  <si>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</si>
  <si>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</si>
  <si>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</si>
  <si>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</si>
  <si>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</si>
  <si>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</si>
  <si>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</si>
  <si>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</si>
  <si>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</si>
  <si>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</si>
  <si>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</si>
  <si>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</si>
  <si>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</si>
  <si>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</si>
  <si>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</si>
  <si>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</si>
  <si>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</si>
  <si>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</si>
  <si>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</si>
  <si>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</si>
  <si>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</si>
  <si>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</si>
  <si>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</si>
  <si>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</si>
  <si>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</si>
  <si>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</si>
  <si>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</si>
  <si>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</si>
  <si>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</si>
  <si>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</si>
  <si>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</si>
  <si>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</si>
  <si>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</si>
  <si>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</si>
  <si>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</si>
  <si>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</si>
  <si>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</si>
  <si>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</si>
  <si>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</si>
  <si>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</si>
  <si>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</si>
  <si>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</si>
  <si>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さつま町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</si>
  <si>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</si>
  <si>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</si>
  <si>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</si>
  <si>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</si>
  <si>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</si>
  <si>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</si>
  <si>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</si>
  <si>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</si>
  <si>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</si>
  <si>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</si>
  <si>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</si>
  <si>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</si>
  <si>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</si>
  <si>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</si>
  <si>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</si>
  <si>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</si>
  <si>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</si>
  <si>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</si>
  <si>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</si>
  <si>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①表「経常収支比率」は類似団体よりも低く推移する中、H28年度以降は減少傾向が続いてきた。R2年度は若干の向上が見られたが、これは給水人口の減少に伴い、給水収益が減少する中、維持管理費などの固定的な費用の圧縮、人件費の抑制などによるものと分析している。
「経常収支比率」の更なる改善を図るには、水道料金の改定も必要であるが、社会経済の低迷等により次期改定方向が見いだせない状況にある。
　ただし、②表「累積欠損金比率」で見るとおり、過去からの累積欠損金は発生していない。
　③表「流動比率」については、類似団体と比較しても高い値で推移し100％以上を確保しているため、短期債務に対する支払能力は十分確保している。
　④表「企業債残高対給水収益比率」については、新たな水道施設整備に伴い起債の借入を行ったが、過去の投資分の起債の完済等もあり類似団体と比べても低くなっている。
　⑤表「料金回収率」は100％を下回っているが、類似団体と比較して高い値である。給水収益が減少する一方で、簡易水道で創設された施設が多いため、総務省繰出基準に基づく一般会計からの繰入金に依存している状況にある。
　⑥表「給水原価」については、R2年度は若干減少したが、年々増加傾向にある。固定的な維持管理費に対し、有収水量が減少傾向にあるためと分析している。
　⑦表「施設利用率」は、水道事業経営の変更認可を取得した際、計画給水人口及び計画総配水量の縮小見直しを行ったため、率が向上したものと思われる。
　また、⑧表「有収率」は若干上昇したが、類似団体より低い値である。管路の老朽化の進行や潜在的な漏水等の影響によるものと思われる。</t>
    <phoneticPr fontId="4"/>
  </si>
  <si>
    <t xml:space="preserve">　本町の給水人口は年々減少傾向にあり、その傾向は近年顕著で、R2年度は前年度から400人減少している。
　給水人口の減少に伴い給水収益は減収する中、費用面では圧縮、抑制を図っているものの、固定的な施設維持費、減価償却費等の経費の関係もあり、単年度の収益的収支では何とか黒字は確保している状況である。今後は収益的収支では赤字も想定される。
　そのような中、管路など水道施設の老朽化による有収率は低下し、効率的な事業運営が厳しい状況となってきている。
　今後、更に更新需要の増大等により、多くの投資的経費も必要なことから、中長期的な財政計画の中、水道料金の適正な賦課（料金改定の模索）により、資金の確保を図る必要がある。
　また、老朽施設の更新については、ダウンサイジングや施設の統廃合など将来の水需要を見据えた効率的な更新を行っていく必要がある。
</t>
    <phoneticPr fontId="4"/>
  </si>
  <si>
    <t>　①表「有形固定資産減価償却率」は、概ね類似団体と同じような動向を示しており、類似団体より低い値となっている。管路や施設の老朽化が進行しており、年々上昇傾向である。
　②表「管路経年化率」のとおり管路の老朽化は年々進行しているが、給水人口の急激な減少による収益の減収等により財源的な面から更新が進まない現状にある。
　③表「管路更新率」については、R2年度では若干上昇したものの、全国平均よりも少ない更新率であり、管路の更新は遅れている状況にある。⑧表「有収率」も類似団体とすると低くなおかつ低下傾向にあり，計画的な老朽管路の更新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</si>
</sst>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0.26</c:v>
                </c:pt>
                <c:pt idx="1">
                  <c:v>0.34</c:v>
                </c:pt>
                <c:pt idx="2">
                  <c:v>0.15</c:v>
                </c:pt>
                <c:pt idx="3">
                  <c:v>0.05</c:v>
                </c:pt>
                <c:pt idx="4">
                  <c:v>0.1</c:v>
                </c:pt>
              </c:numCache>
            </c:numRef>
          </c:val>
          <c:extLst>
            <c:ext xmlns:c16="http://schemas.microsoft.com/office/drawing/2014/chart" uri="{C3380CC4-5D6E-409C-BE32-E72D297353CC}">
              <c16:uniqueId val="{00000000-54F0-43B0-9162-40392FAA0D4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54F0-43B0-9162-40392FAA0D4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80.44</c:v>
                </c:pt>
                <c:pt idx="1">
                  <c:v>81.209999999999994</c:v>
                </c:pt>
                <c:pt idx="2">
                  <c:v>81.680000000000007</c:v>
                </c:pt>
                <c:pt idx="3">
                  <c:v>79.34</c:v>
                </c:pt>
                <c:pt idx="4">
                  <c:v>79.48</c:v>
                </c:pt>
              </c:numCache>
            </c:numRef>
          </c:val>
          <c:extLst>
            <c:ext xmlns:c16="http://schemas.microsoft.com/office/drawing/2014/chart" uri="{C3380CC4-5D6E-409C-BE32-E72D297353CC}">
              <c16:uniqueId val="{00000000-E62B-4BA4-ADC7-24B8F2C3BF5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E62B-4BA4-ADC7-24B8F2C3BF5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77.47</c:v>
                </c:pt>
                <c:pt idx="1">
                  <c:v>75.849999999999994</c:v>
                </c:pt>
                <c:pt idx="2">
                  <c:v>74.84</c:v>
                </c:pt>
                <c:pt idx="3">
                  <c:v>75</c:v>
                </c:pt>
                <c:pt idx="4">
                  <c:v>75.599999999999994</c:v>
                </c:pt>
              </c:numCache>
            </c:numRef>
          </c:val>
          <c:extLst>
            <c:ext xmlns:c16="http://schemas.microsoft.com/office/drawing/2014/chart" uri="{C3380CC4-5D6E-409C-BE32-E72D297353CC}">
              <c16:uniqueId val="{00000000-047D-4C1D-AF84-E561D834DFA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047D-4C1D-AF84-E561D834DFA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103.47</c:v>
                </c:pt>
                <c:pt idx="1">
                  <c:v>102.6</c:v>
                </c:pt>
                <c:pt idx="2">
                  <c:v>101.48</c:v>
                </c:pt>
                <c:pt idx="3">
                  <c:v>100.06</c:v>
                </c:pt>
                <c:pt idx="4">
                  <c:v>101.02</c:v>
                </c:pt>
              </c:numCache>
            </c:numRef>
          </c:val>
          <c:extLst>
            <c:ext xmlns:c16="http://schemas.microsoft.com/office/drawing/2014/chart" uri="{C3380CC4-5D6E-409C-BE32-E72D297353CC}">
              <c16:uniqueId val="{00000000-A518-4CC3-A706-07A84CD7CE9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A518-4CC3-A706-07A84CD7CE9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40.35</c:v>
                </c:pt>
                <c:pt idx="1">
                  <c:v>42.29</c:v>
                </c:pt>
                <c:pt idx="2">
                  <c:v>44.23</c:v>
                </c:pt>
                <c:pt idx="3">
                  <c:v>46.1</c:v>
                </c:pt>
                <c:pt idx="4">
                  <c:v>47.57</c:v>
                </c:pt>
              </c:numCache>
            </c:numRef>
          </c:val>
          <c:extLst>
            <c:ext xmlns:c16="http://schemas.microsoft.com/office/drawing/2014/chart" uri="{C3380CC4-5D6E-409C-BE32-E72D297353CC}">
              <c16:uniqueId val="{00000000-0FCB-4F7B-ABD3-4DAA7E98DBD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0FCB-4F7B-ABD3-4DAA7E98DBD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8.4</c:v>
                </c:pt>
                <c:pt idx="1">
                  <c:v>15.91</c:v>
                </c:pt>
                <c:pt idx="2">
                  <c:v>20.87</c:v>
                </c:pt>
                <c:pt idx="3">
                  <c:v>23.36</c:v>
                </c:pt>
                <c:pt idx="4">
                  <c:v>23.4</c:v>
                </c:pt>
              </c:numCache>
            </c:numRef>
          </c:val>
          <c:extLst>
            <c:ext xmlns:c16="http://schemas.microsoft.com/office/drawing/2014/chart" uri="{C3380CC4-5D6E-409C-BE32-E72D297353CC}">
              <c16:uniqueId val="{00000000-D773-4464-AB7B-F4F0E1B5A60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D773-4464-AB7B-F4F0E1B5A60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22-4482-B88E-4BE01BD60AE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FB22-4482-B88E-4BE01BD60AE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532.25</c:v>
                </c:pt>
                <c:pt idx="1">
                  <c:v>484.43</c:v>
                </c:pt>
                <c:pt idx="2">
                  <c:v>519.74</c:v>
                </c:pt>
                <c:pt idx="3">
                  <c:v>486.06</c:v>
                </c:pt>
                <c:pt idx="4">
                  <c:v>497.24</c:v>
                </c:pt>
              </c:numCache>
            </c:numRef>
          </c:val>
          <c:extLst>
            <c:ext xmlns:c16="http://schemas.microsoft.com/office/drawing/2014/chart" uri="{C3380CC4-5D6E-409C-BE32-E72D297353CC}">
              <c16:uniqueId val="{00000000-B97F-42B3-860B-3F6C7FD80BE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B97F-42B3-860B-3F6C7FD80BE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356.95</c:v>
                </c:pt>
                <c:pt idx="1">
                  <c:v>331.01</c:v>
                </c:pt>
                <c:pt idx="2">
                  <c:v>309.97000000000003</c:v>
                </c:pt>
                <c:pt idx="3">
                  <c:v>293.27</c:v>
                </c:pt>
                <c:pt idx="4">
                  <c:v>279.56</c:v>
                </c:pt>
              </c:numCache>
            </c:numRef>
          </c:val>
          <c:extLst>
            <c:ext xmlns:c16="http://schemas.microsoft.com/office/drawing/2014/chart" uri="{C3380CC4-5D6E-409C-BE32-E72D297353CC}">
              <c16:uniqueId val="{00000000-DBEC-4305-AAD7-20F0B864C41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DBEC-4305-AAD7-20F0B864C41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99.59</c:v>
                </c:pt>
                <c:pt idx="1">
                  <c:v>99.26</c:v>
                </c:pt>
                <c:pt idx="2">
                  <c:v>97.9</c:v>
                </c:pt>
                <c:pt idx="3">
                  <c:v>96.92</c:v>
                </c:pt>
                <c:pt idx="4">
                  <c:v>98.04</c:v>
                </c:pt>
              </c:numCache>
            </c:numRef>
          </c:val>
          <c:extLst>
            <c:ext xmlns:c16="http://schemas.microsoft.com/office/drawing/2014/chart" uri="{C3380CC4-5D6E-409C-BE32-E72D297353CC}">
              <c16:uniqueId val="{00000000-0943-4087-BD38-7B99BD4622C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0943-4087-BD38-7B99BD4622C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153.07</c:v>
                </c:pt>
                <c:pt idx="1">
                  <c:v>157.47999999999999</c:v>
                </c:pt>
                <c:pt idx="2">
                  <c:v>160.13</c:v>
                </c:pt>
                <c:pt idx="3">
                  <c:v>161.94999999999999</c:v>
                </c:pt>
                <c:pt idx="4">
                  <c:v>159.85</c:v>
                </c:pt>
              </c:numCache>
            </c:numRef>
          </c:val>
          <c:extLst>
            <c:ext xmlns:c16="http://schemas.microsoft.com/office/drawing/2014/chart" uri="{C3380CC4-5D6E-409C-BE32-E72D297353CC}">
              <c16:uniqueId val="{00000000-F247-49F9-8083-5D507958E31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F247-49F9-8083-5D507958E31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鹿児島県　さつま町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20573</v>
      </c>
      <c r="AM8" s="61"/>
      <c r="AN8" s="61"/>
      <c r="AO8" s="61"/>
      <c r="AP8" s="61"/>
      <c r="AQ8" s="61"/>
      <c r="AR8" s="61"/>
      <c r="AS8" s="61"/>
      <c r="AT8" s="52">
        <f>データ!$S$6</f>
        <v>303.89999999999998</v>
      </c>
      <c r="AU8" s="53"/>
      <c r="AV8" s="53"/>
      <c r="AW8" s="53"/>
      <c r="AX8" s="53"/>
      <c r="AY8" s="53"/>
      <c r="AZ8" s="53"/>
      <c r="BA8" s="53"/>
      <c r="BB8" s="54">
        <f>データ!$T$6</f>
        <v>67.7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80.48</v>
      </c>
      <c r="J10" s="53"/>
      <c r="K10" s="53"/>
      <c r="L10" s="53"/>
      <c r="M10" s="53"/>
      <c r="N10" s="53"/>
      <c r="O10" s="64"/>
      <c r="P10" s="54">
        <f>データ!$P$6</f>
        <v>93.34</v>
      </c>
      <c r="Q10" s="54"/>
      <c r="R10" s="54"/>
      <c r="S10" s="54"/>
      <c r="T10" s="54"/>
      <c r="U10" s="54"/>
      <c r="V10" s="54"/>
      <c r="W10" s="61">
        <f>データ!$Q$6</f>
        <v>2860</v>
      </c>
      <c r="X10" s="61"/>
      <c r="Y10" s="61"/>
      <c r="Z10" s="61"/>
      <c r="AA10" s="61"/>
      <c r="AB10" s="61"/>
      <c r="AC10" s="61"/>
      <c r="AD10" s="2"/>
      <c r="AE10" s="2"/>
      <c r="AF10" s="2"/>
      <c r="AG10" s="2"/>
      <c r="AH10" s="4"/>
      <c r="AI10" s="4"/>
      <c r="AJ10" s="4"/>
      <c r="AK10" s="4"/>
      <c r="AL10" s="61">
        <f>データ!$U$6</f>
        <v>18978</v>
      </c>
      <c r="AM10" s="61"/>
      <c r="AN10" s="61"/>
      <c r="AO10" s="61"/>
      <c r="AP10" s="61"/>
      <c r="AQ10" s="61"/>
      <c r="AR10" s="61"/>
      <c r="AS10" s="61"/>
      <c r="AT10" s="52">
        <f>データ!$V$6</f>
        <v>99.11</v>
      </c>
      <c r="AU10" s="53"/>
      <c r="AV10" s="53"/>
      <c r="AW10" s="53"/>
      <c r="AX10" s="53"/>
      <c r="AY10" s="53"/>
      <c r="AZ10" s="53"/>
      <c r="BA10" s="53"/>
      <c r="BB10" s="54">
        <f>データ!$W$6</f>
        <v>191.48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115</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114</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o61g0HSMV+imeQ6glrjEaQWiOcQfDWqRyJBCkGiZqp9exJsvmxQdgg/DwZn+BzGGpGBebbMNl82Z1aFgSgyqEw==" saltValue="YCMFK/zDj7LqdZ7kYAG0T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463922</v>
      </c>
      <c r="D6" s="34">
        <f t="shared" si="3"/>
        <v>46</v>
      </c>
      <c r="E6" s="34">
        <f t="shared" si="3"/>
        <v>1</v>
      </c>
      <c r="F6" s="34">
        <f t="shared" si="3"/>
        <v>0</v>
      </c>
      <c r="G6" s="34">
        <f t="shared" si="3"/>
        <v>1</v>
      </c>
      <c r="H6" s="34" t="str">
        <f t="shared" si="3"/>
        <v>鹿児島県　さつま町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80.48</v>
      </c>
      <c r="P6" s="35">
        <f t="shared" si="3"/>
        <v>93.34</v>
      </c>
      <c r="Q6" s="35">
        <f t="shared" si="3"/>
        <v>2860</v>
      </c>
      <c r="R6" s="35">
        <f t="shared" si="3"/>
        <v>20573</v>
      </c>
      <c r="S6" s="35">
        <f t="shared" si="3"/>
        <v>303.89999999999998</v>
      </c>
      <c r="T6" s="35">
        <f t="shared" si="3"/>
        <v>67.7</v>
      </c>
      <c r="U6" s="35">
        <f t="shared" si="3"/>
        <v>18978</v>
      </c>
      <c r="V6" s="35">
        <f t="shared" si="3"/>
        <v>99.11</v>
      </c>
      <c r="W6" s="35">
        <f t="shared" si="3"/>
        <v>191.48</v>
      </c>
      <c r="X6" s="36">
        <f>IF(X7="",NA(),X7)</f>
        <v>103.47</v>
      </c>
      <c r="Y6" s="36">
        <f t="shared" ref="Y6:AG6" si="4">IF(Y7="",NA(),Y7)</f>
        <v>102.6</v>
      </c>
      <c r="Z6" s="36">
        <f t="shared" si="4"/>
        <v>101.48</v>
      </c>
      <c r="AA6" s="36">
        <f t="shared" si="4"/>
        <v>100.06</v>
      </c>
      <c r="AB6" s="36">
        <f t="shared" si="4"/>
        <v>101.02</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532.25</v>
      </c>
      <c r="AU6" s="36">
        <f t="shared" ref="AU6:BC6" si="6">IF(AU7="",NA(),AU7)</f>
        <v>484.43</v>
      </c>
      <c r="AV6" s="36">
        <f t="shared" si="6"/>
        <v>519.74</v>
      </c>
      <c r="AW6" s="36">
        <f t="shared" si="6"/>
        <v>486.06</v>
      </c>
      <c r="AX6" s="36">
        <f t="shared" si="6"/>
        <v>497.24</v>
      </c>
      <c r="AY6" s="36">
        <f t="shared" si="6"/>
        <v>384.34</v>
      </c>
      <c r="AZ6" s="36">
        <f t="shared" si="6"/>
        <v>359.47</v>
      </c>
      <c r="BA6" s="36">
        <f t="shared" si="6"/>
        <v>369.69</v>
      </c>
      <c r="BB6" s="36">
        <f t="shared" si="6"/>
        <v>379.08</v>
      </c>
      <c r="BC6" s="36">
        <f t="shared" si="6"/>
        <v>367.55</v>
      </c>
      <c r="BD6" s="35" t="str">
        <f>IF(BD7="","",IF(BD7="-","【-】","【"&amp;SUBSTITUTE(TEXT(BD7,"#,##0.00"),"-","△")&amp;"】"))</f>
        <v>【260.31】</v>
      </c>
      <c r="BE6" s="36">
        <f>IF(BE7="",NA(),BE7)</f>
        <v>356.95</v>
      </c>
      <c r="BF6" s="36">
        <f t="shared" ref="BF6:BN6" si="7">IF(BF7="",NA(),BF7)</f>
        <v>331.01</v>
      </c>
      <c r="BG6" s="36">
        <f t="shared" si="7"/>
        <v>309.97000000000003</v>
      </c>
      <c r="BH6" s="36">
        <f t="shared" si="7"/>
        <v>293.27</v>
      </c>
      <c r="BI6" s="36">
        <f t="shared" si="7"/>
        <v>279.56</v>
      </c>
      <c r="BJ6" s="36">
        <f t="shared" si="7"/>
        <v>380.58</v>
      </c>
      <c r="BK6" s="36">
        <f t="shared" si="7"/>
        <v>401.79</v>
      </c>
      <c r="BL6" s="36">
        <f t="shared" si="7"/>
        <v>402.99</v>
      </c>
      <c r="BM6" s="36">
        <f t="shared" si="7"/>
        <v>398.98</v>
      </c>
      <c r="BN6" s="36">
        <f t="shared" si="7"/>
        <v>418.68</v>
      </c>
      <c r="BO6" s="35" t="str">
        <f>IF(BO7="","",IF(BO7="-","【-】","【"&amp;SUBSTITUTE(TEXT(BO7,"#,##0.00"),"-","△")&amp;"】"))</f>
        <v>【275.67】</v>
      </c>
      <c r="BP6" s="36">
        <f>IF(BP7="",NA(),BP7)</f>
        <v>99.59</v>
      </c>
      <c r="BQ6" s="36">
        <f t="shared" ref="BQ6:BY6" si="8">IF(BQ7="",NA(),BQ7)</f>
        <v>99.26</v>
      </c>
      <c r="BR6" s="36">
        <f t="shared" si="8"/>
        <v>97.9</v>
      </c>
      <c r="BS6" s="36">
        <f t="shared" si="8"/>
        <v>96.92</v>
      </c>
      <c r="BT6" s="36">
        <f t="shared" si="8"/>
        <v>98.04</v>
      </c>
      <c r="BU6" s="36">
        <f t="shared" si="8"/>
        <v>102.38</v>
      </c>
      <c r="BV6" s="36">
        <f t="shared" si="8"/>
        <v>100.12</v>
      </c>
      <c r="BW6" s="36">
        <f t="shared" si="8"/>
        <v>98.66</v>
      </c>
      <c r="BX6" s="36">
        <f t="shared" si="8"/>
        <v>98.64</v>
      </c>
      <c r="BY6" s="36">
        <f t="shared" si="8"/>
        <v>94.78</v>
      </c>
      <c r="BZ6" s="35" t="str">
        <f>IF(BZ7="","",IF(BZ7="-","【-】","【"&amp;SUBSTITUTE(TEXT(BZ7,"#,##0.00"),"-","△")&amp;"】"))</f>
        <v>【100.05】</v>
      </c>
      <c r="CA6" s="36">
        <f>IF(CA7="",NA(),CA7)</f>
        <v>153.07</v>
      </c>
      <c r="CB6" s="36">
        <f t="shared" ref="CB6:CJ6" si="9">IF(CB7="",NA(),CB7)</f>
        <v>157.47999999999999</v>
      </c>
      <c r="CC6" s="36">
        <f t="shared" si="9"/>
        <v>160.13</v>
      </c>
      <c r="CD6" s="36">
        <f t="shared" si="9"/>
        <v>161.94999999999999</v>
      </c>
      <c r="CE6" s="36">
        <f t="shared" si="9"/>
        <v>159.85</v>
      </c>
      <c r="CF6" s="36">
        <f t="shared" si="9"/>
        <v>168.67</v>
      </c>
      <c r="CG6" s="36">
        <f t="shared" si="9"/>
        <v>174.97</v>
      </c>
      <c r="CH6" s="36">
        <f t="shared" si="9"/>
        <v>178.59</v>
      </c>
      <c r="CI6" s="36">
        <f t="shared" si="9"/>
        <v>178.92</v>
      </c>
      <c r="CJ6" s="36">
        <f t="shared" si="9"/>
        <v>181.3</v>
      </c>
      <c r="CK6" s="35" t="str">
        <f>IF(CK7="","",IF(CK7="-","【-】","【"&amp;SUBSTITUTE(TEXT(CK7,"#,##0.00"),"-","△")&amp;"】"))</f>
        <v>【166.40】</v>
      </c>
      <c r="CL6" s="36">
        <f>IF(CL7="",NA(),CL7)</f>
        <v>80.44</v>
      </c>
      <c r="CM6" s="36">
        <f t="shared" ref="CM6:CU6" si="10">IF(CM7="",NA(),CM7)</f>
        <v>81.209999999999994</v>
      </c>
      <c r="CN6" s="36">
        <f t="shared" si="10"/>
        <v>81.680000000000007</v>
      </c>
      <c r="CO6" s="36">
        <f t="shared" si="10"/>
        <v>79.34</v>
      </c>
      <c r="CP6" s="36">
        <f t="shared" si="10"/>
        <v>79.48</v>
      </c>
      <c r="CQ6" s="36">
        <f t="shared" si="10"/>
        <v>54.92</v>
      </c>
      <c r="CR6" s="36">
        <f t="shared" si="10"/>
        <v>55.63</v>
      </c>
      <c r="CS6" s="36">
        <f t="shared" si="10"/>
        <v>55.03</v>
      </c>
      <c r="CT6" s="36">
        <f t="shared" si="10"/>
        <v>55.14</v>
      </c>
      <c r="CU6" s="36">
        <f t="shared" si="10"/>
        <v>55.89</v>
      </c>
      <c r="CV6" s="35" t="str">
        <f>IF(CV7="","",IF(CV7="-","【-】","【"&amp;SUBSTITUTE(TEXT(CV7,"#,##0.00"),"-","△")&amp;"】"))</f>
        <v>【60.69】</v>
      </c>
      <c r="CW6" s="36">
        <f>IF(CW7="",NA(),CW7)</f>
        <v>77.47</v>
      </c>
      <c r="CX6" s="36">
        <f t="shared" ref="CX6:DF6" si="11">IF(CX7="",NA(),CX7)</f>
        <v>75.849999999999994</v>
      </c>
      <c r="CY6" s="36">
        <f t="shared" si="11"/>
        <v>74.84</v>
      </c>
      <c r="CZ6" s="36">
        <f t="shared" si="11"/>
        <v>75</v>
      </c>
      <c r="DA6" s="36">
        <f t="shared" si="11"/>
        <v>75.599999999999994</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40.35</v>
      </c>
      <c r="DI6" s="36">
        <f t="shared" ref="DI6:DQ6" si="12">IF(DI7="",NA(),DI7)</f>
        <v>42.29</v>
      </c>
      <c r="DJ6" s="36">
        <f t="shared" si="12"/>
        <v>44.23</v>
      </c>
      <c r="DK6" s="36">
        <f t="shared" si="12"/>
        <v>46.1</v>
      </c>
      <c r="DL6" s="36">
        <f t="shared" si="12"/>
        <v>47.57</v>
      </c>
      <c r="DM6" s="36">
        <f t="shared" si="12"/>
        <v>48.49</v>
      </c>
      <c r="DN6" s="36">
        <f t="shared" si="12"/>
        <v>48.05</v>
      </c>
      <c r="DO6" s="36">
        <f t="shared" si="12"/>
        <v>48.87</v>
      </c>
      <c r="DP6" s="36">
        <f t="shared" si="12"/>
        <v>49.92</v>
      </c>
      <c r="DQ6" s="36">
        <f t="shared" si="12"/>
        <v>50.63</v>
      </c>
      <c r="DR6" s="35" t="str">
        <f>IF(DR7="","",IF(DR7="-","【-】","【"&amp;SUBSTITUTE(TEXT(DR7,"#,##0.00"),"-","△")&amp;"】"))</f>
        <v>【50.19】</v>
      </c>
      <c r="DS6" s="36">
        <f>IF(DS7="",NA(),DS7)</f>
        <v>8.4</v>
      </c>
      <c r="DT6" s="36">
        <f t="shared" ref="DT6:EB6" si="13">IF(DT7="",NA(),DT7)</f>
        <v>15.91</v>
      </c>
      <c r="DU6" s="36">
        <f t="shared" si="13"/>
        <v>20.87</v>
      </c>
      <c r="DV6" s="36">
        <f t="shared" si="13"/>
        <v>23.36</v>
      </c>
      <c r="DW6" s="36">
        <f t="shared" si="13"/>
        <v>23.4</v>
      </c>
      <c r="DX6" s="36">
        <f t="shared" si="13"/>
        <v>12.79</v>
      </c>
      <c r="DY6" s="36">
        <f t="shared" si="13"/>
        <v>13.39</v>
      </c>
      <c r="DZ6" s="36">
        <f t="shared" si="13"/>
        <v>14.85</v>
      </c>
      <c r="EA6" s="36">
        <f t="shared" si="13"/>
        <v>16.88</v>
      </c>
      <c r="EB6" s="36">
        <f t="shared" si="13"/>
        <v>18.28</v>
      </c>
      <c r="EC6" s="35" t="str">
        <f>IF(EC7="","",IF(EC7="-","【-】","【"&amp;SUBSTITUTE(TEXT(EC7,"#,##0.00"),"-","△")&amp;"】"))</f>
        <v>【20.63】</v>
      </c>
      <c r="ED6" s="36">
        <f>IF(ED7="",NA(),ED7)</f>
        <v>0.26</v>
      </c>
      <c r="EE6" s="36">
        <f t="shared" ref="EE6:EM6" si="14">IF(EE7="",NA(),EE7)</f>
        <v>0.34</v>
      </c>
      <c r="EF6" s="36">
        <f t="shared" si="14"/>
        <v>0.15</v>
      </c>
      <c r="EG6" s="36">
        <f t="shared" si="14"/>
        <v>0.05</v>
      </c>
      <c r="EH6" s="36">
        <f t="shared" si="14"/>
        <v>0.1</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463922</v>
      </c>
      <c r="D7" s="38">
        <v>46</v>
      </c>
      <c r="E7" s="38">
        <v>1</v>
      </c>
      <c r="F7" s="38">
        <v>0</v>
      </c>
      <c r="G7" s="38">
        <v>1</v>
      </c>
      <c r="H7" s="38" t="s">
        <v>93</v>
      </c>
      <c r="I7" s="38" t="s">
        <v>94</v>
      </c>
      <c r="J7" s="38" t="s">
        <v>95</v>
      </c>
      <c r="K7" s="38" t="s">
        <v>96</v>
      </c>
      <c r="L7" s="38" t="s">
        <v>97</v>
      </c>
      <c r="M7" s="38" t="s">
        <v>98</v>
      </c>
      <c r="N7" s="39" t="s">
        <v>99</v>
      </c>
      <c r="O7" s="39">
        <v>80.48</v>
      </c>
      <c r="P7" s="39">
        <v>93.34</v>
      </c>
      <c r="Q7" s="39">
        <v>2860</v>
      </c>
      <c r="R7" s="39">
        <v>20573</v>
      </c>
      <c r="S7" s="39">
        <v>303.89999999999998</v>
      </c>
      <c r="T7" s="39">
        <v>67.7</v>
      </c>
      <c r="U7" s="39">
        <v>18978</v>
      </c>
      <c r="V7" s="39">
        <v>99.11</v>
      </c>
      <c r="W7" s="39">
        <v>191.48</v>
      </c>
      <c r="X7" s="39">
        <v>103.47</v>
      </c>
      <c r="Y7" s="39">
        <v>102.6</v>
      </c>
      <c r="Z7" s="39">
        <v>101.48</v>
      </c>
      <c r="AA7" s="39">
        <v>100.06</v>
      </c>
      <c r="AB7" s="39">
        <v>101.02</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532.25</v>
      </c>
      <c r="AU7" s="39">
        <v>484.43</v>
      </c>
      <c r="AV7" s="39">
        <v>519.74</v>
      </c>
      <c r="AW7" s="39">
        <v>486.06</v>
      </c>
      <c r="AX7" s="39">
        <v>497.24</v>
      </c>
      <c r="AY7" s="39">
        <v>384.34</v>
      </c>
      <c r="AZ7" s="39">
        <v>359.47</v>
      </c>
      <c r="BA7" s="39">
        <v>369.69</v>
      </c>
      <c r="BB7" s="39">
        <v>379.08</v>
      </c>
      <c r="BC7" s="39">
        <v>367.55</v>
      </c>
      <c r="BD7" s="39">
        <v>260.31</v>
      </c>
      <c r="BE7" s="39">
        <v>356.95</v>
      </c>
      <c r="BF7" s="39">
        <v>331.01</v>
      </c>
      <c r="BG7" s="39">
        <v>309.97000000000003</v>
      </c>
      <c r="BH7" s="39">
        <v>293.27</v>
      </c>
      <c r="BI7" s="39">
        <v>279.56</v>
      </c>
      <c r="BJ7" s="39">
        <v>380.58</v>
      </c>
      <c r="BK7" s="39">
        <v>401.79</v>
      </c>
      <c r="BL7" s="39">
        <v>402.99</v>
      </c>
      <c r="BM7" s="39">
        <v>398.98</v>
      </c>
      <c r="BN7" s="39">
        <v>418.68</v>
      </c>
      <c r="BO7" s="39">
        <v>275.67</v>
      </c>
      <c r="BP7" s="39">
        <v>99.59</v>
      </c>
      <c r="BQ7" s="39">
        <v>99.26</v>
      </c>
      <c r="BR7" s="39">
        <v>97.9</v>
      </c>
      <c r="BS7" s="39">
        <v>96.92</v>
      </c>
      <c r="BT7" s="39">
        <v>98.04</v>
      </c>
      <c r="BU7" s="39">
        <v>102.38</v>
      </c>
      <c r="BV7" s="39">
        <v>100.12</v>
      </c>
      <c r="BW7" s="39">
        <v>98.66</v>
      </c>
      <c r="BX7" s="39">
        <v>98.64</v>
      </c>
      <c r="BY7" s="39">
        <v>94.78</v>
      </c>
      <c r="BZ7" s="39">
        <v>100.05</v>
      </c>
      <c r="CA7" s="39">
        <v>153.07</v>
      </c>
      <c r="CB7" s="39">
        <v>157.47999999999999</v>
      </c>
      <c r="CC7" s="39">
        <v>160.13</v>
      </c>
      <c r="CD7" s="39">
        <v>161.94999999999999</v>
      </c>
      <c r="CE7" s="39">
        <v>159.85</v>
      </c>
      <c r="CF7" s="39">
        <v>168.67</v>
      </c>
      <c r="CG7" s="39">
        <v>174.97</v>
      </c>
      <c r="CH7" s="39">
        <v>178.59</v>
      </c>
      <c r="CI7" s="39">
        <v>178.92</v>
      </c>
      <c r="CJ7" s="39">
        <v>181.3</v>
      </c>
      <c r="CK7" s="39">
        <v>166.4</v>
      </c>
      <c r="CL7" s="39">
        <v>80.44</v>
      </c>
      <c r="CM7" s="39">
        <v>81.209999999999994</v>
      </c>
      <c r="CN7" s="39">
        <v>81.680000000000007</v>
      </c>
      <c r="CO7" s="39">
        <v>79.34</v>
      </c>
      <c r="CP7" s="39">
        <v>79.48</v>
      </c>
      <c r="CQ7" s="39">
        <v>54.92</v>
      </c>
      <c r="CR7" s="39">
        <v>55.63</v>
      </c>
      <c r="CS7" s="39">
        <v>55.03</v>
      </c>
      <c r="CT7" s="39">
        <v>55.14</v>
      </c>
      <c r="CU7" s="39">
        <v>55.89</v>
      </c>
      <c r="CV7" s="39">
        <v>60.69</v>
      </c>
      <c r="CW7" s="39">
        <v>77.47</v>
      </c>
      <c r="CX7" s="39">
        <v>75.849999999999994</v>
      </c>
      <c r="CY7" s="39">
        <v>74.84</v>
      </c>
      <c r="CZ7" s="39">
        <v>75</v>
      </c>
      <c r="DA7" s="39">
        <v>75.599999999999994</v>
      </c>
      <c r="DB7" s="39">
        <v>82.66</v>
      </c>
      <c r="DC7" s="39">
        <v>82.04</v>
      </c>
      <c r="DD7" s="39">
        <v>81.900000000000006</v>
      </c>
      <c r="DE7" s="39">
        <v>81.39</v>
      </c>
      <c r="DF7" s="39">
        <v>81.27</v>
      </c>
      <c r="DG7" s="39">
        <v>89.82</v>
      </c>
      <c r="DH7" s="39">
        <v>40.35</v>
      </c>
      <c r="DI7" s="39">
        <v>42.29</v>
      </c>
      <c r="DJ7" s="39">
        <v>44.23</v>
      </c>
      <c r="DK7" s="39">
        <v>46.1</v>
      </c>
      <c r="DL7" s="39">
        <v>47.57</v>
      </c>
      <c r="DM7" s="39">
        <v>48.49</v>
      </c>
      <c r="DN7" s="39">
        <v>48.05</v>
      </c>
      <c r="DO7" s="39">
        <v>48.87</v>
      </c>
      <c r="DP7" s="39">
        <v>49.92</v>
      </c>
      <c r="DQ7" s="39">
        <v>50.63</v>
      </c>
      <c r="DR7" s="39">
        <v>50.19</v>
      </c>
      <c r="DS7" s="39">
        <v>8.4</v>
      </c>
      <c r="DT7" s="39">
        <v>15.91</v>
      </c>
      <c r="DU7" s="39">
        <v>20.87</v>
      </c>
      <c r="DV7" s="39">
        <v>23.36</v>
      </c>
      <c r="DW7" s="39">
        <v>23.4</v>
      </c>
      <c r="DX7" s="39">
        <v>12.79</v>
      </c>
      <c r="DY7" s="39">
        <v>13.39</v>
      </c>
      <c r="DZ7" s="39">
        <v>14.85</v>
      </c>
      <c r="EA7" s="39">
        <v>16.88</v>
      </c>
      <c r="EB7" s="39">
        <v>18.28</v>
      </c>
      <c r="EC7" s="39">
        <v>20.63</v>
      </c>
      <c r="ED7" s="39">
        <v>0.26</v>
      </c>
      <c r="EE7" s="39">
        <v>0.34</v>
      </c>
      <c r="EF7" s="39">
        <v>0.15</v>
      </c>
      <c r="EG7" s="39">
        <v>0.05</v>
      </c>
      <c r="EH7" s="39">
        <v>0.1</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2022-02-22T02:57:16Z</cp:lastPrinted>
  <dcterms:created xsi:type="dcterms:W3CDTF">2021-12-03T06:59:44Z</dcterms:created>
  <dcterms:modified xsi:type="dcterms:W3CDTF">2022-02-22T02:57:18Z</dcterms:modified>
  <cp:category/>
</cp:coreProperties>
</file>