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3_いちき串木野市\"/>
    </mc:Choice>
  </mc:AlternateContent>
  <workbookProtection workbookAlgorithmName="SHA-512" workbookHashValue="oM5TuXbD4nzFfjuLtGZmAjeQcMGsT/ktbfS2CjezY5B0qpxhD9piTpxPjvU6R24D85hsjTnzVREYuG14XoVyzw==" workbookSaltValue="aGJgh4pyOpbzBgDmuhYW6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<sst xmlns="http://schemas.openxmlformats.org/spreadsheetml/2006/main" count="228" uniqueCount="113">
  <si>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</si>
  <si>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</si>
  <si>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</si>
  <si>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</si>
  <si>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</si>
  <si>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</si>
  <si>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</si>
  <si>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</si>
  <si>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</si>
  <si>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</si>
  <si>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</si>
  <si>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</si>
  <si>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</si>
  <si>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</si>
  <si>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</si>
  <si>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</si>
  <si>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</si>
  <si>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</si>
  <si>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</si>
  <si>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</si>
  <si>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</si>
  <si>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</si>
  <si>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</si>
  <si>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</si>
  <si>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</si>
  <si>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</si>
  <si>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</si>
  <si>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</si>
  <si>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</si>
  <si>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</si>
  <si>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</si>
  <si>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</si>
  <si>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</si>
  <si>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</si>
  <si>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</si>
  <si>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</si>
  <si>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</si>
  <si>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</si>
  <si>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</si>
  <si>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</si>
  <si>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</si>
  <si>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</si>
  <si>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</si>
  <si>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</si>
  <si>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</si>
  <si>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</si>
  <si>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</si>
  <si>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</si>
  <si>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</si>
  <si>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</si>
  <si>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</si>
  <si>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</si>
  <si>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</si>
  <si>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</si>
  <si>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</si>
  <si>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</si>
  <si>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</si>
  <si>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</si>
  <si>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</si>
  <si>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</si>
  <si>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</si>
  <si>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</si>
  <si>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</si>
  <si>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</si>
  <si>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</si>
  <si>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</si>
  <si>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</si>
  <si>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</si>
  <si>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</si>
  <si>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</si>
  <si>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</si>
  <si>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</si>
  <si>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</si>
  <si>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</si>
  <si>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</si>
  <si>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</si>
  <si>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</si>
  <si>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</si>
  <si>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</si>
  <si>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</si>
  <si>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</si>
  <si>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</si>
  <si>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</si>
  <si>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</si>
  <si>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</si>
  <si>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</si>
  <si>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</si>
  <si>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</si>
  <si>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</si>
  <si>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</si>
  <si>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</si>
  <si>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</si>
  <si>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いちき串木野市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</si>
  <si>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</si>
  <si>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</si>
  <si>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</si>
  <si>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</si>
  <si>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</si>
  <si>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</si>
  <si>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</si>
  <si>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</si>
  <si>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</si>
  <si>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</si>
  <si>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</si>
  <si>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</si>
  <si>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</si>
  <si>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</si>
  <si>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</si>
  <si>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</si>
  <si>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</si>
  <si>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①有形固定資産原価償却率
　簡易水道事業を統合したことの影響で比率が低下している。老朽化は少しずつ進んでいくので、長期的な資金計画等により将来の施設更新に備える必要がある。
②管路経年化率
　管路経年比率が高く老朽化が進んでいるため、今後、年次的に更新に努める。
③管路更新率
　管路更新については、耐震化計画、水道ビジョン等を基に積極的な更新を行っている。今後も計画的に配水管等の更新に努めていく。</t>
    <phoneticPr fontId="4"/>
  </si>
  <si>
    <t>　H29年度の上水道事業と簡易水道事業の統合後、人口減少等の影響により赤字決算となっていたころから、R01年度より料金改定の実施、隔月検針を導入し経費削減を行った。今後も健全な運営が出来るよう努めていく。
　R2年度については、コロナ禍により料金収入の増、基本料金免除等を行っているが、今後の推移については影響を注視していく必要がある。
　管路経年化率が高いため、更に管路の更新投資を増やし、管路更新のスピードアップに努める必要がある。
　施設の耐震化、簡易水道統合後の経営の安定化の為に、「水道ビジョン」、「経営戦略」により、経営基盤の強化に努めていく。</t>
    <rPh sb="106" eb="108">
      <t>ネンド</t>
    </rPh>
    <rPh sb="117" eb="118">
      <t>カ</t>
    </rPh>
    <rPh sb="121" eb="123">
      <t>リョウキン</t>
    </rPh>
    <rPh sb="123" eb="125">
      <t>シュウニュウ</t>
    </rPh>
    <rPh sb="126" eb="127">
      <t>ゾウ</t>
    </rPh>
    <rPh sb="128" eb="130">
      <t>キホン</t>
    </rPh>
    <rPh sb="130" eb="132">
      <t>リョウキン</t>
    </rPh>
    <rPh sb="132" eb="134">
      <t>メンジョ</t>
    </rPh>
    <rPh sb="134" eb="135">
      <t>トウ</t>
    </rPh>
    <rPh sb="136" eb="137">
      <t>オコナ</t>
    </rPh>
    <rPh sb="143" eb="145">
      <t>コンゴ</t>
    </rPh>
    <rPh sb="146" eb="148">
      <t>スイイ</t>
    </rPh>
    <rPh sb="153" eb="155">
      <t>エイキョウ</t>
    </rPh>
    <rPh sb="156" eb="158">
      <t>チュウシ</t>
    </rPh>
    <rPh sb="162" eb="164">
      <t>ヒツヨウ</t>
    </rPh>
    <phoneticPr fontId="4"/>
  </si>
  <si>
    <t>①経常収支比率
　R02年度はコロナ禍による巣ごもりの影響で水道使用料が伸びたことから、経常収支比率は上昇している。今後も経営内容の見直しを進め健全経営に努めていく。
③流動比率
　1年以内に返済する起債償還金はR4年度まで増加することから比率が悪化するが、それ以降は改善していくものと見込まれる。
④企業債残高対給水収益比率
　近年拡張事業等の大規模な事業実施による借入が増加。またH29年度の簡易水道事業を統合したことの影響で高い比率となっている。今後、企業債残高はR4年度をピークに減少していく見込みである。
⑤料金回収率
　H28年度までは常に100％を上回っていたが、H29年度に簡易水道事業を統合したことの影響で100％を切ることとなった。人口減少等により料金収入が減少傾向にあった。R02年度はコロナ禍による基本料金の免除（4月分）を行ったことから、上昇している。
⑥給水原価
　類似団体より下回っているが、簡易水道事業を統合したことの影響で原価が上昇している。近年の大規模事業実施により、借入利息や減価償却費が増えるので、今後、維持管理費の削減に努める必要がある。
⑦施設利用率
　簡易水道事業を統合したことの影響で利用率が大幅に上昇したが、施設の利用状況を見直し効率化を図ったことにより改善傾向にある。今後も規模等について検討し、適切な利用を図っていく。
⑧有収率
　高い水準で推移している。引き続き、施設の適正な稼動や漏水対応などに努める</t>
    <rPh sb="18" eb="19">
      <t>カ</t>
    </rPh>
    <rPh sb="22" eb="23">
      <t>ス</t>
    </rPh>
    <rPh sb="27" eb="29">
      <t>エイキョウ</t>
    </rPh>
    <rPh sb="30" eb="32">
      <t>スイドウ</t>
    </rPh>
    <rPh sb="351" eb="353">
      <t>ネンド</t>
    </rPh>
    <rPh sb="357" eb="358">
      <t>カ</t>
    </rPh>
    <rPh sb="361" eb="363">
      <t>キホン</t>
    </rPh>
    <rPh sb="363" eb="365">
      <t>リョウキン</t>
    </rPh>
    <rPh sb="366" eb="368">
      <t>メンジョ</t>
    </rPh>
    <rPh sb="370" eb="371">
      <t>ツキ</t>
    </rPh>
    <rPh sb="371" eb="372">
      <t>ブン</t>
    </rPh>
    <rPh sb="374" eb="375">
      <t>オコナ</t>
    </rPh>
    <rPh sb="382" eb="384">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</si>
</sst>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0.67</c:v>
                </c:pt>
                <c:pt idx="1">
                  <c:v>0.59</c:v>
                </c:pt>
                <c:pt idx="2">
                  <c:v>0.92</c:v>
                </c:pt>
                <c:pt idx="3">
                  <c:v>2.2000000000000002</c:v>
                </c:pt>
                <c:pt idx="4">
                  <c:v>1.23</c:v>
                </c:pt>
              </c:numCache>
            </c:numRef>
          </c:val>
          <c:extLst>
            <c:ext xmlns:c16="http://schemas.microsoft.com/office/drawing/2014/chart" uri="{C3380CC4-5D6E-409C-BE32-E72D297353CC}">
              <c16:uniqueId val="{00000000-2CDC-4F22-B300-3450B42C25E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2CDC-4F22-B300-3450B42C25E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54.22</c:v>
                </c:pt>
                <c:pt idx="1">
                  <c:v>64.44</c:v>
                </c:pt>
                <c:pt idx="2">
                  <c:v>62.68</c:v>
                </c:pt>
                <c:pt idx="3">
                  <c:v>56.69</c:v>
                </c:pt>
                <c:pt idx="4">
                  <c:v>62.41</c:v>
                </c:pt>
              </c:numCache>
            </c:numRef>
          </c:val>
          <c:extLst>
            <c:ext xmlns:c16="http://schemas.microsoft.com/office/drawing/2014/chart" uri="{C3380CC4-5D6E-409C-BE32-E72D297353CC}">
              <c16:uniqueId val="{00000000-7C7C-4009-A089-06D44800C56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7C7C-4009-A089-06D44800C56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90.3</c:v>
                </c:pt>
                <c:pt idx="1">
                  <c:v>89.89</c:v>
                </c:pt>
                <c:pt idx="2">
                  <c:v>90.25</c:v>
                </c:pt>
                <c:pt idx="3">
                  <c:v>89.55</c:v>
                </c:pt>
                <c:pt idx="4">
                  <c:v>90.66</c:v>
                </c:pt>
              </c:numCache>
            </c:numRef>
          </c:val>
          <c:extLst>
            <c:ext xmlns:c16="http://schemas.microsoft.com/office/drawing/2014/chart" uri="{C3380CC4-5D6E-409C-BE32-E72D297353CC}">
              <c16:uniqueId val="{00000000-2F1F-460F-BA97-AF72EEEFDDC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2F1F-460F-BA97-AF72EEEFDDC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102.83</c:v>
                </c:pt>
                <c:pt idx="1">
                  <c:v>95.9</c:v>
                </c:pt>
                <c:pt idx="2">
                  <c:v>93.41</c:v>
                </c:pt>
                <c:pt idx="3">
                  <c:v>101.52</c:v>
                </c:pt>
                <c:pt idx="4">
                  <c:v>112.83</c:v>
                </c:pt>
              </c:numCache>
            </c:numRef>
          </c:val>
          <c:extLst>
            <c:ext xmlns:c16="http://schemas.microsoft.com/office/drawing/2014/chart" uri="{C3380CC4-5D6E-409C-BE32-E72D297353CC}">
              <c16:uniqueId val="{00000000-3447-4A06-8099-9F428457552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3447-4A06-8099-9F428457552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52.98</c:v>
                </c:pt>
                <c:pt idx="1">
                  <c:v>40.049999999999997</c:v>
                </c:pt>
                <c:pt idx="2">
                  <c:v>41.9</c:v>
                </c:pt>
                <c:pt idx="3">
                  <c:v>43.52</c:v>
                </c:pt>
                <c:pt idx="4">
                  <c:v>45.38</c:v>
                </c:pt>
              </c:numCache>
            </c:numRef>
          </c:val>
          <c:extLst>
            <c:ext xmlns:c16="http://schemas.microsoft.com/office/drawing/2014/chart" uri="{C3380CC4-5D6E-409C-BE32-E72D297353CC}">
              <c16:uniqueId val="{00000000-F521-4A4B-A149-4CF13CF0643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F521-4A4B-A149-4CF13CF0643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23.47</c:v>
                </c:pt>
                <c:pt idx="1">
                  <c:v>19.5</c:v>
                </c:pt>
                <c:pt idx="2">
                  <c:v>23.09</c:v>
                </c:pt>
                <c:pt idx="3">
                  <c:v>22.09</c:v>
                </c:pt>
                <c:pt idx="4">
                  <c:v>21.1</c:v>
                </c:pt>
              </c:numCache>
            </c:numRef>
          </c:val>
          <c:extLst>
            <c:ext xmlns:c16="http://schemas.microsoft.com/office/drawing/2014/chart" uri="{C3380CC4-5D6E-409C-BE32-E72D297353CC}">
              <c16:uniqueId val="{00000000-1E2E-4AE1-BE1D-7E593E8D7E8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1E2E-4AE1-BE1D-7E593E8D7E8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DB-4287-915F-E45383F2636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FDDB-4287-915F-E45383F2636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332.49</c:v>
                </c:pt>
                <c:pt idx="1">
                  <c:v>242.05</c:v>
                </c:pt>
                <c:pt idx="2">
                  <c:v>256.33999999999997</c:v>
                </c:pt>
                <c:pt idx="3">
                  <c:v>269.76</c:v>
                </c:pt>
                <c:pt idx="4">
                  <c:v>310.51</c:v>
                </c:pt>
              </c:numCache>
            </c:numRef>
          </c:val>
          <c:extLst>
            <c:ext xmlns:c16="http://schemas.microsoft.com/office/drawing/2014/chart" uri="{C3380CC4-5D6E-409C-BE32-E72D297353CC}">
              <c16:uniqueId val="{00000000-DC92-4BF7-BBFA-1667EB77DAE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DC92-4BF7-BBFA-1667EB77DAE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674.15</c:v>
                </c:pt>
                <c:pt idx="1">
                  <c:v>814.83</c:v>
                </c:pt>
                <c:pt idx="2">
                  <c:v>833.98</c:v>
                </c:pt>
                <c:pt idx="3">
                  <c:v>787.47</c:v>
                </c:pt>
                <c:pt idx="4">
                  <c:v>757.35</c:v>
                </c:pt>
              </c:numCache>
            </c:numRef>
          </c:val>
          <c:extLst>
            <c:ext xmlns:c16="http://schemas.microsoft.com/office/drawing/2014/chart" uri="{C3380CC4-5D6E-409C-BE32-E72D297353CC}">
              <c16:uniqueId val="{00000000-5A4D-49B4-A264-B3A482ED376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5A4D-49B4-A264-B3A482ED376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100.93</c:v>
                </c:pt>
                <c:pt idx="1">
                  <c:v>91.2</c:v>
                </c:pt>
                <c:pt idx="2">
                  <c:v>88.86</c:v>
                </c:pt>
                <c:pt idx="3">
                  <c:v>96.5</c:v>
                </c:pt>
                <c:pt idx="4">
                  <c:v>98.93</c:v>
                </c:pt>
              </c:numCache>
            </c:numRef>
          </c:val>
          <c:extLst>
            <c:ext xmlns:c16="http://schemas.microsoft.com/office/drawing/2014/chart" uri="{C3380CC4-5D6E-409C-BE32-E72D297353CC}">
              <c16:uniqueId val="{00000000-9D21-4C67-BC64-2730ADA9F58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9D21-4C67-BC64-2730ADA9F58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124.3</c:v>
                </c:pt>
                <c:pt idx="1">
                  <c:v>137.81</c:v>
                </c:pt>
                <c:pt idx="2">
                  <c:v>140.88</c:v>
                </c:pt>
                <c:pt idx="3">
                  <c:v>151.51</c:v>
                </c:pt>
                <c:pt idx="4">
                  <c:v>136.01</c:v>
                </c:pt>
              </c:numCache>
            </c:numRef>
          </c:val>
          <c:extLst>
            <c:ext xmlns:c16="http://schemas.microsoft.com/office/drawing/2014/chart" uri="{C3380CC4-5D6E-409C-BE32-E72D297353CC}">
              <c16:uniqueId val="{00000000-E93D-4A0F-BEE3-A8FF47F272E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E93D-4A0F-BEE3-A8FF47F272E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6" zoomScaleNormal="86"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鹿児島県　いちき串木野市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A6</v>
      </c>
      <c r="X8" s="86"/>
      <c r="Y8" s="86"/>
      <c r="Z8" s="86"/>
      <c r="AA8" s="86"/>
      <c r="AB8" s="86"/>
      <c r="AC8" s="86"/>
      <c r="AD8" s="86" t="str">
        <f>データ!$M$6</f>
        <v>非設置</v>
      </c>
      <c r="AE8" s="86"/>
      <c r="AF8" s="86"/>
      <c r="AG8" s="86"/>
      <c r="AH8" s="86"/>
      <c r="AI8" s="86"/>
      <c r="AJ8" s="86"/>
      <c r="AK8" s="4"/>
      <c r="AL8" s="74">
        <f>データ!$R$6</f>
        <v>27251</v>
      </c>
      <c r="AM8" s="74"/>
      <c r="AN8" s="74"/>
      <c r="AO8" s="74"/>
      <c r="AP8" s="74"/>
      <c r="AQ8" s="74"/>
      <c r="AR8" s="74"/>
      <c r="AS8" s="74"/>
      <c r="AT8" s="70">
        <f>データ!$S$6</f>
        <v>112.29</v>
      </c>
      <c r="AU8" s="71"/>
      <c r="AV8" s="71"/>
      <c r="AW8" s="71"/>
      <c r="AX8" s="71"/>
      <c r="AY8" s="71"/>
      <c r="AZ8" s="71"/>
      <c r="BA8" s="71"/>
      <c r="BB8" s="73">
        <f>データ!$T$6</f>
        <v>242.68</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40.94</v>
      </c>
      <c r="J10" s="71"/>
      <c r="K10" s="71"/>
      <c r="L10" s="71"/>
      <c r="M10" s="71"/>
      <c r="N10" s="71"/>
      <c r="O10" s="72"/>
      <c r="P10" s="73">
        <f>データ!$P$6</f>
        <v>97.72</v>
      </c>
      <c r="Q10" s="73"/>
      <c r="R10" s="73"/>
      <c r="S10" s="73"/>
      <c r="T10" s="73"/>
      <c r="U10" s="73"/>
      <c r="V10" s="73"/>
      <c r="W10" s="74">
        <f>データ!$Q$6</f>
        <v>2420</v>
      </c>
      <c r="X10" s="74"/>
      <c r="Y10" s="74"/>
      <c r="Z10" s="74"/>
      <c r="AA10" s="74"/>
      <c r="AB10" s="74"/>
      <c r="AC10" s="74"/>
      <c r="AD10" s="2"/>
      <c r="AE10" s="2"/>
      <c r="AF10" s="2"/>
      <c r="AG10" s="2"/>
      <c r="AH10" s="4"/>
      <c r="AI10" s="4"/>
      <c r="AJ10" s="4"/>
      <c r="AK10" s="4"/>
      <c r="AL10" s="74">
        <f>データ!$U$6</f>
        <v>26367</v>
      </c>
      <c r="AM10" s="74"/>
      <c r="AN10" s="74"/>
      <c r="AO10" s="74"/>
      <c r="AP10" s="74"/>
      <c r="AQ10" s="74"/>
      <c r="AR10" s="74"/>
      <c r="AS10" s="74"/>
      <c r="AT10" s="70">
        <f>データ!$V$6</f>
        <v>38.700000000000003</v>
      </c>
      <c r="AU10" s="71"/>
      <c r="AV10" s="71"/>
      <c r="AW10" s="71"/>
      <c r="AX10" s="71"/>
      <c r="AY10" s="71"/>
      <c r="AZ10" s="71"/>
      <c r="BA10" s="71"/>
      <c r="BB10" s="73">
        <f>データ!$W$6</f>
        <v>681.32</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0FIoZpVs1vFZcfccMlao8H8w8kiEuERc/g8YRCIU7TNW7wbz3LLDQWENyZscm7Ko/xUJoZduE7EJy5HN+9N1cw==" saltValue="tL2dFH5sc3y5m1u27+ppt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27</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52</v>
      </c>
      <c r="B4" s="31"/>
      <c r="C4" s="31"/>
      <c r="D4" s="31"/>
      <c r="E4" s="31"/>
      <c r="F4" s="31"/>
      <c r="G4" s="31"/>
      <c r="H4" s="94"/>
      <c r="I4" s="95"/>
      <c r="J4" s="95"/>
      <c r="K4" s="95"/>
      <c r="L4" s="95"/>
      <c r="M4" s="95"/>
      <c r="N4" s="95"/>
      <c r="O4" s="95"/>
      <c r="P4" s="95"/>
      <c r="Q4" s="95"/>
      <c r="R4" s="95"/>
      <c r="S4" s="95"/>
      <c r="T4" s="95"/>
      <c r="U4" s="95"/>
      <c r="V4" s="95"/>
      <c r="W4" s="96"/>
      <c r="X4" s="90" t="s">
        <v>53</v>
      </c>
      <c r="Y4" s="90"/>
      <c r="Z4" s="90"/>
      <c r="AA4" s="90"/>
      <c r="AB4" s="90"/>
      <c r="AC4" s="90"/>
      <c r="AD4" s="90"/>
      <c r="AE4" s="90"/>
      <c r="AF4" s="90"/>
      <c r="AG4" s="90"/>
      <c r="AH4" s="90"/>
      <c r="AI4" s="90" t="s">
        <v>54</v>
      </c>
      <c r="AJ4" s="90"/>
      <c r="AK4" s="90"/>
      <c r="AL4" s="90"/>
      <c r="AM4" s="90"/>
      <c r="AN4" s="90"/>
      <c r="AO4" s="90"/>
      <c r="AP4" s="90"/>
      <c r="AQ4" s="90"/>
      <c r="AR4" s="90"/>
      <c r="AS4" s="90"/>
      <c r="AT4" s="90" t="s">
        <v>55</v>
      </c>
      <c r="AU4" s="90"/>
      <c r="AV4" s="90"/>
      <c r="AW4" s="90"/>
      <c r="AX4" s="90"/>
      <c r="AY4" s="90"/>
      <c r="AZ4" s="90"/>
      <c r="BA4" s="90"/>
      <c r="BB4" s="90"/>
      <c r="BC4" s="90"/>
      <c r="BD4" s="90"/>
      <c r="BE4" s="90" t="s">
        <v>56</v>
      </c>
      <c r="BF4" s="90"/>
      <c r="BG4" s="90"/>
      <c r="BH4" s="90"/>
      <c r="BI4" s="90"/>
      <c r="BJ4" s="90"/>
      <c r="BK4" s="90"/>
      <c r="BL4" s="90"/>
      <c r="BM4" s="90"/>
      <c r="BN4" s="90"/>
      <c r="BO4" s="90"/>
      <c r="BP4" s="90" t="s">
        <v>57</v>
      </c>
      <c r="BQ4" s="90"/>
      <c r="BR4" s="90"/>
      <c r="BS4" s="90"/>
      <c r="BT4" s="90"/>
      <c r="BU4" s="90"/>
      <c r="BV4" s="90"/>
      <c r="BW4" s="90"/>
      <c r="BX4" s="90"/>
      <c r="BY4" s="90"/>
      <c r="BZ4" s="90"/>
      <c r="CA4" s="90" t="s">
        <v>58</v>
      </c>
      <c r="CB4" s="90"/>
      <c r="CC4" s="90"/>
      <c r="CD4" s="90"/>
      <c r="CE4" s="90"/>
      <c r="CF4" s="90"/>
      <c r="CG4" s="90"/>
      <c r="CH4" s="90"/>
      <c r="CI4" s="90"/>
      <c r="CJ4" s="90"/>
      <c r="CK4" s="90"/>
      <c r="CL4" s="90" t="s">
        <v>59</v>
      </c>
      <c r="CM4" s="90"/>
      <c r="CN4" s="90"/>
      <c r="CO4" s="90"/>
      <c r="CP4" s="90"/>
      <c r="CQ4" s="90"/>
      <c r="CR4" s="90"/>
      <c r="CS4" s="90"/>
      <c r="CT4" s="90"/>
      <c r="CU4" s="90"/>
      <c r="CV4" s="90"/>
      <c r="CW4" s="90" t="s">
        <v>60</v>
      </c>
      <c r="CX4" s="90"/>
      <c r="CY4" s="90"/>
      <c r="CZ4" s="90"/>
      <c r="DA4" s="90"/>
      <c r="DB4" s="90"/>
      <c r="DC4" s="90"/>
      <c r="DD4" s="90"/>
      <c r="DE4" s="90"/>
      <c r="DF4" s="90"/>
      <c r="DG4" s="90"/>
      <c r="DH4" s="90" t="s">
        <v>61</v>
      </c>
      <c r="DI4" s="90"/>
      <c r="DJ4" s="90"/>
      <c r="DK4" s="90"/>
      <c r="DL4" s="90"/>
      <c r="DM4" s="90"/>
      <c r="DN4" s="90"/>
      <c r="DO4" s="90"/>
      <c r="DP4" s="90"/>
      <c r="DQ4" s="90"/>
      <c r="DR4" s="90"/>
      <c r="DS4" s="90" t="s">
        <v>62</v>
      </c>
      <c r="DT4" s="90"/>
      <c r="DU4" s="90"/>
      <c r="DV4" s="90"/>
      <c r="DW4" s="90"/>
      <c r="DX4" s="90"/>
      <c r="DY4" s="90"/>
      <c r="DZ4" s="90"/>
      <c r="EA4" s="90"/>
      <c r="EB4" s="90"/>
      <c r="EC4" s="90"/>
      <c r="ED4" s="90" t="s">
        <v>63</v>
      </c>
      <c r="EE4" s="90"/>
      <c r="EF4" s="90"/>
      <c r="EG4" s="90"/>
      <c r="EH4" s="90"/>
      <c r="EI4" s="90"/>
      <c r="EJ4" s="90"/>
      <c r="EK4" s="90"/>
      <c r="EL4" s="90"/>
      <c r="EM4" s="90"/>
      <c r="EN4" s="90"/>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462195</v>
      </c>
      <c r="D6" s="34">
        <f t="shared" si="3"/>
        <v>46</v>
      </c>
      <c r="E6" s="34">
        <f t="shared" si="3"/>
        <v>1</v>
      </c>
      <c r="F6" s="34">
        <f t="shared" si="3"/>
        <v>0</v>
      </c>
      <c r="G6" s="34">
        <f t="shared" si="3"/>
        <v>1</v>
      </c>
      <c r="H6" s="34" t="str">
        <f t="shared" si="3"/>
        <v>鹿児島県　いちき串木野市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40.94</v>
      </c>
      <c r="P6" s="35">
        <f t="shared" si="3"/>
        <v>97.72</v>
      </c>
      <c r="Q6" s="35">
        <f t="shared" si="3"/>
        <v>2420</v>
      </c>
      <c r="R6" s="35">
        <f t="shared" si="3"/>
        <v>27251</v>
      </c>
      <c r="S6" s="35">
        <f t="shared" si="3"/>
        <v>112.29</v>
      </c>
      <c r="T6" s="35">
        <f t="shared" si="3"/>
        <v>242.68</v>
      </c>
      <c r="U6" s="35">
        <f t="shared" si="3"/>
        <v>26367</v>
      </c>
      <c r="V6" s="35">
        <f t="shared" si="3"/>
        <v>38.700000000000003</v>
      </c>
      <c r="W6" s="35">
        <f t="shared" si="3"/>
        <v>681.32</v>
      </c>
      <c r="X6" s="36">
        <f>IF(X7="",NA(),X7)</f>
        <v>102.83</v>
      </c>
      <c r="Y6" s="36">
        <f t="shared" ref="Y6:AG6" si="4">IF(Y7="",NA(),Y7)</f>
        <v>95.9</v>
      </c>
      <c r="Z6" s="36">
        <f t="shared" si="4"/>
        <v>93.41</v>
      </c>
      <c r="AA6" s="36">
        <f t="shared" si="4"/>
        <v>101.52</v>
      </c>
      <c r="AB6" s="36">
        <f t="shared" si="4"/>
        <v>112.83</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332.49</v>
      </c>
      <c r="AU6" s="36">
        <f t="shared" ref="AU6:BC6" si="6">IF(AU7="",NA(),AU7)</f>
        <v>242.05</v>
      </c>
      <c r="AV6" s="36">
        <f t="shared" si="6"/>
        <v>256.33999999999997</v>
      </c>
      <c r="AW6" s="36">
        <f t="shared" si="6"/>
        <v>269.76</v>
      </c>
      <c r="AX6" s="36">
        <f t="shared" si="6"/>
        <v>310.51</v>
      </c>
      <c r="AY6" s="36">
        <f t="shared" si="6"/>
        <v>384.34</v>
      </c>
      <c r="AZ6" s="36">
        <f t="shared" si="6"/>
        <v>359.47</v>
      </c>
      <c r="BA6" s="36">
        <f t="shared" si="6"/>
        <v>369.69</v>
      </c>
      <c r="BB6" s="36">
        <f t="shared" si="6"/>
        <v>379.08</v>
      </c>
      <c r="BC6" s="36">
        <f t="shared" si="6"/>
        <v>367.55</v>
      </c>
      <c r="BD6" s="35" t="str">
        <f>IF(BD7="","",IF(BD7="-","【-】","【"&amp;SUBSTITUTE(TEXT(BD7,"#,##0.00"),"-","△")&amp;"】"))</f>
        <v>【260.31】</v>
      </c>
      <c r="BE6" s="36">
        <f>IF(BE7="",NA(),BE7)</f>
        <v>674.15</v>
      </c>
      <c r="BF6" s="36">
        <f t="shared" ref="BF6:BN6" si="7">IF(BF7="",NA(),BF7)</f>
        <v>814.83</v>
      </c>
      <c r="BG6" s="36">
        <f t="shared" si="7"/>
        <v>833.98</v>
      </c>
      <c r="BH6" s="36">
        <f t="shared" si="7"/>
        <v>787.47</v>
      </c>
      <c r="BI6" s="36">
        <f t="shared" si="7"/>
        <v>757.35</v>
      </c>
      <c r="BJ6" s="36">
        <f t="shared" si="7"/>
        <v>380.58</v>
      </c>
      <c r="BK6" s="36">
        <f t="shared" si="7"/>
        <v>401.79</v>
      </c>
      <c r="BL6" s="36">
        <f t="shared" si="7"/>
        <v>402.99</v>
      </c>
      <c r="BM6" s="36">
        <f t="shared" si="7"/>
        <v>398.98</v>
      </c>
      <c r="BN6" s="36">
        <f t="shared" si="7"/>
        <v>418.68</v>
      </c>
      <c r="BO6" s="35" t="str">
        <f>IF(BO7="","",IF(BO7="-","【-】","【"&amp;SUBSTITUTE(TEXT(BO7,"#,##0.00"),"-","△")&amp;"】"))</f>
        <v>【275.67】</v>
      </c>
      <c r="BP6" s="36">
        <f>IF(BP7="",NA(),BP7)</f>
        <v>100.93</v>
      </c>
      <c r="BQ6" s="36">
        <f t="shared" ref="BQ6:BY6" si="8">IF(BQ7="",NA(),BQ7)</f>
        <v>91.2</v>
      </c>
      <c r="BR6" s="36">
        <f t="shared" si="8"/>
        <v>88.86</v>
      </c>
      <c r="BS6" s="36">
        <f t="shared" si="8"/>
        <v>96.5</v>
      </c>
      <c r="BT6" s="36">
        <f t="shared" si="8"/>
        <v>98.93</v>
      </c>
      <c r="BU6" s="36">
        <f t="shared" si="8"/>
        <v>102.38</v>
      </c>
      <c r="BV6" s="36">
        <f t="shared" si="8"/>
        <v>100.12</v>
      </c>
      <c r="BW6" s="36">
        <f t="shared" si="8"/>
        <v>98.66</v>
      </c>
      <c r="BX6" s="36">
        <f t="shared" si="8"/>
        <v>98.64</v>
      </c>
      <c r="BY6" s="36">
        <f t="shared" si="8"/>
        <v>94.78</v>
      </c>
      <c r="BZ6" s="35" t="str">
        <f>IF(BZ7="","",IF(BZ7="-","【-】","【"&amp;SUBSTITUTE(TEXT(BZ7,"#,##0.00"),"-","△")&amp;"】"))</f>
        <v>【100.05】</v>
      </c>
      <c r="CA6" s="36">
        <f>IF(CA7="",NA(),CA7)</f>
        <v>124.3</v>
      </c>
      <c r="CB6" s="36">
        <f t="shared" ref="CB6:CJ6" si="9">IF(CB7="",NA(),CB7)</f>
        <v>137.81</v>
      </c>
      <c r="CC6" s="36">
        <f t="shared" si="9"/>
        <v>140.88</v>
      </c>
      <c r="CD6" s="36">
        <f t="shared" si="9"/>
        <v>151.51</v>
      </c>
      <c r="CE6" s="36">
        <f t="shared" si="9"/>
        <v>136.01</v>
      </c>
      <c r="CF6" s="36">
        <f t="shared" si="9"/>
        <v>168.67</v>
      </c>
      <c r="CG6" s="36">
        <f t="shared" si="9"/>
        <v>174.97</v>
      </c>
      <c r="CH6" s="36">
        <f t="shared" si="9"/>
        <v>178.59</v>
      </c>
      <c r="CI6" s="36">
        <f t="shared" si="9"/>
        <v>178.92</v>
      </c>
      <c r="CJ6" s="36">
        <f t="shared" si="9"/>
        <v>181.3</v>
      </c>
      <c r="CK6" s="35" t="str">
        <f>IF(CK7="","",IF(CK7="-","【-】","【"&amp;SUBSTITUTE(TEXT(CK7,"#,##0.00"),"-","△")&amp;"】"))</f>
        <v>【166.40】</v>
      </c>
      <c r="CL6" s="36">
        <f>IF(CL7="",NA(),CL7)</f>
        <v>54.22</v>
      </c>
      <c r="CM6" s="36">
        <f t="shared" ref="CM6:CU6" si="10">IF(CM7="",NA(),CM7)</f>
        <v>64.44</v>
      </c>
      <c r="CN6" s="36">
        <f t="shared" si="10"/>
        <v>62.68</v>
      </c>
      <c r="CO6" s="36">
        <f t="shared" si="10"/>
        <v>56.69</v>
      </c>
      <c r="CP6" s="36">
        <f t="shared" si="10"/>
        <v>62.41</v>
      </c>
      <c r="CQ6" s="36">
        <f t="shared" si="10"/>
        <v>54.92</v>
      </c>
      <c r="CR6" s="36">
        <f t="shared" si="10"/>
        <v>55.63</v>
      </c>
      <c r="CS6" s="36">
        <f t="shared" si="10"/>
        <v>55.03</v>
      </c>
      <c r="CT6" s="36">
        <f t="shared" si="10"/>
        <v>55.14</v>
      </c>
      <c r="CU6" s="36">
        <f t="shared" si="10"/>
        <v>55.89</v>
      </c>
      <c r="CV6" s="35" t="str">
        <f>IF(CV7="","",IF(CV7="-","【-】","【"&amp;SUBSTITUTE(TEXT(CV7,"#,##0.00"),"-","△")&amp;"】"))</f>
        <v>【60.69】</v>
      </c>
      <c r="CW6" s="36">
        <f>IF(CW7="",NA(),CW7)</f>
        <v>90.3</v>
      </c>
      <c r="CX6" s="36">
        <f t="shared" ref="CX6:DF6" si="11">IF(CX7="",NA(),CX7)</f>
        <v>89.89</v>
      </c>
      <c r="CY6" s="36">
        <f t="shared" si="11"/>
        <v>90.25</v>
      </c>
      <c r="CZ6" s="36">
        <f t="shared" si="11"/>
        <v>89.55</v>
      </c>
      <c r="DA6" s="36">
        <f t="shared" si="11"/>
        <v>90.66</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52.98</v>
      </c>
      <c r="DI6" s="36">
        <f t="shared" ref="DI6:DQ6" si="12">IF(DI7="",NA(),DI7)</f>
        <v>40.049999999999997</v>
      </c>
      <c r="DJ6" s="36">
        <f t="shared" si="12"/>
        <v>41.9</v>
      </c>
      <c r="DK6" s="36">
        <f t="shared" si="12"/>
        <v>43.52</v>
      </c>
      <c r="DL6" s="36">
        <f t="shared" si="12"/>
        <v>45.38</v>
      </c>
      <c r="DM6" s="36">
        <f t="shared" si="12"/>
        <v>48.49</v>
      </c>
      <c r="DN6" s="36">
        <f t="shared" si="12"/>
        <v>48.05</v>
      </c>
      <c r="DO6" s="36">
        <f t="shared" si="12"/>
        <v>48.87</v>
      </c>
      <c r="DP6" s="36">
        <f t="shared" si="12"/>
        <v>49.92</v>
      </c>
      <c r="DQ6" s="36">
        <f t="shared" si="12"/>
        <v>50.63</v>
      </c>
      <c r="DR6" s="35" t="str">
        <f>IF(DR7="","",IF(DR7="-","【-】","【"&amp;SUBSTITUTE(TEXT(DR7,"#,##0.00"),"-","△")&amp;"】"))</f>
        <v>【50.19】</v>
      </c>
      <c r="DS6" s="36">
        <f>IF(DS7="",NA(),DS7)</f>
        <v>23.47</v>
      </c>
      <c r="DT6" s="36">
        <f t="shared" ref="DT6:EB6" si="13">IF(DT7="",NA(),DT7)</f>
        <v>19.5</v>
      </c>
      <c r="DU6" s="36">
        <f t="shared" si="13"/>
        <v>23.09</v>
      </c>
      <c r="DV6" s="36">
        <f t="shared" si="13"/>
        <v>22.09</v>
      </c>
      <c r="DW6" s="36">
        <f t="shared" si="13"/>
        <v>21.1</v>
      </c>
      <c r="DX6" s="36">
        <f t="shared" si="13"/>
        <v>12.79</v>
      </c>
      <c r="DY6" s="36">
        <f t="shared" si="13"/>
        <v>13.39</v>
      </c>
      <c r="DZ6" s="36">
        <f t="shared" si="13"/>
        <v>14.85</v>
      </c>
      <c r="EA6" s="36">
        <f t="shared" si="13"/>
        <v>16.88</v>
      </c>
      <c r="EB6" s="36">
        <f t="shared" si="13"/>
        <v>18.28</v>
      </c>
      <c r="EC6" s="35" t="str">
        <f>IF(EC7="","",IF(EC7="-","【-】","【"&amp;SUBSTITUTE(TEXT(EC7,"#,##0.00"),"-","△")&amp;"】"))</f>
        <v>【20.63】</v>
      </c>
      <c r="ED6" s="36">
        <f>IF(ED7="",NA(),ED7)</f>
        <v>0.67</v>
      </c>
      <c r="EE6" s="36">
        <f t="shared" ref="EE6:EM6" si="14">IF(EE7="",NA(),EE7)</f>
        <v>0.59</v>
      </c>
      <c r="EF6" s="36">
        <f t="shared" si="14"/>
        <v>0.92</v>
      </c>
      <c r="EG6" s="36">
        <f t="shared" si="14"/>
        <v>2.2000000000000002</v>
      </c>
      <c r="EH6" s="36">
        <f t="shared" si="14"/>
        <v>1.23</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462195</v>
      </c>
      <c r="D7" s="38">
        <v>46</v>
      </c>
      <c r="E7" s="38">
        <v>1</v>
      </c>
      <c r="F7" s="38">
        <v>0</v>
      </c>
      <c r="G7" s="38">
        <v>1</v>
      </c>
      <c r="H7" s="38" t="s">
        <v>92</v>
      </c>
      <c r="I7" s="38" t="s">
        <v>93</v>
      </c>
      <c r="J7" s="38" t="s">
        <v>94</v>
      </c>
      <c r="K7" s="38" t="s">
        <v>95</v>
      </c>
      <c r="L7" s="38" t="s">
        <v>96</v>
      </c>
      <c r="M7" s="38" t="s">
        <v>97</v>
      </c>
      <c r="N7" s="39" t="s">
        <v>98</v>
      </c>
      <c r="O7" s="39">
        <v>40.94</v>
      </c>
      <c r="P7" s="39">
        <v>97.72</v>
      </c>
      <c r="Q7" s="39">
        <v>2420</v>
      </c>
      <c r="R7" s="39">
        <v>27251</v>
      </c>
      <c r="S7" s="39">
        <v>112.29</v>
      </c>
      <c r="T7" s="39">
        <v>242.68</v>
      </c>
      <c r="U7" s="39">
        <v>26367</v>
      </c>
      <c r="V7" s="39">
        <v>38.700000000000003</v>
      </c>
      <c r="W7" s="39">
        <v>681.32</v>
      </c>
      <c r="X7" s="39">
        <v>102.83</v>
      </c>
      <c r="Y7" s="39">
        <v>95.9</v>
      </c>
      <c r="Z7" s="39">
        <v>93.41</v>
      </c>
      <c r="AA7" s="39">
        <v>101.52</v>
      </c>
      <c r="AB7" s="39">
        <v>112.83</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332.49</v>
      </c>
      <c r="AU7" s="39">
        <v>242.05</v>
      </c>
      <c r="AV7" s="39">
        <v>256.33999999999997</v>
      </c>
      <c r="AW7" s="39">
        <v>269.76</v>
      </c>
      <c r="AX7" s="39">
        <v>310.51</v>
      </c>
      <c r="AY7" s="39">
        <v>384.34</v>
      </c>
      <c r="AZ7" s="39">
        <v>359.47</v>
      </c>
      <c r="BA7" s="39">
        <v>369.69</v>
      </c>
      <c r="BB7" s="39">
        <v>379.08</v>
      </c>
      <c r="BC7" s="39">
        <v>367.55</v>
      </c>
      <c r="BD7" s="39">
        <v>260.31</v>
      </c>
      <c r="BE7" s="39">
        <v>674.15</v>
      </c>
      <c r="BF7" s="39">
        <v>814.83</v>
      </c>
      <c r="BG7" s="39">
        <v>833.98</v>
      </c>
      <c r="BH7" s="39">
        <v>787.47</v>
      </c>
      <c r="BI7" s="39">
        <v>757.35</v>
      </c>
      <c r="BJ7" s="39">
        <v>380.58</v>
      </c>
      <c r="BK7" s="39">
        <v>401.79</v>
      </c>
      <c r="BL7" s="39">
        <v>402.99</v>
      </c>
      <c r="BM7" s="39">
        <v>398.98</v>
      </c>
      <c r="BN7" s="39">
        <v>418.68</v>
      </c>
      <c r="BO7" s="39">
        <v>275.67</v>
      </c>
      <c r="BP7" s="39">
        <v>100.93</v>
      </c>
      <c r="BQ7" s="39">
        <v>91.2</v>
      </c>
      <c r="BR7" s="39">
        <v>88.86</v>
      </c>
      <c r="BS7" s="39">
        <v>96.5</v>
      </c>
      <c r="BT7" s="39">
        <v>98.93</v>
      </c>
      <c r="BU7" s="39">
        <v>102.38</v>
      </c>
      <c r="BV7" s="39">
        <v>100.12</v>
      </c>
      <c r="BW7" s="39">
        <v>98.66</v>
      </c>
      <c r="BX7" s="39">
        <v>98.64</v>
      </c>
      <c r="BY7" s="39">
        <v>94.78</v>
      </c>
      <c r="BZ7" s="39">
        <v>100.05</v>
      </c>
      <c r="CA7" s="39">
        <v>124.3</v>
      </c>
      <c r="CB7" s="39">
        <v>137.81</v>
      </c>
      <c r="CC7" s="39">
        <v>140.88</v>
      </c>
      <c r="CD7" s="39">
        <v>151.51</v>
      </c>
      <c r="CE7" s="39">
        <v>136.01</v>
      </c>
      <c r="CF7" s="39">
        <v>168.67</v>
      </c>
      <c r="CG7" s="39">
        <v>174.97</v>
      </c>
      <c r="CH7" s="39">
        <v>178.59</v>
      </c>
      <c r="CI7" s="39">
        <v>178.92</v>
      </c>
      <c r="CJ7" s="39">
        <v>181.3</v>
      </c>
      <c r="CK7" s="39">
        <v>166.4</v>
      </c>
      <c r="CL7" s="39">
        <v>54.22</v>
      </c>
      <c r="CM7" s="39">
        <v>64.44</v>
      </c>
      <c r="CN7" s="39">
        <v>62.68</v>
      </c>
      <c r="CO7" s="39">
        <v>56.69</v>
      </c>
      <c r="CP7" s="39">
        <v>62.41</v>
      </c>
      <c r="CQ7" s="39">
        <v>54.92</v>
      </c>
      <c r="CR7" s="39">
        <v>55.63</v>
      </c>
      <c r="CS7" s="39">
        <v>55.03</v>
      </c>
      <c r="CT7" s="39">
        <v>55.14</v>
      </c>
      <c r="CU7" s="39">
        <v>55.89</v>
      </c>
      <c r="CV7" s="39">
        <v>60.69</v>
      </c>
      <c r="CW7" s="39">
        <v>90.3</v>
      </c>
      <c r="CX7" s="39">
        <v>89.89</v>
      </c>
      <c r="CY7" s="39">
        <v>90.25</v>
      </c>
      <c r="CZ7" s="39">
        <v>89.55</v>
      </c>
      <c r="DA7" s="39">
        <v>90.66</v>
      </c>
      <c r="DB7" s="39">
        <v>82.66</v>
      </c>
      <c r="DC7" s="39">
        <v>82.04</v>
      </c>
      <c r="DD7" s="39">
        <v>81.900000000000006</v>
      </c>
      <c r="DE7" s="39">
        <v>81.39</v>
      </c>
      <c r="DF7" s="39">
        <v>81.27</v>
      </c>
      <c r="DG7" s="39">
        <v>89.82</v>
      </c>
      <c r="DH7" s="39">
        <v>52.98</v>
      </c>
      <c r="DI7" s="39">
        <v>40.049999999999997</v>
      </c>
      <c r="DJ7" s="39">
        <v>41.9</v>
      </c>
      <c r="DK7" s="39">
        <v>43.52</v>
      </c>
      <c r="DL7" s="39">
        <v>45.38</v>
      </c>
      <c r="DM7" s="39">
        <v>48.49</v>
      </c>
      <c r="DN7" s="39">
        <v>48.05</v>
      </c>
      <c r="DO7" s="39">
        <v>48.87</v>
      </c>
      <c r="DP7" s="39">
        <v>49.92</v>
      </c>
      <c r="DQ7" s="39">
        <v>50.63</v>
      </c>
      <c r="DR7" s="39">
        <v>50.19</v>
      </c>
      <c r="DS7" s="39">
        <v>23.47</v>
      </c>
      <c r="DT7" s="39">
        <v>19.5</v>
      </c>
      <c r="DU7" s="39">
        <v>23.09</v>
      </c>
      <c r="DV7" s="39">
        <v>22.09</v>
      </c>
      <c r="DW7" s="39">
        <v>21.1</v>
      </c>
      <c r="DX7" s="39">
        <v>12.79</v>
      </c>
      <c r="DY7" s="39">
        <v>13.39</v>
      </c>
      <c r="DZ7" s="39">
        <v>14.85</v>
      </c>
      <c r="EA7" s="39">
        <v>16.88</v>
      </c>
      <c r="EB7" s="39">
        <v>18.28</v>
      </c>
      <c r="EC7" s="39">
        <v>20.63</v>
      </c>
      <c r="ED7" s="39">
        <v>0.67</v>
      </c>
      <c r="EE7" s="39">
        <v>0.59</v>
      </c>
      <c r="EF7" s="39">
        <v>0.92</v>
      </c>
      <c r="EG7" s="39">
        <v>2.2000000000000002</v>
      </c>
      <c r="EH7" s="39">
        <v>1.23</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2022-02-09T07:15:25Z</cp:lastPrinted>
  <dcterms:created xsi:type="dcterms:W3CDTF">2021-12-03T06:59:38Z</dcterms:created>
  <dcterms:modified xsi:type="dcterms:W3CDTF">2022-02-09T07:15:31Z</dcterms:modified>
  <cp:category/>
</cp:coreProperties>
</file>