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2_霧島市\"/>
    </mc:Choice>
  </mc:AlternateContent>
  <workbookProtection workbookAlgorithmName="SHA-512" workbookHashValue="Rls/5a5veLHkHDAdX/TWslOXMfonbNpovLdasyXv2iAZzYQVlH7qnA1Dw/te2ICSQZMTCfyWc3GRaojWEL/Vtw==" workbookSaltValue="/PuUmt0O061uXDaheYA/Lw==" workbookSpinCount="100000" lockStructure="1"/>
  <bookViews>
    <workbookView xWindow="-60" yWindow="-60" windowWidth="28920" windowHeight="1572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G85" i="4"/>
  <c r="BB10" i="4"/>
  <c r="AT10" i="4"/>
  <c r="AL10" i="4"/>
  <c r="I10" i="4"/>
  <c r="B10" i="4"/>
  <c r="BB8" i="4"/>
  <c r="AT8" i="4"/>
  <c r="W8" i="4"/>
  <c r="P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<sst xmlns="http://schemas.openxmlformats.org/spreadsheetml/2006/main" count="228" uniqueCount="113">
  <si>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</si>
  <si>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</si>
  <si>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</si>
  <si>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</si>
  <si>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</si>
  <si>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</si>
  <si>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</si>
  <si>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</si>
  <si>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</si>
  <si>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</si>
  <si>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</si>
  <si>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</si>
  <si>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</si>
  <si>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</si>
  <si>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</si>
  <si>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</si>
  <si>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</si>
  <si>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</si>
  <si>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</si>
  <si>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</si>
  <si>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</si>
  <si>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</si>
  <si>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</si>
  <si>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</si>
  <si>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</si>
  <si>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</si>
  <si>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</si>
  <si>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</si>
  <si>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</si>
  <si>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</si>
  <si>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</si>
  <si>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</si>
  <si>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</si>
  <si>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</si>
  <si>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</si>
  <si>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</si>
  <si>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</si>
  <si>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</si>
  <si>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</si>
  <si>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</si>
  <si>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</si>
  <si>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</si>
  <si>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</si>
  <si>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</si>
  <si>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</si>
  <si>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</si>
  <si>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</si>
  <si>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</si>
  <si>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</si>
  <si>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</si>
  <si>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</si>
  <si>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</si>
  <si>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</si>
  <si>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</si>
  <si>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</si>
  <si>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</si>
  <si>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</si>
  <si>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</si>
  <si>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</si>
  <si>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</si>
  <si>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</si>
  <si>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</si>
  <si>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</si>
  <si>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</si>
  <si>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</si>
  <si>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</si>
  <si>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</si>
  <si>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</si>
  <si>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</si>
  <si>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</si>
  <si>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</si>
  <si>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</si>
  <si>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</si>
  <si>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</si>
  <si>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</si>
  <si>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</si>
  <si>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</si>
  <si>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</si>
  <si>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</si>
  <si>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</si>
  <si>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</si>
  <si>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</si>
  <si>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</si>
  <si>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</si>
  <si>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</si>
  <si>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</si>
  <si>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</si>
  <si>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</si>
  <si>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</si>
  <si>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</si>
  <si>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</si>
  <si>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</si>
  <si>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</si>
  <si>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</si>
  <si>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</si>
  <si>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</si>
  <si>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</si>
  <si>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</si>
  <si>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</si>
  <si>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</si>
  <si>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</si>
  <si>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</si>
  <si>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</si>
  <si>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</si>
  <si>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</si>
  <si>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</si>
  <si>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</si>
  <si>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</si>
  <si>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</si>
  <si>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</si>
  <si>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多くの項目で良好な水準であり、経営状態は安定しているといえる。しかし、有収率が類似団体や全国平均より低い状況であり、老朽管からの漏水対策など改善が必要である。有形固定資産減価償却率や管路の経年化率、更新化率を見ても老朽化が著しく、更新は行っているものの既存の施設の老朽化に追いつかない状況である。計画的な更新投資が必要である。</t>
    <rPh sb="1" eb="4">
      <t>ホンジギョウ</t>
    </rPh>
    <rPh sb="5" eb="6">
      <t>オオ</t>
    </rPh>
    <rPh sb="8" eb="10">
      <t>コウモク</t>
    </rPh>
    <rPh sb="11" eb="13">
      <t>リョウコウ</t>
    </rPh>
    <rPh sb="14" eb="16">
      <t>スイジュン</t>
    </rPh>
    <rPh sb="20" eb="24">
      <t>ケイエイジョウタイ</t>
    </rPh>
    <rPh sb="25" eb="27">
      <t>アンテイ</t>
    </rPh>
    <rPh sb="40" eb="43">
      <t>ユウシュウリツ</t>
    </rPh>
    <rPh sb="44" eb="48">
      <t>ルイジダンタイ</t>
    </rPh>
    <rPh sb="49" eb="53">
      <t>ゼンコクヘイキン</t>
    </rPh>
    <rPh sb="55" eb="56">
      <t>ヒク</t>
    </rPh>
    <rPh sb="57" eb="59">
      <t>ジョウキョウ</t>
    </rPh>
    <rPh sb="84" eb="90">
      <t>ユウケイコテイシサン</t>
    </rPh>
    <rPh sb="90" eb="95">
      <t>ゲンカショウキャクリツ</t>
    </rPh>
    <rPh sb="96" eb="98">
      <t>カンロ</t>
    </rPh>
    <rPh sb="99" eb="103">
      <t>ケイネンカリツ</t>
    </rPh>
    <rPh sb="104" eb="108">
      <t>コウシンカリツ</t>
    </rPh>
    <rPh sb="109" eb="110">
      <t>ミ</t>
    </rPh>
    <rPh sb="112" eb="115">
      <t>ロウキュウカ</t>
    </rPh>
    <rPh sb="116" eb="117">
      <t>イチジル</t>
    </rPh>
    <rPh sb="120" eb="122">
      <t>コウシン</t>
    </rPh>
    <rPh sb="123" eb="124">
      <t>オコナ</t>
    </rPh>
    <rPh sb="131" eb="133">
      <t>キゾン</t>
    </rPh>
    <rPh sb="134" eb="136">
      <t>シセツ</t>
    </rPh>
    <rPh sb="137" eb="140">
      <t>ロウキュウカ</t>
    </rPh>
    <rPh sb="141" eb="142">
      <t>オ</t>
    </rPh>
    <rPh sb="147" eb="149">
      <t>ジョウキョウ</t>
    </rPh>
    <rPh sb="153" eb="156">
      <t>ケイカクテキ</t>
    </rPh>
    <rPh sb="157" eb="161">
      <t>コウシントウシ</t>
    </rPh>
    <rPh sb="162" eb="164">
      <t>ヒツヨウ</t>
    </rPh>
    <phoneticPr fontId="4"/>
  </si>
  <si>
    <t>①当該値は100％以上となっており、類似団体平均よりも高い水準である。一般会計からの補助金の繰り入れも行っておらず良好な経営状態であるといえる。
②累積欠損金は発生しておらず健全である。
③類似団体平均より高い水準で推移しており、支払い能力に問題はない。
④近年、借入を行っていないため起債残高は毎年減少している。そのため当該値も減少しおり、類似団体と比較しても低い水準である。
⑤当該値は類似団体平均よりも高い水準で推移している。
⑥経常費用（修繕費）が増加したが、年間有収水量も増加したため給水原価が昨年より低い水準となった。類似団体や全国平均と比較して低い水準であり良好である。
⑦類似団体や全国平均比べて高い水準で良好である。
⑧R1年度と比較して有収水量、配水量ともに増加傾向であり有収水量が配水量よりも増加幅が大きいため有収率が増加した。当該値は類似団体や全国平均以下で近年平均以下の数値が続いているため、老朽管からの漏水などに留意し、管の更新をするなどして有収率の増加に努める。</t>
    <rPh sb="1" eb="3">
      <t>トウガイ</t>
    </rPh>
    <rPh sb="3" eb="4">
      <t>アタイ</t>
    </rPh>
    <rPh sb="9" eb="11">
      <t>イジョウ</t>
    </rPh>
    <rPh sb="18" eb="20">
      <t>ルイジ</t>
    </rPh>
    <rPh sb="20" eb="22">
      <t>ダンタイ</t>
    </rPh>
    <rPh sb="22" eb="24">
      <t>ヘイキン</t>
    </rPh>
    <rPh sb="27" eb="28">
      <t>タカ</t>
    </rPh>
    <rPh sb="29" eb="31">
      <t>スイジュン</t>
    </rPh>
    <rPh sb="35" eb="37">
      <t>イッパン</t>
    </rPh>
    <rPh sb="37" eb="39">
      <t>カイケイ</t>
    </rPh>
    <rPh sb="42" eb="45">
      <t>ホジョキン</t>
    </rPh>
    <rPh sb="46" eb="47">
      <t>ク</t>
    </rPh>
    <rPh sb="48" eb="49">
      <t>イ</t>
    </rPh>
    <rPh sb="51" eb="52">
      <t>オコナ</t>
    </rPh>
    <rPh sb="57" eb="59">
      <t>リョウコウ</t>
    </rPh>
    <rPh sb="60" eb="62">
      <t>ケイエイ</t>
    </rPh>
    <rPh sb="62" eb="64">
      <t>ジョウタイ</t>
    </rPh>
    <rPh sb="74" eb="76">
      <t>ルイセキ</t>
    </rPh>
    <rPh sb="76" eb="78">
      <t>ケッソン</t>
    </rPh>
    <rPh sb="78" eb="79">
      <t>キン</t>
    </rPh>
    <rPh sb="80" eb="82">
      <t>ハッセイ</t>
    </rPh>
    <rPh sb="87" eb="89">
      <t>ケンゼン</t>
    </rPh>
    <rPh sb="95" eb="101">
      <t>ルイジダンタイヘイキン</t>
    </rPh>
    <rPh sb="103" eb="104">
      <t>タカ</t>
    </rPh>
    <rPh sb="105" eb="107">
      <t>スイジュン</t>
    </rPh>
    <rPh sb="108" eb="110">
      <t>スイイ</t>
    </rPh>
    <rPh sb="115" eb="117">
      <t>シハラ</t>
    </rPh>
    <rPh sb="118" eb="120">
      <t>ノウリョク</t>
    </rPh>
    <rPh sb="121" eb="123">
      <t>モンダイ</t>
    </rPh>
    <rPh sb="129" eb="131">
      <t>キンネン</t>
    </rPh>
    <rPh sb="132" eb="134">
      <t>カリイレ</t>
    </rPh>
    <rPh sb="135" eb="136">
      <t>オコナ</t>
    </rPh>
    <rPh sb="143" eb="147">
      <t>キサイザンダカ</t>
    </rPh>
    <rPh sb="148" eb="150">
      <t>マイトシ</t>
    </rPh>
    <rPh sb="150" eb="152">
      <t>ゲンショウ</t>
    </rPh>
    <rPh sb="161" eb="163">
      <t>トウガイ</t>
    </rPh>
    <rPh sb="163" eb="164">
      <t>チ</t>
    </rPh>
    <rPh sb="165" eb="167">
      <t>ゲンショウ</t>
    </rPh>
    <rPh sb="171" eb="175">
      <t>ルイジダンタイ</t>
    </rPh>
    <rPh sb="176" eb="178">
      <t>ヒカク</t>
    </rPh>
    <rPh sb="181" eb="182">
      <t>ヒク</t>
    </rPh>
    <rPh sb="183" eb="185">
      <t>スイジュン</t>
    </rPh>
    <rPh sb="218" eb="220">
      <t>ケイジョウ</t>
    </rPh>
    <rPh sb="220" eb="222">
      <t>ヒヨウ</t>
    </rPh>
    <rPh sb="223" eb="226">
      <t>シュウゼンヒ</t>
    </rPh>
    <rPh sb="228" eb="230">
      <t>ゾウカ</t>
    </rPh>
    <rPh sb="294" eb="298">
      <t>ルイジダンタイ</t>
    </rPh>
    <rPh sb="299" eb="301">
      <t>ゼンコク</t>
    </rPh>
    <rPh sb="301" eb="303">
      <t>ヘイキン</t>
    </rPh>
    <rPh sb="303" eb="304">
      <t>クラ</t>
    </rPh>
    <rPh sb="306" eb="307">
      <t>タカ</t>
    </rPh>
    <rPh sb="308" eb="310">
      <t>スイジュン</t>
    </rPh>
    <rPh sb="311" eb="313">
      <t>リョウコウ</t>
    </rPh>
    <rPh sb="321" eb="323">
      <t>ネンド</t>
    </rPh>
    <rPh sb="324" eb="326">
      <t>ヒカク</t>
    </rPh>
    <rPh sb="328" eb="330">
      <t>ユウシュウ</t>
    </rPh>
    <rPh sb="330" eb="332">
      <t>スイリョウ</t>
    </rPh>
    <rPh sb="333" eb="336">
      <t>ハイスイリョウ</t>
    </rPh>
    <rPh sb="339" eb="343">
      <t>ゾウカケイコウ</t>
    </rPh>
    <rPh sb="346" eb="348">
      <t>ユウシュウ</t>
    </rPh>
    <rPh sb="348" eb="350">
      <t>スイリョウ</t>
    </rPh>
    <rPh sb="351" eb="354">
      <t>ハイスイリョウ</t>
    </rPh>
    <rPh sb="357" eb="359">
      <t>ゾウカ</t>
    </rPh>
    <rPh sb="359" eb="360">
      <t>ハバ</t>
    </rPh>
    <rPh sb="361" eb="362">
      <t>オオ</t>
    </rPh>
    <rPh sb="366" eb="369">
      <t>ユウシュウリツ</t>
    </rPh>
    <rPh sb="370" eb="372">
      <t>ゾウカ</t>
    </rPh>
    <rPh sb="375" eb="378">
      <t>トウガイチ</t>
    </rPh>
    <rPh sb="379" eb="383">
      <t>ルイジダンタイ</t>
    </rPh>
    <rPh sb="384" eb="388">
      <t>ゼンコクヘイキン</t>
    </rPh>
    <rPh sb="388" eb="390">
      <t>イカ</t>
    </rPh>
    <rPh sb="391" eb="393">
      <t>キンネン</t>
    </rPh>
    <rPh sb="393" eb="397">
      <t>ヘイキンイカ</t>
    </rPh>
    <rPh sb="398" eb="400">
      <t>スウチ</t>
    </rPh>
    <rPh sb="401" eb="402">
      <t>ツヅ</t>
    </rPh>
    <rPh sb="409" eb="412">
      <t>ロウキュウカン</t>
    </rPh>
    <rPh sb="415" eb="417">
      <t>ロウスイ</t>
    </rPh>
    <rPh sb="420" eb="422">
      <t>リュウイ</t>
    </rPh>
    <rPh sb="424" eb="425">
      <t>カン</t>
    </rPh>
    <rPh sb="426" eb="428">
      <t>コウシン</t>
    </rPh>
    <rPh sb="435" eb="438">
      <t>ユウシュウリツ</t>
    </rPh>
    <rPh sb="439" eb="441">
      <t>ゾウカ</t>
    </rPh>
    <rPh sb="442" eb="443">
      <t>ツト</t>
    </rPh>
    <phoneticPr fontId="4"/>
  </si>
  <si>
    <t>①,②類似団体や全国平均よりも高い水準で推移しており、法定耐用年数に近い資産が多く、管路の老朽化が進行している。
③管路の更新率は類似団体や全国平均よりも低く、②のとおり管路の老朽化が進行していることから管路の更新投資を増やす必要がある。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</si>
</sst>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0.66</c:v>
                </c:pt>
                <c:pt idx="1">
                  <c:v>1.04</c:v>
                </c:pt>
                <c:pt idx="2">
                  <c:v>0.64</c:v>
                </c:pt>
                <c:pt idx="3">
                  <c:v>0.65</c:v>
                </c:pt>
                <c:pt idx="4">
                  <c:v>0.4</c:v>
                </c:pt>
              </c:numCache>
            </c:numRef>
          </c:val>
          <c:extLst>
            <c:ext xmlns:c16="http://schemas.microsoft.com/office/drawing/2014/chart" uri="{C3380CC4-5D6E-409C-BE32-E72D297353CC}">
              <c16:uniqueId val="{00000000-16F4-4E2E-836D-41F2B6EA36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16F4-4E2E-836D-41F2B6EA36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75.41</c:v>
                </c:pt>
                <c:pt idx="1">
                  <c:v>76.540000000000006</c:v>
                </c:pt>
                <c:pt idx="2">
                  <c:v>77.61</c:v>
                </c:pt>
                <c:pt idx="3">
                  <c:v>75.45</c:v>
                </c:pt>
                <c:pt idx="4">
                  <c:v>77.41</c:v>
                </c:pt>
              </c:numCache>
            </c:numRef>
          </c:val>
          <c:extLst>
            <c:ext xmlns:c16="http://schemas.microsoft.com/office/drawing/2014/chart" uri="{C3380CC4-5D6E-409C-BE32-E72D297353CC}">
              <c16:uniqueId val="{00000000-3299-42DB-A428-7532FC2931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3299-42DB-A428-7532FC2931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88.12</c:v>
                </c:pt>
                <c:pt idx="1">
                  <c:v>87.32</c:v>
                </c:pt>
                <c:pt idx="2">
                  <c:v>86.73</c:v>
                </c:pt>
                <c:pt idx="3">
                  <c:v>87.61</c:v>
                </c:pt>
                <c:pt idx="4">
                  <c:v>88.27</c:v>
                </c:pt>
              </c:numCache>
            </c:numRef>
          </c:val>
          <c:extLst>
            <c:ext xmlns:c16="http://schemas.microsoft.com/office/drawing/2014/chart" uri="{C3380CC4-5D6E-409C-BE32-E72D297353CC}">
              <c16:uniqueId val="{00000000-8FE3-4BA2-85E2-B3AE2BEAD2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8FE3-4BA2-85E2-B3AE2BEAD2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129.1</c:v>
                </c:pt>
                <c:pt idx="1">
                  <c:v>133.09</c:v>
                </c:pt>
                <c:pt idx="2">
                  <c:v>136.22999999999999</c:v>
                </c:pt>
                <c:pt idx="3">
                  <c:v>131.62</c:v>
                </c:pt>
                <c:pt idx="4">
                  <c:v>131.96</c:v>
                </c:pt>
              </c:numCache>
            </c:numRef>
          </c:val>
          <c:extLst>
            <c:ext xmlns:c16="http://schemas.microsoft.com/office/drawing/2014/chart" uri="{C3380CC4-5D6E-409C-BE32-E72D297353CC}">
              <c16:uniqueId val="{00000000-B501-448F-B78F-39CE83FEEB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B501-448F-B78F-39CE83FEEB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49.11</c:v>
                </c:pt>
                <c:pt idx="1">
                  <c:v>49.91</c:v>
                </c:pt>
                <c:pt idx="2">
                  <c:v>51.01</c:v>
                </c:pt>
                <c:pt idx="3">
                  <c:v>52.17</c:v>
                </c:pt>
                <c:pt idx="4">
                  <c:v>53.11</c:v>
                </c:pt>
              </c:numCache>
            </c:numRef>
          </c:val>
          <c:extLst>
            <c:ext xmlns:c16="http://schemas.microsoft.com/office/drawing/2014/chart" uri="{C3380CC4-5D6E-409C-BE32-E72D297353CC}">
              <c16:uniqueId val="{00000000-D715-49E4-AE46-91D788F787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D715-49E4-AE46-91D788F787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11.62</c:v>
                </c:pt>
                <c:pt idx="1">
                  <c:v>12.09</c:v>
                </c:pt>
                <c:pt idx="2">
                  <c:v>15.75</c:v>
                </c:pt>
                <c:pt idx="3">
                  <c:v>18.940000000000001</c:v>
                </c:pt>
                <c:pt idx="4">
                  <c:v>21.78</c:v>
                </c:pt>
              </c:numCache>
            </c:numRef>
          </c:val>
          <c:extLst>
            <c:ext xmlns:c16="http://schemas.microsoft.com/office/drawing/2014/chart" uri="{C3380CC4-5D6E-409C-BE32-E72D297353CC}">
              <c16:uniqueId val="{00000000-EA25-43AA-978D-2071379D3D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EA25-43AA-978D-2071379D3D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75-4F66-9F88-6F789A81CB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C75-4F66-9F88-6F789A81CB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744.41</c:v>
                </c:pt>
                <c:pt idx="1">
                  <c:v>579.6</c:v>
                </c:pt>
                <c:pt idx="2">
                  <c:v>935.16</c:v>
                </c:pt>
                <c:pt idx="3">
                  <c:v>1056.82</c:v>
                </c:pt>
                <c:pt idx="4">
                  <c:v>1033.67</c:v>
                </c:pt>
              </c:numCache>
            </c:numRef>
          </c:val>
          <c:extLst>
            <c:ext xmlns:c16="http://schemas.microsoft.com/office/drawing/2014/chart" uri="{C3380CC4-5D6E-409C-BE32-E72D297353CC}">
              <c16:uniqueId val="{00000000-7407-4A5E-8105-F8F49CC6C2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7407-4A5E-8105-F8F49CC6C2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111.86</c:v>
                </c:pt>
                <c:pt idx="1">
                  <c:v>97.36</c:v>
                </c:pt>
                <c:pt idx="2">
                  <c:v>82.87</c:v>
                </c:pt>
                <c:pt idx="3">
                  <c:v>74.17</c:v>
                </c:pt>
                <c:pt idx="4">
                  <c:v>63.84</c:v>
                </c:pt>
              </c:numCache>
            </c:numRef>
          </c:val>
          <c:extLst>
            <c:ext xmlns:c16="http://schemas.microsoft.com/office/drawing/2014/chart" uri="{C3380CC4-5D6E-409C-BE32-E72D297353CC}">
              <c16:uniqueId val="{00000000-0E80-4101-972B-71AFD1FE59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0E80-4101-972B-71AFD1FE59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120.97</c:v>
                </c:pt>
                <c:pt idx="1">
                  <c:v>124.82</c:v>
                </c:pt>
                <c:pt idx="2">
                  <c:v>128.69</c:v>
                </c:pt>
                <c:pt idx="3">
                  <c:v>124.37</c:v>
                </c:pt>
                <c:pt idx="4">
                  <c:v>125.16</c:v>
                </c:pt>
              </c:numCache>
            </c:numRef>
          </c:val>
          <c:extLst>
            <c:ext xmlns:c16="http://schemas.microsoft.com/office/drawing/2014/chart" uri="{C3380CC4-5D6E-409C-BE32-E72D297353CC}">
              <c16:uniqueId val="{00000000-8D2C-4893-B4EE-CB0580E11E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8D2C-4893-B4EE-CB0580E11E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108.87</c:v>
                </c:pt>
                <c:pt idx="1">
                  <c:v>105.6</c:v>
                </c:pt>
                <c:pt idx="2">
                  <c:v>102.47</c:v>
                </c:pt>
                <c:pt idx="3">
                  <c:v>106.52</c:v>
                </c:pt>
                <c:pt idx="4">
                  <c:v>105.67</c:v>
                </c:pt>
              </c:numCache>
            </c:numRef>
          </c:val>
          <c:extLst>
            <c:ext xmlns:c16="http://schemas.microsoft.com/office/drawing/2014/chart" uri="{C3380CC4-5D6E-409C-BE32-E72D297353CC}">
              <c16:uniqueId val="{00000000-1667-4DE5-BFBC-27BBA24A28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1667-4DE5-BFBC-27BBA24A28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霧島市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124993</v>
      </c>
      <c r="AM8" s="71"/>
      <c r="AN8" s="71"/>
      <c r="AO8" s="71"/>
      <c r="AP8" s="71"/>
      <c r="AQ8" s="71"/>
      <c r="AR8" s="71"/>
      <c r="AS8" s="71"/>
      <c r="AT8" s="67">
        <f>データ!$S$6</f>
        <v>603.16</v>
      </c>
      <c r="AU8" s="68"/>
      <c r="AV8" s="68"/>
      <c r="AW8" s="68"/>
      <c r="AX8" s="68"/>
      <c r="AY8" s="68"/>
      <c r="AZ8" s="68"/>
      <c r="BA8" s="68"/>
      <c r="BB8" s="70">
        <f>データ!$T$6</f>
        <v>207.23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93.59</v>
      </c>
      <c r="J10" s="68"/>
      <c r="K10" s="68"/>
      <c r="L10" s="68"/>
      <c r="M10" s="68"/>
      <c r="N10" s="68"/>
      <c r="O10" s="69"/>
      <c r="P10" s="70">
        <f>データ!$P$6</f>
        <v>83.75</v>
      </c>
      <c r="Q10" s="70"/>
      <c r="R10" s="70"/>
      <c r="S10" s="70"/>
      <c r="T10" s="70"/>
      <c r="U10" s="70"/>
      <c r="V10" s="70"/>
      <c r="W10" s="71">
        <f>データ!$Q$6</f>
        <v>2629</v>
      </c>
      <c r="X10" s="71"/>
      <c r="Y10" s="71"/>
      <c r="Z10" s="71"/>
      <c r="AA10" s="71"/>
      <c r="AB10" s="71"/>
      <c r="AC10" s="71"/>
      <c r="AD10" s="2"/>
      <c r="AE10" s="2"/>
      <c r="AF10" s="2"/>
      <c r="AG10" s="2"/>
      <c r="AH10" s="4"/>
      <c r="AI10" s="4"/>
      <c r="AJ10" s="4"/>
      <c r="AK10" s="4"/>
      <c r="AL10" s="71">
        <f>データ!$U$6</f>
        <v>104275</v>
      </c>
      <c r="AM10" s="71"/>
      <c r="AN10" s="71"/>
      <c r="AO10" s="71"/>
      <c r="AP10" s="71"/>
      <c r="AQ10" s="71"/>
      <c r="AR10" s="71"/>
      <c r="AS10" s="71"/>
      <c r="AT10" s="67">
        <f>データ!$V$6</f>
        <v>179.22</v>
      </c>
      <c r="AU10" s="68"/>
      <c r="AV10" s="68"/>
      <c r="AW10" s="68"/>
      <c r="AX10" s="68"/>
      <c r="AY10" s="68"/>
      <c r="AZ10" s="68"/>
      <c r="BA10" s="68"/>
      <c r="BB10" s="70">
        <f>データ!$W$6</f>
        <v>581.83000000000004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1buTwq1zrM67GHOH1jbT/Gzp275qP3/ZuzohJ8x1b/FENLTYoUR22Q3tpF7tpSDyl1iwBR4LlO/x2GvX4139Q==" saltValue="YaqKmMMpYSwdjj0Pxcs8x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462187</v>
      </c>
      <c r="D6" s="34">
        <f t="shared" si="3"/>
        <v>46</v>
      </c>
      <c r="E6" s="34">
        <f t="shared" si="3"/>
        <v>1</v>
      </c>
      <c r="F6" s="34">
        <f t="shared" si="3"/>
        <v>0</v>
      </c>
      <c r="G6" s="34">
        <f t="shared" si="3"/>
        <v>1</v>
      </c>
      <c r="H6" s="34" t="str">
        <f t="shared" si="3"/>
        <v>鹿児島県　霧島市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93.59</v>
      </c>
      <c r="P6" s="35">
        <f t="shared" si="3"/>
        <v>83.75</v>
      </c>
      <c r="Q6" s="35">
        <f t="shared" si="3"/>
        <v>2629</v>
      </c>
      <c r="R6" s="35">
        <f t="shared" si="3"/>
        <v>124993</v>
      </c>
      <c r="S6" s="35">
        <f t="shared" si="3"/>
        <v>603.16</v>
      </c>
      <c r="T6" s="35">
        <f t="shared" si="3"/>
        <v>207.23</v>
      </c>
      <c r="U6" s="35">
        <f t="shared" si="3"/>
        <v>104275</v>
      </c>
      <c r="V6" s="35">
        <f t="shared" si="3"/>
        <v>179.22</v>
      </c>
      <c r="W6" s="35">
        <f t="shared" si="3"/>
        <v>581.83000000000004</v>
      </c>
      <c r="X6" s="36">
        <f>IF(X7="",NA(),X7)</f>
        <v>129.1</v>
      </c>
      <c r="Y6" s="36">
        <f t="shared" ref="Y6:AG6" si="4">IF(Y7="",NA(),Y7)</f>
        <v>133.09</v>
      </c>
      <c r="Z6" s="36">
        <f t="shared" si="4"/>
        <v>136.22999999999999</v>
      </c>
      <c r="AA6" s="36">
        <f t="shared" si="4"/>
        <v>131.62</v>
      </c>
      <c r="AB6" s="36">
        <f t="shared" si="4"/>
        <v>131.96</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744.41</v>
      </c>
      <c r="AU6" s="36">
        <f t="shared" ref="AU6:BC6" si="6">IF(AU7="",NA(),AU7)</f>
        <v>579.6</v>
      </c>
      <c r="AV6" s="36">
        <f t="shared" si="6"/>
        <v>935.16</v>
      </c>
      <c r="AW6" s="36">
        <f t="shared" si="6"/>
        <v>1056.82</v>
      </c>
      <c r="AX6" s="36">
        <f t="shared" si="6"/>
        <v>1033.67</v>
      </c>
      <c r="AY6" s="36">
        <f t="shared" si="6"/>
        <v>349.04</v>
      </c>
      <c r="AZ6" s="36">
        <f t="shared" si="6"/>
        <v>337.49</v>
      </c>
      <c r="BA6" s="36">
        <f t="shared" si="6"/>
        <v>335.6</v>
      </c>
      <c r="BB6" s="36">
        <f t="shared" si="6"/>
        <v>358.91</v>
      </c>
      <c r="BC6" s="36">
        <f t="shared" si="6"/>
        <v>360.96</v>
      </c>
      <c r="BD6" s="35" t="str">
        <f>IF(BD7="","",IF(BD7="-","【-】","【"&amp;SUBSTITUTE(TEXT(BD7,"#,##0.00"),"-","△")&amp;"】"))</f>
        <v>【260.31】</v>
      </c>
      <c r="BE6" s="36">
        <f>IF(BE7="",NA(),BE7)</f>
        <v>111.86</v>
      </c>
      <c r="BF6" s="36">
        <f t="shared" ref="BF6:BN6" si="7">IF(BF7="",NA(),BF7)</f>
        <v>97.36</v>
      </c>
      <c r="BG6" s="36">
        <f t="shared" si="7"/>
        <v>82.87</v>
      </c>
      <c r="BH6" s="36">
        <f t="shared" si="7"/>
        <v>74.17</v>
      </c>
      <c r="BI6" s="36">
        <f t="shared" si="7"/>
        <v>63.84</v>
      </c>
      <c r="BJ6" s="36">
        <f t="shared" si="7"/>
        <v>254.54</v>
      </c>
      <c r="BK6" s="36">
        <f t="shared" si="7"/>
        <v>265.92</v>
      </c>
      <c r="BL6" s="36">
        <f t="shared" si="7"/>
        <v>258.26</v>
      </c>
      <c r="BM6" s="36">
        <f t="shared" si="7"/>
        <v>247.27</v>
      </c>
      <c r="BN6" s="36">
        <f t="shared" si="7"/>
        <v>239.18</v>
      </c>
      <c r="BO6" s="35" t="str">
        <f>IF(BO7="","",IF(BO7="-","【-】","【"&amp;SUBSTITUTE(TEXT(BO7,"#,##0.00"),"-","△")&amp;"】"))</f>
        <v>【275.67】</v>
      </c>
      <c r="BP6" s="36">
        <f>IF(BP7="",NA(),BP7)</f>
        <v>120.97</v>
      </c>
      <c r="BQ6" s="36">
        <f t="shared" ref="BQ6:BY6" si="8">IF(BQ7="",NA(),BQ7)</f>
        <v>124.82</v>
      </c>
      <c r="BR6" s="36">
        <f t="shared" si="8"/>
        <v>128.69</v>
      </c>
      <c r="BS6" s="36">
        <f t="shared" si="8"/>
        <v>124.37</v>
      </c>
      <c r="BT6" s="36">
        <f t="shared" si="8"/>
        <v>125.16</v>
      </c>
      <c r="BU6" s="36">
        <f t="shared" si="8"/>
        <v>106.52</v>
      </c>
      <c r="BV6" s="36">
        <f t="shared" si="8"/>
        <v>105.86</v>
      </c>
      <c r="BW6" s="36">
        <f t="shared" si="8"/>
        <v>106.07</v>
      </c>
      <c r="BX6" s="36">
        <f t="shared" si="8"/>
        <v>105.34</v>
      </c>
      <c r="BY6" s="36">
        <f t="shared" si="8"/>
        <v>101.89</v>
      </c>
      <c r="BZ6" s="35" t="str">
        <f>IF(BZ7="","",IF(BZ7="-","【-】","【"&amp;SUBSTITUTE(TEXT(BZ7,"#,##0.00"),"-","△")&amp;"】"))</f>
        <v>【100.05】</v>
      </c>
      <c r="CA6" s="36">
        <f>IF(CA7="",NA(),CA7)</f>
        <v>108.87</v>
      </c>
      <c r="CB6" s="36">
        <f t="shared" ref="CB6:CJ6" si="9">IF(CB7="",NA(),CB7)</f>
        <v>105.6</v>
      </c>
      <c r="CC6" s="36">
        <f t="shared" si="9"/>
        <v>102.47</v>
      </c>
      <c r="CD6" s="36">
        <f t="shared" si="9"/>
        <v>106.52</v>
      </c>
      <c r="CE6" s="36">
        <f t="shared" si="9"/>
        <v>105.67</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75.41</v>
      </c>
      <c r="CM6" s="36">
        <f t="shared" ref="CM6:CU6" si="10">IF(CM7="",NA(),CM7)</f>
        <v>76.540000000000006</v>
      </c>
      <c r="CN6" s="36">
        <f t="shared" si="10"/>
        <v>77.61</v>
      </c>
      <c r="CO6" s="36">
        <f t="shared" si="10"/>
        <v>75.45</v>
      </c>
      <c r="CP6" s="36">
        <f t="shared" si="10"/>
        <v>77.41</v>
      </c>
      <c r="CQ6" s="36">
        <f t="shared" si="10"/>
        <v>62.1</v>
      </c>
      <c r="CR6" s="36">
        <f t="shared" si="10"/>
        <v>62.38</v>
      </c>
      <c r="CS6" s="36">
        <f t="shared" si="10"/>
        <v>62.83</v>
      </c>
      <c r="CT6" s="36">
        <f t="shared" si="10"/>
        <v>62.05</v>
      </c>
      <c r="CU6" s="36">
        <f t="shared" si="10"/>
        <v>63.23</v>
      </c>
      <c r="CV6" s="35" t="str">
        <f>IF(CV7="","",IF(CV7="-","【-】","【"&amp;SUBSTITUTE(TEXT(CV7,"#,##0.00"),"-","△")&amp;"】"))</f>
        <v>【60.69】</v>
      </c>
      <c r="CW6" s="36">
        <f>IF(CW7="",NA(),CW7)</f>
        <v>88.12</v>
      </c>
      <c r="CX6" s="36">
        <f t="shared" ref="CX6:DF6" si="11">IF(CX7="",NA(),CX7)</f>
        <v>87.32</v>
      </c>
      <c r="CY6" s="36">
        <f t="shared" si="11"/>
        <v>86.73</v>
      </c>
      <c r="CZ6" s="36">
        <f t="shared" si="11"/>
        <v>87.61</v>
      </c>
      <c r="DA6" s="36">
        <f t="shared" si="11"/>
        <v>88.27</v>
      </c>
      <c r="DB6" s="36">
        <f t="shared" si="11"/>
        <v>89.52</v>
      </c>
      <c r="DC6" s="36">
        <f t="shared" si="11"/>
        <v>89.17</v>
      </c>
      <c r="DD6" s="36">
        <f t="shared" si="11"/>
        <v>88.86</v>
      </c>
      <c r="DE6" s="36">
        <f t="shared" si="11"/>
        <v>89.11</v>
      </c>
      <c r="DF6" s="36">
        <f t="shared" si="11"/>
        <v>89.35</v>
      </c>
      <c r="DG6" s="35" t="str">
        <f>IF(DG7="","",IF(DG7="-","【-】","【"&amp;SUBSTITUTE(TEXT(DG7,"#,##0.00"),"-","△")&amp;"】"))</f>
        <v>【89.82】</v>
      </c>
      <c r="DH6" s="36">
        <f>IF(DH7="",NA(),DH7)</f>
        <v>49.11</v>
      </c>
      <c r="DI6" s="36">
        <f t="shared" ref="DI6:DQ6" si="12">IF(DI7="",NA(),DI7)</f>
        <v>49.91</v>
      </c>
      <c r="DJ6" s="36">
        <f t="shared" si="12"/>
        <v>51.01</v>
      </c>
      <c r="DK6" s="36">
        <f t="shared" si="12"/>
        <v>52.17</v>
      </c>
      <c r="DL6" s="36">
        <f t="shared" si="12"/>
        <v>53.11</v>
      </c>
      <c r="DM6" s="36">
        <f t="shared" si="12"/>
        <v>46.58</v>
      </c>
      <c r="DN6" s="36">
        <f t="shared" si="12"/>
        <v>46.99</v>
      </c>
      <c r="DO6" s="36">
        <f t="shared" si="12"/>
        <v>47.89</v>
      </c>
      <c r="DP6" s="36">
        <f t="shared" si="12"/>
        <v>48.69</v>
      </c>
      <c r="DQ6" s="36">
        <f t="shared" si="12"/>
        <v>49.62</v>
      </c>
      <c r="DR6" s="35" t="str">
        <f>IF(DR7="","",IF(DR7="-","【-】","【"&amp;SUBSTITUTE(TEXT(DR7,"#,##0.00"),"-","△")&amp;"】"))</f>
        <v>【50.19】</v>
      </c>
      <c r="DS6" s="36">
        <f>IF(DS7="",NA(),DS7)</f>
        <v>11.62</v>
      </c>
      <c r="DT6" s="36">
        <f t="shared" ref="DT6:EB6" si="13">IF(DT7="",NA(),DT7)</f>
        <v>12.09</v>
      </c>
      <c r="DU6" s="36">
        <f t="shared" si="13"/>
        <v>15.75</v>
      </c>
      <c r="DV6" s="36">
        <f t="shared" si="13"/>
        <v>18.940000000000001</v>
      </c>
      <c r="DW6" s="36">
        <f t="shared" si="13"/>
        <v>21.78</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0.66</v>
      </c>
      <c r="EE6" s="36">
        <f t="shared" ref="EE6:EM6" si="14">IF(EE7="",NA(),EE7)</f>
        <v>1.04</v>
      </c>
      <c r="EF6" s="36">
        <f t="shared" si="14"/>
        <v>0.64</v>
      </c>
      <c r="EG6" s="36">
        <f t="shared" si="14"/>
        <v>0.65</v>
      </c>
      <c r="EH6" s="36">
        <f t="shared" si="14"/>
        <v>0.4</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462187</v>
      </c>
      <c r="D7" s="38">
        <v>46</v>
      </c>
      <c r="E7" s="38">
        <v>1</v>
      </c>
      <c r="F7" s="38">
        <v>0</v>
      </c>
      <c r="G7" s="38">
        <v>1</v>
      </c>
      <c r="H7" s="38" t="s">
        <v>93</v>
      </c>
      <c r="I7" s="38" t="s">
        <v>94</v>
      </c>
      <c r="J7" s="38" t="s">
        <v>95</v>
      </c>
      <c r="K7" s="38" t="s">
        <v>96</v>
      </c>
      <c r="L7" s="38" t="s">
        <v>97</v>
      </c>
      <c r="M7" s="38" t="s">
        <v>98</v>
      </c>
      <c r="N7" s="39" t="s">
        <v>99</v>
      </c>
      <c r="O7" s="39">
        <v>93.59</v>
      </c>
      <c r="P7" s="39">
        <v>83.75</v>
      </c>
      <c r="Q7" s="39">
        <v>2629</v>
      </c>
      <c r="R7" s="39">
        <v>124993</v>
      </c>
      <c r="S7" s="39">
        <v>603.16</v>
      </c>
      <c r="T7" s="39">
        <v>207.23</v>
      </c>
      <c r="U7" s="39">
        <v>104275</v>
      </c>
      <c r="V7" s="39">
        <v>179.22</v>
      </c>
      <c r="W7" s="39">
        <v>581.83000000000004</v>
      </c>
      <c r="X7" s="39">
        <v>129.1</v>
      </c>
      <c r="Y7" s="39">
        <v>133.09</v>
      </c>
      <c r="Z7" s="39">
        <v>136.22999999999999</v>
      </c>
      <c r="AA7" s="39">
        <v>131.62</v>
      </c>
      <c r="AB7" s="39">
        <v>131.96</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744.41</v>
      </c>
      <c r="AU7" s="39">
        <v>579.6</v>
      </c>
      <c r="AV7" s="39">
        <v>935.16</v>
      </c>
      <c r="AW7" s="39">
        <v>1056.82</v>
      </c>
      <c r="AX7" s="39">
        <v>1033.67</v>
      </c>
      <c r="AY7" s="39">
        <v>349.04</v>
      </c>
      <c r="AZ7" s="39">
        <v>337.49</v>
      </c>
      <c r="BA7" s="39">
        <v>335.6</v>
      </c>
      <c r="BB7" s="39">
        <v>358.91</v>
      </c>
      <c r="BC7" s="39">
        <v>360.96</v>
      </c>
      <c r="BD7" s="39">
        <v>260.31</v>
      </c>
      <c r="BE7" s="39">
        <v>111.86</v>
      </c>
      <c r="BF7" s="39">
        <v>97.36</v>
      </c>
      <c r="BG7" s="39">
        <v>82.87</v>
      </c>
      <c r="BH7" s="39">
        <v>74.17</v>
      </c>
      <c r="BI7" s="39">
        <v>63.84</v>
      </c>
      <c r="BJ7" s="39">
        <v>254.54</v>
      </c>
      <c r="BK7" s="39">
        <v>265.92</v>
      </c>
      <c r="BL7" s="39">
        <v>258.26</v>
      </c>
      <c r="BM7" s="39">
        <v>247.27</v>
      </c>
      <c r="BN7" s="39">
        <v>239.18</v>
      </c>
      <c r="BO7" s="39">
        <v>275.67</v>
      </c>
      <c r="BP7" s="39">
        <v>120.97</v>
      </c>
      <c r="BQ7" s="39">
        <v>124.82</v>
      </c>
      <c r="BR7" s="39">
        <v>128.69</v>
      </c>
      <c r="BS7" s="39">
        <v>124.37</v>
      </c>
      <c r="BT7" s="39">
        <v>125.16</v>
      </c>
      <c r="BU7" s="39">
        <v>106.52</v>
      </c>
      <c r="BV7" s="39">
        <v>105.86</v>
      </c>
      <c r="BW7" s="39">
        <v>106.07</v>
      </c>
      <c r="BX7" s="39">
        <v>105.34</v>
      </c>
      <c r="BY7" s="39">
        <v>101.89</v>
      </c>
      <c r="BZ7" s="39">
        <v>100.05</v>
      </c>
      <c r="CA7" s="39">
        <v>108.87</v>
      </c>
      <c r="CB7" s="39">
        <v>105.6</v>
      </c>
      <c r="CC7" s="39">
        <v>102.47</v>
      </c>
      <c r="CD7" s="39">
        <v>106.52</v>
      </c>
      <c r="CE7" s="39">
        <v>105.67</v>
      </c>
      <c r="CF7" s="39">
        <v>155.80000000000001</v>
      </c>
      <c r="CG7" s="39">
        <v>158.58000000000001</v>
      </c>
      <c r="CH7" s="39">
        <v>159.22</v>
      </c>
      <c r="CI7" s="39">
        <v>159.6</v>
      </c>
      <c r="CJ7" s="39">
        <v>156.32</v>
      </c>
      <c r="CK7" s="39">
        <v>166.4</v>
      </c>
      <c r="CL7" s="39">
        <v>75.41</v>
      </c>
      <c r="CM7" s="39">
        <v>76.540000000000006</v>
      </c>
      <c r="CN7" s="39">
        <v>77.61</v>
      </c>
      <c r="CO7" s="39">
        <v>75.45</v>
      </c>
      <c r="CP7" s="39">
        <v>77.41</v>
      </c>
      <c r="CQ7" s="39">
        <v>62.1</v>
      </c>
      <c r="CR7" s="39">
        <v>62.38</v>
      </c>
      <c r="CS7" s="39">
        <v>62.83</v>
      </c>
      <c r="CT7" s="39">
        <v>62.05</v>
      </c>
      <c r="CU7" s="39">
        <v>63.23</v>
      </c>
      <c r="CV7" s="39">
        <v>60.69</v>
      </c>
      <c r="CW7" s="39">
        <v>88.12</v>
      </c>
      <c r="CX7" s="39">
        <v>87.32</v>
      </c>
      <c r="CY7" s="39">
        <v>86.73</v>
      </c>
      <c r="CZ7" s="39">
        <v>87.61</v>
      </c>
      <c r="DA7" s="39">
        <v>88.27</v>
      </c>
      <c r="DB7" s="39">
        <v>89.52</v>
      </c>
      <c r="DC7" s="39">
        <v>89.17</v>
      </c>
      <c r="DD7" s="39">
        <v>88.86</v>
      </c>
      <c r="DE7" s="39">
        <v>89.11</v>
      </c>
      <c r="DF7" s="39">
        <v>89.35</v>
      </c>
      <c r="DG7" s="39">
        <v>89.82</v>
      </c>
      <c r="DH7" s="39">
        <v>49.11</v>
      </c>
      <c r="DI7" s="39">
        <v>49.91</v>
      </c>
      <c r="DJ7" s="39">
        <v>51.01</v>
      </c>
      <c r="DK7" s="39">
        <v>52.17</v>
      </c>
      <c r="DL7" s="39">
        <v>53.11</v>
      </c>
      <c r="DM7" s="39">
        <v>46.58</v>
      </c>
      <c r="DN7" s="39">
        <v>46.99</v>
      </c>
      <c r="DO7" s="39">
        <v>47.89</v>
      </c>
      <c r="DP7" s="39">
        <v>48.69</v>
      </c>
      <c r="DQ7" s="39">
        <v>49.62</v>
      </c>
      <c r="DR7" s="39">
        <v>50.19</v>
      </c>
      <c r="DS7" s="39">
        <v>11.62</v>
      </c>
      <c r="DT7" s="39">
        <v>12.09</v>
      </c>
      <c r="DU7" s="39">
        <v>15.75</v>
      </c>
      <c r="DV7" s="39">
        <v>18.940000000000001</v>
      </c>
      <c r="DW7" s="39">
        <v>21.78</v>
      </c>
      <c r="DX7" s="39">
        <v>14.45</v>
      </c>
      <c r="DY7" s="39">
        <v>15.83</v>
      </c>
      <c r="DZ7" s="39">
        <v>16.899999999999999</v>
      </c>
      <c r="EA7" s="39">
        <v>18.260000000000002</v>
      </c>
      <c r="EB7" s="39">
        <v>19.510000000000002</v>
      </c>
      <c r="EC7" s="39">
        <v>20.63</v>
      </c>
      <c r="ED7" s="39">
        <v>0.66</v>
      </c>
      <c r="EE7" s="39">
        <v>1.04</v>
      </c>
      <c r="EF7" s="39">
        <v>0.64</v>
      </c>
      <c r="EG7" s="39">
        <v>0.65</v>
      </c>
      <c r="EH7" s="39">
        <v>0.4</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2022-02-09T06:45:55Z</cp:lastPrinted>
  <dcterms:created xsi:type="dcterms:W3CDTF">2021-12-03T06:59:37Z</dcterms:created>
  <dcterms:modified xsi:type="dcterms:W3CDTF">2022-02-09T06:46:00Z</dcterms:modified>
  <cp:category/>
</cp:coreProperties>
</file>