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v-file\0140財政課\2021(令和３年度)\D_財務\D-0_庶務\D-0-2_財政公表\04_令和２年度財政状況資料集（旧財政比較分析表）\02_【1月21日（金）〆】公営企業に係る経営比較分析表（令和２年度決算）の分析等について\02_経営管理課へ照会\"/>
    </mc:Choice>
  </mc:AlternateContent>
  <xr:revisionPtr revIDLastSave="0" documentId="13_ncr:1_{D31F7957-7B48-4543-84E7-B376330B2613}" xr6:coauthVersionLast="44" xr6:coauthVersionMax="44" xr10:uidLastSave="{00000000-0000-0000-0000-000000000000}"/>
  <workbookProtection workbookAlgorithmName="SHA-512" workbookHashValue="8+Wo3p7wWbbznowLUDKUDBIciO9KoAFnG/UmmJhzYJvq/oOYHjiolRKUwss3Xrzqq/29rmm/SL/PZt67DzBvhg==" workbookSaltValue="e0dEBXQFcw7dIDJxQnF9Bw==" workbookSpinCount="100000" lockStructure="1"/>
  <bookViews>
    <workbookView xWindow="20430" yWindow="-5970" windowWidth="19320" windowHeight="1503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W10" i="4"/>
  <c r="I10" i="4"/>
  <c r="B10" i="4"/>
  <c r="BB8" i="4"/>
  <c r="AL8" i="4"/>
  <c r="AD8" i="4"/>
  <c r="B8" i="4"/>
</calcChain>
</file>

<file path=xl/sharedStrings.xml><?xml version="1.0" encoding="utf-8"?>
<sst xmlns="http://schemas.openxmlformats.org/spreadsheetml/2006/main" count="247" uniqueCount="120">
  <si>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</si>
  <si>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</si>
  <si>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</si>
  <si>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</si>
  <si>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</si>
  <si>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</si>
  <si>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</si>
  <si>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</si>
  <si>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</si>
  <si>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</si>
  <si>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</si>
  <si>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</si>
  <si>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</si>
  <si>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</si>
  <si>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</si>
  <si>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</si>
  <si>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</si>
  <si>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</si>
  <si>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</si>
  <si>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</si>
  <si>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</si>
  <si>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</si>
  <si>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</si>
  <si>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</si>
  <si>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</si>
  <si>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</si>
  <si>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</si>
  <si>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</si>
  <si>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</si>
  <si>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</si>
  <si>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</si>
  <si>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</si>
  <si>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</si>
  <si>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</si>
  <si>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</si>
  <si>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</si>
  <si>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</si>
  <si>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</si>
  <si>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</si>
  <si>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</si>
  <si>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</si>
  <si>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</si>
  <si>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</si>
  <si>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</si>
  <si>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</si>
  <si>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</si>
  <si>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</si>
  <si>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</si>
  <si>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</si>
  <si>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</si>
  <si>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</si>
  <si>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</si>
  <si>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</si>
  <si>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</si>
  <si>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</si>
  <si>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</si>
  <si>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</si>
  <si>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</si>
  <si>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</si>
  <si>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</si>
  <si>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</si>
  <si>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</si>
  <si>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</si>
  <si>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</si>
  <si>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</si>
  <si>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</si>
  <si>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</si>
  <si>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</si>
  <si>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</si>
  <si>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</si>
  <si>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</si>
  <si>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</si>
  <si>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</si>
  <si>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</si>
  <si>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</si>
  <si>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</si>
  <si>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</si>
  <si>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</si>
  <si>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</si>
  <si>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</si>
  <si>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</si>
  <si>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</si>
  <si>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</si>
  <si>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</si>
  <si>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</si>
  <si>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</si>
  <si>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</si>
  <si>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</si>
  <si>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</si>
  <si>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</si>
  <si>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</si>
  <si>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</si>
  <si>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</si>
  <si>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</si>
  <si>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</si>
  <si>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</si>
  <si>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</si>
  <si>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</si>
  <si>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</si>
  <si>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</si>
  <si>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</si>
  <si>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</si>
  <si>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</si>
  <si>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</si>
  <si>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</si>
  <si>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</si>
  <si>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</si>
  <si>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</si>
  <si>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</si>
  <si>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</si>
  <si>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</si>
  <si>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</si>
  <si>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</si>
  <si>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</si>
  <si>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</si>
  <si>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</si>
  <si>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</si>
  <si>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「管渠改善率」の分析
・平成１５年度より事業に着手し、平成２１年度に完成したことにより施設が新しい。現在は、浄化槽の修繕料で対応していることにより改善率の数字は上がってこない。</t>
  </si>
  <si>
    <t>・今後は、費用対効果を考えて経営のあり方や投資の見直し等を検討していく必要がある。</t>
  </si>
  <si>
    <t>「収益的収支比率」の分析
・料金収入や一般会計からの繰入金で収益は安定している。しかしながら繰入金に依存している為今後は料金改定等を検討していきたい。
「企業債残高対事業規模比率」の分析
・平成15年度より供用開始したが一般会計から繰入金を入れたことにより、全国平均や類似団体と比較して比率は大きく下回っている。また、近年建設事業がない状況であり新たな企業債借入もなく、比率も０％が続いている。
「経費回収率」の分析
・類似団体や全国平均と比較して上回っているが、収入のうち、使用料金の占める割合が低く、一般会計繰入金に頼っている傾向がある。前年度と比較して料金収入と汚水処理費は同水準で推移し、本年度は1.07ポイント減少した。　
「汚水処理原価」の分析
・類似団体や全国平均と比べて約60円上回っており、汚水処理費が前年度と同水準で推移し、0.3円上がった。
「施設利用率」の分析
・類似団体や全国平均を下回っており、離島で少子高齢化が進み施設の稼働が低調の状況である。平成30年度から37％前後で推移している。
「水洗化率」の分析
・類似団体、全国平均より下回っている。前年度と比較して同水準で推移している。今後も更なる接続推進に努めて水洗化率を上げていく必要がある。</t>
    <rPh sb="279" eb="281">
      <t>リョウキン</t>
    </rPh>
    <rPh sb="281" eb="283">
      <t>シュウニュウ</t>
    </rPh>
    <rPh sb="290" eb="293">
      <t>ドウスイジュン</t>
    </rPh>
    <rPh sb="294" eb="296">
      <t>スイイ</t>
    </rPh>
    <rPh sb="310" eb="312">
      <t>ゲンショウ</t>
    </rPh>
    <rPh sb="354" eb="359">
      <t>オスイショリヒ</t>
    </rPh>
    <rPh sb="360" eb="363">
      <t>ゼンネンド</t>
    </rPh>
    <rPh sb="364" eb="367">
      <t>ドウスイジュン</t>
    </rPh>
    <rPh sb="368" eb="370">
      <t>スイイ</t>
    </rPh>
    <rPh sb="376" eb="377">
      <t>ウエ</t>
    </rPh>
    <rPh sb="437" eb="439">
      <t>ヘイセイ</t>
    </rPh>
    <rPh sb="448" eb="450">
      <t>ゼンゴ</t>
    </rPh>
    <rPh sb="451" eb="453">
      <t>スイイ</t>
    </rPh>
    <rPh sb="496" eb="499">
      <t>ドウスイジュン</t>
    </rPh>
    <rPh sb="500" eb="502">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</si>
</sst>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C4-478F-B8F2-DF6FAD08DBA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1C4-478F-B8F2-DF6FAD08DBA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47.8</c:v>
                </c:pt>
                <c:pt idx="1">
                  <c:v>38.54</c:v>
                </c:pt>
                <c:pt idx="2">
                  <c:v>37.07</c:v>
                </c:pt>
                <c:pt idx="3">
                  <c:v>36.1</c:v>
                </c:pt>
                <c:pt idx="4">
                  <c:v>37.07</c:v>
                </c:pt>
              </c:numCache>
            </c:numRef>
          </c:val>
          <c:extLst>
            <c:ext xmlns:c16="http://schemas.microsoft.com/office/drawing/2014/chart" uri="{C3380CC4-5D6E-409C-BE32-E72D297353CC}">
              <c16:uniqueId val="{00000000-4992-46AB-B0BA-17B9A39F84E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59.94</c:v>
                </c:pt>
                <c:pt idx="3">
                  <c:v>59.64</c:v>
                </c:pt>
                <c:pt idx="4">
                  <c:v>58.19</c:v>
                </c:pt>
              </c:numCache>
            </c:numRef>
          </c:val>
          <c:smooth val="0"/>
          <c:extLst>
            <c:ext xmlns:c16="http://schemas.microsoft.com/office/drawing/2014/chart" uri="{C3380CC4-5D6E-409C-BE32-E72D297353CC}">
              <c16:uniqueId val="{00000001-4992-46AB-B0BA-17B9A39F84E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67.97</c:v>
                </c:pt>
                <c:pt idx="1">
                  <c:v>69.98</c:v>
                </c:pt>
                <c:pt idx="2">
                  <c:v>65.77</c:v>
                </c:pt>
                <c:pt idx="3">
                  <c:v>64.88</c:v>
                </c:pt>
                <c:pt idx="4">
                  <c:v>65.14</c:v>
                </c:pt>
              </c:numCache>
            </c:numRef>
          </c:val>
          <c:extLst>
            <c:ext xmlns:c16="http://schemas.microsoft.com/office/drawing/2014/chart" uri="{C3380CC4-5D6E-409C-BE32-E72D297353CC}">
              <c16:uniqueId val="{00000000-ADD3-43D0-B6F8-BC7E2144635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89.66</c:v>
                </c:pt>
                <c:pt idx="3">
                  <c:v>90.63</c:v>
                </c:pt>
                <c:pt idx="4">
                  <c:v>87.8</c:v>
                </c:pt>
              </c:numCache>
            </c:numRef>
          </c:val>
          <c:smooth val="0"/>
          <c:extLst>
            <c:ext xmlns:c16="http://schemas.microsoft.com/office/drawing/2014/chart" uri="{C3380CC4-5D6E-409C-BE32-E72D297353CC}">
              <c16:uniqueId val="{00000001-ADD3-43D0-B6F8-BC7E2144635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4A8-4826-BEBD-0877459C806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A8-4826-BEBD-0877459C806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18-4368-A245-95148C89EF5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18-4368-A245-95148C89EF5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5B-4D8E-877A-AF4D44880BE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5B-4D8E-877A-AF4D44880BE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23-40EE-83C4-7E1CCF61EC2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23-40EE-83C4-7E1CCF61EC2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10-4E3D-8361-FB8FFFABFEF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10-4E3D-8361-FB8FFFABFEF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B0-49B2-94E5-CDE4A2957FE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296.89</c:v>
                </c:pt>
                <c:pt idx="3">
                  <c:v>270.57</c:v>
                </c:pt>
                <c:pt idx="4">
                  <c:v>294.27</c:v>
                </c:pt>
              </c:numCache>
            </c:numRef>
          </c:val>
          <c:smooth val="0"/>
          <c:extLst>
            <c:ext xmlns:c16="http://schemas.microsoft.com/office/drawing/2014/chart" uri="{C3380CC4-5D6E-409C-BE32-E72D297353CC}">
              <c16:uniqueId val="{00000001-DEB0-49B2-94E5-CDE4A2957FE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79.010000000000005</c:v>
                </c:pt>
                <c:pt idx="1">
                  <c:v>76.650000000000006</c:v>
                </c:pt>
                <c:pt idx="2">
                  <c:v>79.58</c:v>
                </c:pt>
                <c:pt idx="3">
                  <c:v>68.78</c:v>
                </c:pt>
                <c:pt idx="4">
                  <c:v>67.709999999999994</c:v>
                </c:pt>
              </c:numCache>
            </c:numRef>
          </c:val>
          <c:extLst>
            <c:ext xmlns:c16="http://schemas.microsoft.com/office/drawing/2014/chart" uri="{C3380CC4-5D6E-409C-BE32-E72D297353CC}">
              <c16:uniqueId val="{00000000-BD2C-4432-A413-3FEAE19C2FB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63.06</c:v>
                </c:pt>
                <c:pt idx="3">
                  <c:v>62.5</c:v>
                </c:pt>
                <c:pt idx="4">
                  <c:v>60.59</c:v>
                </c:pt>
              </c:numCache>
            </c:numRef>
          </c:val>
          <c:smooth val="0"/>
          <c:extLst>
            <c:ext xmlns:c16="http://schemas.microsoft.com/office/drawing/2014/chart" uri="{C3380CC4-5D6E-409C-BE32-E72D297353CC}">
              <c16:uniqueId val="{00000001-BD2C-4432-A413-3FEAE19C2FB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224.45</c:v>
                </c:pt>
                <c:pt idx="1">
                  <c:v>318.83999999999997</c:v>
                </c:pt>
                <c:pt idx="2">
                  <c:v>308.26</c:v>
                </c:pt>
                <c:pt idx="3">
                  <c:v>345.77</c:v>
                </c:pt>
                <c:pt idx="4">
                  <c:v>346.07</c:v>
                </c:pt>
              </c:numCache>
            </c:numRef>
          </c:val>
          <c:extLst>
            <c:ext xmlns:c16="http://schemas.microsoft.com/office/drawing/2014/chart" uri="{C3380CC4-5D6E-409C-BE32-E72D297353CC}">
              <c16:uniqueId val="{00000000-773E-47FE-A3F3-11811195C21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264.77</c:v>
                </c:pt>
                <c:pt idx="3">
                  <c:v>269.33</c:v>
                </c:pt>
                <c:pt idx="4">
                  <c:v>280.23</c:v>
                </c:pt>
              </c:numCache>
            </c:numRef>
          </c:val>
          <c:smooth val="0"/>
          <c:extLst>
            <c:ext xmlns:c16="http://schemas.microsoft.com/office/drawing/2014/chart" uri="{C3380CC4-5D6E-409C-BE32-E72D297353CC}">
              <c16:uniqueId val="{00000001-773E-47FE-A3F3-11811195C21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薩摩川内市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93581</v>
      </c>
      <c r="AM8" s="69"/>
      <c r="AN8" s="69"/>
      <c r="AO8" s="69"/>
      <c r="AP8" s="69"/>
      <c r="AQ8" s="69"/>
      <c r="AR8" s="69"/>
      <c r="AS8" s="69"/>
      <c r="AT8" s="68">
        <f>データ!T6</f>
        <v>682.92</v>
      </c>
      <c r="AU8" s="68"/>
      <c r="AV8" s="68"/>
      <c r="AW8" s="68"/>
      <c r="AX8" s="68"/>
      <c r="AY8" s="68"/>
      <c r="AZ8" s="68"/>
      <c r="BA8" s="68"/>
      <c r="BB8" s="68">
        <f>データ!U6</f>
        <v>137.03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0.45</v>
      </c>
      <c r="Q10" s="68"/>
      <c r="R10" s="68"/>
      <c r="S10" s="68"/>
      <c r="T10" s="68"/>
      <c r="U10" s="68"/>
      <c r="V10" s="68"/>
      <c r="W10" s="68">
        <f>データ!Q6</f>
        <v>100</v>
      </c>
      <c r="X10" s="68"/>
      <c r="Y10" s="68"/>
      <c r="Z10" s="68"/>
      <c r="AA10" s="68"/>
      <c r="AB10" s="68"/>
      <c r="AC10" s="68"/>
      <c r="AD10" s="69">
        <f>データ!R6</f>
        <v>3140</v>
      </c>
      <c r="AE10" s="69"/>
      <c r="AF10" s="69"/>
      <c r="AG10" s="69"/>
      <c r="AH10" s="69"/>
      <c r="AI10" s="69"/>
      <c r="AJ10" s="69"/>
      <c r="AK10" s="2"/>
      <c r="AL10" s="69">
        <f>データ!V6</f>
        <v>416</v>
      </c>
      <c r="AM10" s="69"/>
      <c r="AN10" s="69"/>
      <c r="AO10" s="69"/>
      <c r="AP10" s="69"/>
      <c r="AQ10" s="69"/>
      <c r="AR10" s="69"/>
      <c r="AS10" s="69"/>
      <c r="AT10" s="68">
        <f>データ!W6</f>
        <v>0.38</v>
      </c>
      <c r="AU10" s="68"/>
      <c r="AV10" s="68"/>
      <c r="AW10" s="68"/>
      <c r="AX10" s="68"/>
      <c r="AY10" s="68"/>
      <c r="AZ10" s="68"/>
      <c r="BA10" s="68"/>
      <c r="BB10" s="68">
        <f>データ!X6</f>
        <v>1094.74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43</v>
      </c>
      <c r="O86" s="26" t="str">
        <f>データ!EO6</f>
        <v>【-】</v>
      </c>
    </row>
  </sheetData>
  <sheetProtection algorithmName="SHA-512" hashValue="K0MKkPCiQDBpFaNMzSE3rRIXweBW5p4q+9nPcg6XYRkXaberEf1sletWqn1EM0TGslpxi9+itqWqtebcNddDNg==" saltValue="XfN8DRgsQhCUJsJHGp3WM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462152</v>
      </c>
      <c r="D6" s="33">
        <f t="shared" si="3"/>
        <v>47</v>
      </c>
      <c r="E6" s="33">
        <f t="shared" si="3"/>
        <v>18</v>
      </c>
      <c r="F6" s="33">
        <f t="shared" si="3"/>
        <v>0</v>
      </c>
      <c r="G6" s="33">
        <f t="shared" si="3"/>
        <v>0</v>
      </c>
      <c r="H6" s="33" t="str">
        <f t="shared" si="3"/>
        <v>鹿児島県　薩摩川内市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0.45</v>
      </c>
      <c r="Q6" s="34">
        <f t="shared" si="3"/>
        <v>100</v>
      </c>
      <c r="R6" s="34">
        <f t="shared" si="3"/>
        <v>3140</v>
      </c>
      <c r="S6" s="34">
        <f t="shared" si="3"/>
        <v>93581</v>
      </c>
      <c r="T6" s="34">
        <f t="shared" si="3"/>
        <v>682.92</v>
      </c>
      <c r="U6" s="34">
        <f t="shared" si="3"/>
        <v>137.03</v>
      </c>
      <c r="V6" s="34">
        <f t="shared" si="3"/>
        <v>416</v>
      </c>
      <c r="W6" s="34">
        <f t="shared" si="3"/>
        <v>0.38</v>
      </c>
      <c r="X6" s="34">
        <f t="shared" si="3"/>
        <v>1094.74</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413.5</v>
      </c>
      <c r="BL6" s="35">
        <f t="shared" si="7"/>
        <v>407.42</v>
      </c>
      <c r="BM6" s="35">
        <f t="shared" si="7"/>
        <v>296.89</v>
      </c>
      <c r="BN6" s="35">
        <f t="shared" si="7"/>
        <v>270.57</v>
      </c>
      <c r="BO6" s="35">
        <f t="shared" si="7"/>
        <v>294.27</v>
      </c>
      <c r="BP6" s="34" t="str">
        <f>IF(BP7="","",IF(BP7="-","【-】","【"&amp;SUBSTITUTE(TEXT(BP7,"#,##0.00"),"-","△")&amp;"】"))</f>
        <v>【314.13】</v>
      </c>
      <c r="BQ6" s="35">
        <f>IF(BQ7="",NA(),BQ7)</f>
        <v>79.010000000000005</v>
      </c>
      <c r="BR6" s="35">
        <f t="shared" ref="BR6:BZ6" si="8">IF(BR7="",NA(),BR7)</f>
        <v>76.650000000000006</v>
      </c>
      <c r="BS6" s="35">
        <f t="shared" si="8"/>
        <v>79.58</v>
      </c>
      <c r="BT6" s="35">
        <f t="shared" si="8"/>
        <v>68.78</v>
      </c>
      <c r="BU6" s="35">
        <f t="shared" si="8"/>
        <v>67.709999999999994</v>
      </c>
      <c r="BV6" s="35">
        <f t="shared" si="8"/>
        <v>55.84</v>
      </c>
      <c r="BW6" s="35">
        <f t="shared" si="8"/>
        <v>57.08</v>
      </c>
      <c r="BX6" s="35">
        <f t="shared" si="8"/>
        <v>63.06</v>
      </c>
      <c r="BY6" s="35">
        <f t="shared" si="8"/>
        <v>62.5</v>
      </c>
      <c r="BZ6" s="35">
        <f t="shared" si="8"/>
        <v>60.59</v>
      </c>
      <c r="CA6" s="34" t="str">
        <f>IF(CA7="","",IF(CA7="-","【-】","【"&amp;SUBSTITUTE(TEXT(CA7,"#,##0.00"),"-","△")&amp;"】"))</f>
        <v>【58.42】</v>
      </c>
      <c r="CB6" s="35">
        <f>IF(CB7="",NA(),CB7)</f>
        <v>224.45</v>
      </c>
      <c r="CC6" s="35">
        <f t="shared" ref="CC6:CK6" si="9">IF(CC7="",NA(),CC7)</f>
        <v>318.83999999999997</v>
      </c>
      <c r="CD6" s="35">
        <f t="shared" si="9"/>
        <v>308.26</v>
      </c>
      <c r="CE6" s="35">
        <f t="shared" si="9"/>
        <v>345.77</v>
      </c>
      <c r="CF6" s="35">
        <f t="shared" si="9"/>
        <v>346.07</v>
      </c>
      <c r="CG6" s="35">
        <f t="shared" si="9"/>
        <v>287.57</v>
      </c>
      <c r="CH6" s="35">
        <f t="shared" si="9"/>
        <v>286.86</v>
      </c>
      <c r="CI6" s="35">
        <f t="shared" si="9"/>
        <v>264.77</v>
      </c>
      <c r="CJ6" s="35">
        <f t="shared" si="9"/>
        <v>269.33</v>
      </c>
      <c r="CK6" s="35">
        <f t="shared" si="9"/>
        <v>280.23</v>
      </c>
      <c r="CL6" s="34" t="str">
        <f>IF(CL7="","",IF(CL7="-","【-】","【"&amp;SUBSTITUTE(TEXT(CL7,"#,##0.00"),"-","△")&amp;"】"))</f>
        <v>【282.28】</v>
      </c>
      <c r="CM6" s="35">
        <f>IF(CM7="",NA(),CM7)</f>
        <v>47.8</v>
      </c>
      <c r="CN6" s="35">
        <f t="shared" ref="CN6:CV6" si="10">IF(CN7="",NA(),CN7)</f>
        <v>38.54</v>
      </c>
      <c r="CO6" s="35">
        <f t="shared" si="10"/>
        <v>37.07</v>
      </c>
      <c r="CP6" s="35">
        <f t="shared" si="10"/>
        <v>36.1</v>
      </c>
      <c r="CQ6" s="35">
        <f t="shared" si="10"/>
        <v>37.07</v>
      </c>
      <c r="CR6" s="35">
        <f t="shared" si="10"/>
        <v>61.55</v>
      </c>
      <c r="CS6" s="35">
        <f t="shared" si="10"/>
        <v>57.22</v>
      </c>
      <c r="CT6" s="35">
        <f t="shared" si="10"/>
        <v>59.94</v>
      </c>
      <c r="CU6" s="35">
        <f t="shared" si="10"/>
        <v>59.64</v>
      </c>
      <c r="CV6" s="35">
        <f t="shared" si="10"/>
        <v>58.19</v>
      </c>
      <c r="CW6" s="34" t="str">
        <f>IF(CW7="","",IF(CW7="-","【-】","【"&amp;SUBSTITUTE(TEXT(CW7,"#,##0.00"),"-","△")&amp;"】"))</f>
        <v>【57.83】</v>
      </c>
      <c r="CX6" s="35">
        <f>IF(CX7="",NA(),CX7)</f>
        <v>67.97</v>
      </c>
      <c r="CY6" s="35">
        <f t="shared" ref="CY6:DG6" si="11">IF(CY7="",NA(),CY7)</f>
        <v>69.98</v>
      </c>
      <c r="CZ6" s="35">
        <f t="shared" si="11"/>
        <v>65.77</v>
      </c>
      <c r="DA6" s="35">
        <f t="shared" si="11"/>
        <v>64.88</v>
      </c>
      <c r="DB6" s="35">
        <f t="shared" si="11"/>
        <v>65.14</v>
      </c>
      <c r="DC6" s="35">
        <f t="shared" si="11"/>
        <v>67.489999999999995</v>
      </c>
      <c r="DD6" s="35">
        <f t="shared" si="11"/>
        <v>67.290000000000006</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462152</v>
      </c>
      <c r="D7" s="37">
        <v>47</v>
      </c>
      <c r="E7" s="37">
        <v>18</v>
      </c>
      <c r="F7" s="37">
        <v>0</v>
      </c>
      <c r="G7" s="37">
        <v>0</v>
      </c>
      <c r="H7" s="37" t="s">
        <v>97</v>
      </c>
      <c r="I7" s="37" t="s">
        <v>98</v>
      </c>
      <c r="J7" s="37" t="s">
        <v>99</v>
      </c>
      <c r="K7" s="37" t="s">
        <v>100</v>
      </c>
      <c r="L7" s="37" t="s">
        <v>101</v>
      </c>
      <c r="M7" s="37" t="s">
        <v>102</v>
      </c>
      <c r="N7" s="38" t="s">
        <v>103</v>
      </c>
      <c r="O7" s="38" t="s">
        <v>104</v>
      </c>
      <c r="P7" s="38">
        <v>0.45</v>
      </c>
      <c r="Q7" s="38">
        <v>100</v>
      </c>
      <c r="R7" s="38">
        <v>3140</v>
      </c>
      <c r="S7" s="38">
        <v>93581</v>
      </c>
      <c r="T7" s="38">
        <v>682.92</v>
      </c>
      <c r="U7" s="38">
        <v>137.03</v>
      </c>
      <c r="V7" s="38">
        <v>416</v>
      </c>
      <c r="W7" s="38">
        <v>0.38</v>
      </c>
      <c r="X7" s="38">
        <v>1094.74</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413.5</v>
      </c>
      <c r="BL7" s="38">
        <v>407.42</v>
      </c>
      <c r="BM7" s="38">
        <v>296.89</v>
      </c>
      <c r="BN7" s="38">
        <v>270.57</v>
      </c>
      <c r="BO7" s="38">
        <v>294.27</v>
      </c>
      <c r="BP7" s="38">
        <v>314.13</v>
      </c>
      <c r="BQ7" s="38">
        <v>79.010000000000005</v>
      </c>
      <c r="BR7" s="38">
        <v>76.650000000000006</v>
      </c>
      <c r="BS7" s="38">
        <v>79.58</v>
      </c>
      <c r="BT7" s="38">
        <v>68.78</v>
      </c>
      <c r="BU7" s="38">
        <v>67.709999999999994</v>
      </c>
      <c r="BV7" s="38">
        <v>55.84</v>
      </c>
      <c r="BW7" s="38">
        <v>57.08</v>
      </c>
      <c r="BX7" s="38">
        <v>63.06</v>
      </c>
      <c r="BY7" s="38">
        <v>62.5</v>
      </c>
      <c r="BZ7" s="38">
        <v>60.59</v>
      </c>
      <c r="CA7" s="38">
        <v>58.42</v>
      </c>
      <c r="CB7" s="38">
        <v>224.45</v>
      </c>
      <c r="CC7" s="38">
        <v>318.83999999999997</v>
      </c>
      <c r="CD7" s="38">
        <v>308.26</v>
      </c>
      <c r="CE7" s="38">
        <v>345.77</v>
      </c>
      <c r="CF7" s="38">
        <v>346.07</v>
      </c>
      <c r="CG7" s="38">
        <v>287.57</v>
      </c>
      <c r="CH7" s="38">
        <v>286.86</v>
      </c>
      <c r="CI7" s="38">
        <v>264.77</v>
      </c>
      <c r="CJ7" s="38">
        <v>269.33</v>
      </c>
      <c r="CK7" s="38">
        <v>280.23</v>
      </c>
      <c r="CL7" s="38">
        <v>282.27999999999997</v>
      </c>
      <c r="CM7" s="38">
        <v>47.8</v>
      </c>
      <c r="CN7" s="38">
        <v>38.54</v>
      </c>
      <c r="CO7" s="38">
        <v>37.07</v>
      </c>
      <c r="CP7" s="38">
        <v>36.1</v>
      </c>
      <c r="CQ7" s="38">
        <v>37.07</v>
      </c>
      <c r="CR7" s="38">
        <v>61.55</v>
      </c>
      <c r="CS7" s="38">
        <v>57.22</v>
      </c>
      <c r="CT7" s="38">
        <v>59.94</v>
      </c>
      <c r="CU7" s="38">
        <v>59.64</v>
      </c>
      <c r="CV7" s="38">
        <v>58.19</v>
      </c>
      <c r="CW7" s="38">
        <v>57.83</v>
      </c>
      <c r="CX7" s="38">
        <v>67.97</v>
      </c>
      <c r="CY7" s="38">
        <v>69.98</v>
      </c>
      <c r="CZ7" s="38">
        <v>65.77</v>
      </c>
      <c r="DA7" s="38">
        <v>64.88</v>
      </c>
      <c r="DB7" s="38">
        <v>65.14</v>
      </c>
      <c r="DC7" s="38">
        <v>67.489999999999995</v>
      </c>
      <c r="DD7" s="38">
        <v>67.290000000000006</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2022-02-10T01:06:04Z</cp:lastPrinted>
  <dcterms:created xsi:type="dcterms:W3CDTF">2021-12-03T08:12:23Z</dcterms:created>
  <dcterms:modified xsi:type="dcterms:W3CDTF">2022-02-15T04:58:27Z</dcterms:modified>
  <cp:category/>
</cp:coreProperties>
</file>