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v-file\0140財政課\2021(令和３年度)\D_財務\D-0_庶務\D-0-2_財政公表\04_令和２年度財政状況資料集（旧財政比較分析表）\02_【1月21日（金）〆】公営企業に係る経営比較分析表（令和２年度決算）の分析等について\02_経営管理課へ照会\"/>
    </mc:Choice>
  </mc:AlternateContent>
  <xr:revisionPtr revIDLastSave="0" documentId="13_ncr:1_{06A2ACAB-1008-48C7-A0F4-8E00D534822A}" xr6:coauthVersionLast="44" xr6:coauthVersionMax="44" xr10:uidLastSave="{00000000-0000-0000-0000-000000000000}"/>
  <workbookProtection workbookAlgorithmName="SHA-512" workbookHashValue="89JzAX13uwtzOV8lz8roCaFozM3OcWa3+6Pql/dptQ+q6G9HA3ij3xcJYw8m8vNtnx+QEa5WAyRyJlmsDpCvVw==" workbookSaltValue="XwSsuVzRRueRxF3bBAWJDg==" workbookSpinCount="100000" lockStructure="1"/>
  <bookViews>
    <workbookView xWindow="20430" yWindow="-5970" windowWidth="19320" windowHeight="150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Q6" i="5"/>
  <c r="W10" i="4" s="1"/>
  <c r="P6" i="5"/>
  <c r="P10" i="4" s="1"/>
  <c r="O6" i="5"/>
  <c r="I10" i="4" s="1"/>
  <c r="N6" i="5"/>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F85" i="4"/>
  <c r="E85" i="4"/>
  <c r="AL10" i="4"/>
  <c r="AD10" i="4"/>
  <c r="B10" i="4"/>
  <c r="BB8" i="4"/>
  <c r="AT8" i="4"/>
  <c r="AD8" i="4"/>
  <c r="W8" i="4"/>
  <c r="P8" i="4"/>
  <c r="I8" i="4"/>
  <c r="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<sst xmlns="http://schemas.openxmlformats.org/spreadsheetml/2006/main" count="319" uniqueCount="116">
  <si>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</si>
  <si>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</si>
  <si>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</si>
  <si>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</si>
  <si>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</si>
  <si>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</si>
  <si>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</si>
  <si>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</si>
  <si>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</si>
  <si>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</si>
  <si>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</si>
  <si>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</si>
  <si>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</si>
  <si>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</si>
  <si>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</si>
  <si>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</si>
  <si>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</si>
  <si>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</si>
  <si>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</si>
  <si>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</si>
  <si>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</si>
  <si>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</si>
  <si>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</si>
  <si>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</si>
  <si>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</si>
  <si>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</si>
  <si>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</si>
  <si>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</si>
  <si>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</si>
  <si>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</si>
  <si>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</si>
  <si>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</si>
  <si>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</si>
  <si>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</si>
  <si>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</si>
  <si>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</si>
  <si>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</si>
  <si>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</si>
  <si>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</si>
  <si>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</si>
  <si>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</si>
  <si>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</si>
  <si>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</si>
  <si>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</si>
  <si>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</si>
  <si>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</si>
  <si>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</si>
  <si>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</si>
  <si>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</si>
  <si>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</si>
  <si>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</si>
  <si>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</si>
  <si>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</si>
  <si>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</si>
  <si>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</si>
  <si>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</si>
  <si>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</si>
  <si>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</si>
  <si>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</si>
  <si>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</si>
  <si>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</si>
  <si>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</si>
  <si>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</si>
  <si>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</si>
  <si>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</si>
  <si>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</si>
  <si>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</si>
  <si>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</si>
  <si>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</si>
  <si>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</si>
  <si>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</si>
  <si>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</si>
  <si>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</si>
  <si>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</si>
  <si>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</si>
  <si>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</si>
  <si>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</si>
  <si>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</si>
  <si>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</si>
  <si>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</si>
  <si>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</si>
  <si>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</si>
  <si>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</si>
  <si>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</si>
  <si>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</si>
  <si>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</si>
  <si>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</si>
  <si>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</si>
  <si>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</si>
  <si>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</si>
  <si>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</si>
  <si>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</si>
  <si>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</si>
  <si>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</si>
  <si>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</si>
  <si>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</si>
  <si>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</si>
  <si>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</si>
  <si>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</si>
  <si>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</si>
  <si>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</si>
  <si>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</si>
  <si>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</si>
  <si>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</si>
  <si>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</si>
  <si>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</si>
  <si>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</si>
  <si>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</si>
  <si>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</si>
  <si>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</si>
  <si>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</si>
  <si>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</si>
  <si>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</si>
  <si>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平成16年度より供用開始し、管渠や施設等の老朽化は進んでいないが、今後は老朽化対策として管渠や施設等の長寿命化の計画策定に向けた検討が必要である。
　公営企業会計に移行し、経営状況についてより明確に把握出来るようになったことから、使用料の収納率向上及び経費削減に取り組み、一般会計からの財政支援の抑制に努めるとともに、長寿命化計画に基づき施設・設備及び管渠の計画的な更新及び整備を行い、計画的な事業運営と安定経営に取り組んでいく。</t>
    <phoneticPr fontId="4"/>
  </si>
  <si>
    <t xml:space="preserve">　令和2年度から地方公営企業法の一部適用（財務適用）により特別会計から公営企業会計に移行した初年度の決算である。
　令和2年度の決算状況において、①経常収支比率は、全国平均や類似団体平均を上回っているが、使用料収入が少ないため一般会計からの補助金に依存し、経常利益を確保している。②累積欠損金はない。
　③流動比率は、100%を下回り、全国平均や類似団体平均より下回っている。
　④企業債残高対事業規模比率は、平成16年度より供用開始をしたが一般会計から繰入金を入れることにより、全国平均や類似団体平均と比較して大きく下回っている。
　⑤経費回収率は、全国平均や類似団体平均より上回っている。使用料収入で汚水処理費を賄えておらず一般会計補助金に依存している状況である。
　⑥汚水処理原価は、全国平均や類似団体平均を下回っている。引き続き維持管理費の節減を図っていきたい。
　⑦施設利用率は、全国平均や類似団体平均より上回っている。施設の稼働は適切に維持されている。
　⑧水洗化率は、全国平均と比較して同水準であるが、類似団体平均より約1ポイント上回っている。今後も更なる接続推進に努めて水洗化率を高めていく必要がある。
</t>
    <phoneticPr fontId="4"/>
  </si>
  <si>
    <t>　①有形固定資産減価償却率は、全国平均や類似団体平均を下回っているが、令和2年度から公営企業会計に移行した際、固定資産評価額を経過年数分減じて評価し直したうえで減価償却をしたことが要因である。
　②管渠老朽化率は、法定耐用年数を超えた管渠存在しないため、数値はなし。
　今後、老朽化対策として管渠や施設等の長寿命化の計画策定に向けた検討の必要がある。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</si>
</sst>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9AB-45BF-B76C-022162F063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c:v>
                </c:pt>
              </c:numCache>
            </c:numRef>
          </c:val>
          <c:smooth val="0"/>
          <c:extLst>
            <c:ext xmlns:c16="http://schemas.microsoft.com/office/drawing/2014/chart" uri="{C3380CC4-5D6E-409C-BE32-E72D297353CC}">
              <c16:uniqueId val="{00000001-19AB-45BF-B76C-022162F063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39.270000000000003</c:v>
                </c:pt>
              </c:numCache>
            </c:numRef>
          </c:val>
          <c:extLst>
            <c:ext xmlns:c16="http://schemas.microsoft.com/office/drawing/2014/chart" uri="{C3380CC4-5D6E-409C-BE32-E72D297353CC}">
              <c16:uniqueId val="{00000000-0BF6-4CA3-B7C5-E0BC1EC9BA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30.19</c:v>
                </c:pt>
              </c:numCache>
            </c:numRef>
          </c:val>
          <c:smooth val="0"/>
          <c:extLst>
            <c:ext xmlns:c16="http://schemas.microsoft.com/office/drawing/2014/chart" uri="{C3380CC4-5D6E-409C-BE32-E72D297353CC}">
              <c16:uniqueId val="{00000001-0BF6-4CA3-B7C5-E0BC1EC9BA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80.290000000000006</c:v>
                </c:pt>
              </c:numCache>
            </c:numRef>
          </c:val>
          <c:extLst>
            <c:ext xmlns:c16="http://schemas.microsoft.com/office/drawing/2014/chart" uri="{C3380CC4-5D6E-409C-BE32-E72D297353CC}">
              <c16:uniqueId val="{00000000-26CC-45BD-892E-3643A8644B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79.09</c:v>
                </c:pt>
              </c:numCache>
            </c:numRef>
          </c:val>
          <c:smooth val="0"/>
          <c:extLst>
            <c:ext xmlns:c16="http://schemas.microsoft.com/office/drawing/2014/chart" uri="{C3380CC4-5D6E-409C-BE32-E72D297353CC}">
              <c16:uniqueId val="{00000001-26CC-45BD-892E-3643A8644B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112.8</c:v>
                </c:pt>
              </c:numCache>
            </c:numRef>
          </c:val>
          <c:extLst>
            <c:ext xmlns:c16="http://schemas.microsoft.com/office/drawing/2014/chart" uri="{C3380CC4-5D6E-409C-BE32-E72D297353CC}">
              <c16:uniqueId val="{00000000-2A8F-4257-8B3C-1414DCB1B5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101.18</c:v>
                </c:pt>
              </c:numCache>
            </c:numRef>
          </c:val>
          <c:smooth val="0"/>
          <c:extLst>
            <c:ext xmlns:c16="http://schemas.microsoft.com/office/drawing/2014/chart" uri="{C3380CC4-5D6E-409C-BE32-E72D297353CC}">
              <c16:uniqueId val="{00000001-2A8F-4257-8B3C-1414DCB1B5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3.82</c:v>
                </c:pt>
              </c:numCache>
            </c:numRef>
          </c:val>
          <c:extLst>
            <c:ext xmlns:c16="http://schemas.microsoft.com/office/drawing/2014/chart" uri="{C3380CC4-5D6E-409C-BE32-E72D297353CC}">
              <c16:uniqueId val="{00000000-A02C-4687-8A66-A26381E0DE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20.14</c:v>
                </c:pt>
              </c:numCache>
            </c:numRef>
          </c:val>
          <c:smooth val="0"/>
          <c:extLst>
            <c:ext xmlns:c16="http://schemas.microsoft.com/office/drawing/2014/chart" uri="{C3380CC4-5D6E-409C-BE32-E72D297353CC}">
              <c16:uniqueId val="{00000001-A02C-4687-8A66-A26381E0DE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7F-4341-B9CA-18457A0A8F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87F-4341-B9CA-18457A0A8F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51E-4E81-A336-A3E3E1CE10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140.63</c:v>
                </c:pt>
              </c:numCache>
            </c:numRef>
          </c:val>
          <c:smooth val="0"/>
          <c:extLst>
            <c:ext xmlns:c16="http://schemas.microsoft.com/office/drawing/2014/chart" uri="{C3380CC4-5D6E-409C-BE32-E72D297353CC}">
              <c16:uniqueId val="{00000001-A51E-4E81-A336-A3E3E1CE10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46.71</c:v>
                </c:pt>
              </c:numCache>
            </c:numRef>
          </c:val>
          <c:extLst>
            <c:ext xmlns:c16="http://schemas.microsoft.com/office/drawing/2014/chart" uri="{C3380CC4-5D6E-409C-BE32-E72D297353CC}">
              <c16:uniqueId val="{00000000-10AB-4589-AFCA-CD09E8C448F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56.53</c:v>
                </c:pt>
              </c:numCache>
            </c:numRef>
          </c:val>
          <c:smooth val="0"/>
          <c:extLst>
            <c:ext xmlns:c16="http://schemas.microsoft.com/office/drawing/2014/chart" uri="{C3380CC4-5D6E-409C-BE32-E72D297353CC}">
              <c16:uniqueId val="{00000001-10AB-4589-AFCA-CD09E8C448F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0CF-473B-8F23-B4D96A65B3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1095.52</c:v>
                </c:pt>
              </c:numCache>
            </c:numRef>
          </c:val>
          <c:smooth val="0"/>
          <c:extLst>
            <c:ext xmlns:c16="http://schemas.microsoft.com/office/drawing/2014/chart" uri="{C3380CC4-5D6E-409C-BE32-E72D297353CC}">
              <c16:uniqueId val="{00000001-80CF-473B-8F23-B4D96A65B3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84.18</c:v>
                </c:pt>
              </c:numCache>
            </c:numRef>
          </c:val>
          <c:extLst>
            <c:ext xmlns:c16="http://schemas.microsoft.com/office/drawing/2014/chart" uri="{C3380CC4-5D6E-409C-BE32-E72D297353CC}">
              <c16:uniqueId val="{00000000-B103-4F6F-ACD5-EE9427F7D20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39.64</c:v>
                </c:pt>
              </c:numCache>
            </c:numRef>
          </c:val>
          <c:smooth val="0"/>
          <c:extLst>
            <c:ext xmlns:c16="http://schemas.microsoft.com/office/drawing/2014/chart" uri="{C3380CC4-5D6E-409C-BE32-E72D297353CC}">
              <c16:uniqueId val="{00000001-B103-4F6F-ACD5-EE9427F7D20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211.06</c:v>
                </c:pt>
              </c:numCache>
            </c:numRef>
          </c:val>
          <c:extLst>
            <c:ext xmlns:c16="http://schemas.microsoft.com/office/drawing/2014/chart" uri="{C3380CC4-5D6E-409C-BE32-E72D297353CC}">
              <c16:uniqueId val="{00000000-BE87-47EB-ABE7-3546FFD8DA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449.72</c:v>
                </c:pt>
              </c:numCache>
            </c:numRef>
          </c:val>
          <c:smooth val="0"/>
          <c:extLst>
            <c:ext xmlns:c16="http://schemas.microsoft.com/office/drawing/2014/chart" uri="{C3380CC4-5D6E-409C-BE32-E72D297353CC}">
              <c16:uniqueId val="{00000001-BE87-47EB-ABE7-3546FFD8DA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薩摩川内市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93581</v>
      </c>
      <c r="AM8" s="51"/>
      <c r="AN8" s="51"/>
      <c r="AO8" s="51"/>
      <c r="AP8" s="51"/>
      <c r="AQ8" s="51"/>
      <c r="AR8" s="51"/>
      <c r="AS8" s="51"/>
      <c r="AT8" s="46">
        <f>データ!T6</f>
        <v>682.92</v>
      </c>
      <c r="AU8" s="46"/>
      <c r="AV8" s="46"/>
      <c r="AW8" s="46"/>
      <c r="AX8" s="46"/>
      <c r="AY8" s="46"/>
      <c r="AZ8" s="46"/>
      <c r="BA8" s="46"/>
      <c r="BB8" s="46">
        <f>データ!U6</f>
        <v>137.03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77.260000000000005</v>
      </c>
      <c r="J10" s="46"/>
      <c r="K10" s="46"/>
      <c r="L10" s="46"/>
      <c r="M10" s="46"/>
      <c r="N10" s="46"/>
      <c r="O10" s="46"/>
      <c r="P10" s="46">
        <f>データ!P6</f>
        <v>0.98</v>
      </c>
      <c r="Q10" s="46"/>
      <c r="R10" s="46"/>
      <c r="S10" s="46"/>
      <c r="T10" s="46"/>
      <c r="U10" s="46"/>
      <c r="V10" s="46"/>
      <c r="W10" s="46">
        <f>データ!Q6</f>
        <v>102.75</v>
      </c>
      <c r="X10" s="46"/>
      <c r="Y10" s="46"/>
      <c r="Z10" s="46"/>
      <c r="AA10" s="46"/>
      <c r="AB10" s="46"/>
      <c r="AC10" s="46"/>
      <c r="AD10" s="51">
        <f>データ!R6</f>
        <v>3130</v>
      </c>
      <c r="AE10" s="51"/>
      <c r="AF10" s="51"/>
      <c r="AG10" s="51"/>
      <c r="AH10" s="51"/>
      <c r="AI10" s="51"/>
      <c r="AJ10" s="51"/>
      <c r="AK10" s="2"/>
      <c r="AL10" s="51">
        <f>データ!V6</f>
        <v>908</v>
      </c>
      <c r="AM10" s="51"/>
      <c r="AN10" s="51"/>
      <c r="AO10" s="51"/>
      <c r="AP10" s="51"/>
      <c r="AQ10" s="51"/>
      <c r="AR10" s="51"/>
      <c r="AS10" s="51"/>
      <c r="AT10" s="46">
        <f>データ!W6</f>
        <v>0.8</v>
      </c>
      <c r="AU10" s="46"/>
      <c r="AV10" s="46"/>
      <c r="AW10" s="46"/>
      <c r="AX10" s="46"/>
      <c r="AY10" s="46"/>
      <c r="AZ10" s="46"/>
      <c r="BA10" s="46"/>
      <c r="BB10" s="46">
        <f>データ!X6</f>
        <v>1135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【99.28】</v>
      </c>
      <c r="F85" s="26" t="str">
        <f>データ!AT6</f>
        <v>【86.39】</v>
      </c>
      <c r="G85" s="26" t="str">
        <f>データ!BE6</f>
        <v>【58.47】</v>
      </c>
      <c r="H85" s="26" t="str">
        <f>データ!BP6</f>
        <v>【1,042.34】</v>
      </c>
      <c r="I85" s="26" t="str">
        <f>データ!CA6</f>
        <v>【42.60】</v>
      </c>
      <c r="J85" s="26" t="str">
        <f>データ!CL6</f>
        <v>【410.22】</v>
      </c>
      <c r="K85" s="26" t="str">
        <f>データ!CW6</f>
        <v>【32.98】</v>
      </c>
      <c r="L85" s="26" t="str">
        <f>データ!DH6</f>
        <v>【80.45】</v>
      </c>
      <c r="M85" s="26" t="str">
        <f>データ!DS6</f>
        <v>【23.36】</v>
      </c>
      <c r="N85" s="26" t="str">
        <f>データ!ED6</f>
        <v>【0.00】</v>
      </c>
      <c r="O85" s="26" t="str">
        <f>データ!EO6</f>
        <v>【1.09】</v>
      </c>
    </row>
  </sheetData>
  <sheetProtection algorithmName="SHA-512" hashValue="KNyn8MS5KfVFLu/XHjyqA9k4oiYfLhflrF4tHQHQXOVRnHDreOK3ax9XgAQ188pq94hRaWwz7dfnzEFr5+Fk/A==" saltValue="BLp5JE9FJt6k6DaLxqJHP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462152</v>
      </c>
      <c r="D6" s="33">
        <f t="shared" si="3"/>
        <v>46</v>
      </c>
      <c r="E6" s="33">
        <f t="shared" si="3"/>
        <v>17</v>
      </c>
      <c r="F6" s="33">
        <f t="shared" si="3"/>
        <v>6</v>
      </c>
      <c r="G6" s="33">
        <f t="shared" si="3"/>
        <v>0</v>
      </c>
      <c r="H6" s="33" t="str">
        <f t="shared" si="3"/>
        <v>鹿児島県　薩摩川内市</v>
      </c>
      <c r="I6" s="33" t="str">
        <f t="shared" si="3"/>
        <v>法適用</v>
      </c>
      <c r="J6" s="33" t="str">
        <f t="shared" si="3"/>
        <v>下水道事業</v>
      </c>
      <c r="K6" s="33" t="str">
        <f t="shared" si="3"/>
        <v>漁業集落排水</v>
      </c>
      <c r="L6" s="33" t="str">
        <f t="shared" si="3"/>
        <v>H2</v>
      </c>
      <c r="M6" s="33" t="str">
        <f t="shared" si="3"/>
        <v>非設置</v>
      </c>
      <c r="N6" s="34" t="str">
        <f t="shared" si="3"/>
        <v>-</v>
      </c>
      <c r="O6" s="34">
        <f t="shared" si="3"/>
        <v>77.260000000000005</v>
      </c>
      <c r="P6" s="34">
        <f t="shared" si="3"/>
        <v>0.98</v>
      </c>
      <c r="Q6" s="34">
        <f t="shared" si="3"/>
        <v>102.75</v>
      </c>
      <c r="R6" s="34">
        <f t="shared" si="3"/>
        <v>3130</v>
      </c>
      <c r="S6" s="34">
        <f t="shared" si="3"/>
        <v>93581</v>
      </c>
      <c r="T6" s="34">
        <f t="shared" si="3"/>
        <v>682.92</v>
      </c>
      <c r="U6" s="34">
        <f t="shared" si="3"/>
        <v>137.03</v>
      </c>
      <c r="V6" s="34">
        <f t="shared" si="3"/>
        <v>908</v>
      </c>
      <c r="W6" s="34">
        <f t="shared" si="3"/>
        <v>0.8</v>
      </c>
      <c r="X6" s="34">
        <f t="shared" si="3"/>
        <v>1135</v>
      </c>
      <c r="Y6" s="35" t="str">
        <f>IF(Y7="",NA(),Y7)</f>
        <v>-</v>
      </c>
      <c r="Z6" s="35" t="str">
        <f t="shared" ref="Z6:AH6" si="4">IF(Z7="",NA(),Z7)</f>
        <v>-</v>
      </c>
      <c r="AA6" s="35" t="str">
        <f t="shared" si="4"/>
        <v>-</v>
      </c>
      <c r="AB6" s="35" t="str">
        <f t="shared" si="4"/>
        <v>-</v>
      </c>
      <c r="AC6" s="35">
        <f t="shared" si="4"/>
        <v>112.8</v>
      </c>
      <c r="AD6" s="35" t="str">
        <f t="shared" si="4"/>
        <v>-</v>
      </c>
      <c r="AE6" s="35" t="str">
        <f t="shared" si="4"/>
        <v>-</v>
      </c>
      <c r="AF6" s="35" t="str">
        <f t="shared" si="4"/>
        <v>-</v>
      </c>
      <c r="AG6" s="35" t="str">
        <f t="shared" si="4"/>
        <v>-</v>
      </c>
      <c r="AH6" s="35">
        <f t="shared" si="4"/>
        <v>101.18</v>
      </c>
      <c r="AI6" s="34" t="str">
        <f>IF(AI7="","",IF(AI7="-","【-】","【"&amp;SUBSTITUTE(TEXT(AI7,"#,##0.00"),"-","△")&amp;"】"))</f>
        <v>【99.28】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140.63</v>
      </c>
      <c r="AT6" s="34" t="str">
        <f>IF(AT7="","",IF(AT7="-","【-】","【"&amp;SUBSTITUTE(TEXT(AT7,"#,##0.00"),"-","△")&amp;"】"))</f>
        <v>【86.39】</v>
      </c>
      <c r="AU6" s="35" t="str">
        <f>IF(AU7="",NA(),AU7)</f>
        <v>-</v>
      </c>
      <c r="AV6" s="35" t="str">
        <f t="shared" ref="AV6:BD6" si="6">IF(AV7="",NA(),AV7)</f>
        <v>-</v>
      </c>
      <c r="AW6" s="35" t="str">
        <f t="shared" si="6"/>
        <v>-</v>
      </c>
      <c r="AX6" s="35" t="str">
        <f t="shared" si="6"/>
        <v>-</v>
      </c>
      <c r="AY6" s="35">
        <f t="shared" si="6"/>
        <v>46.71</v>
      </c>
      <c r="AZ6" s="35" t="str">
        <f t="shared" si="6"/>
        <v>-</v>
      </c>
      <c r="BA6" s="35" t="str">
        <f t="shared" si="6"/>
        <v>-</v>
      </c>
      <c r="BB6" s="35" t="str">
        <f t="shared" si="6"/>
        <v>-</v>
      </c>
      <c r="BC6" s="35" t="str">
        <f t="shared" si="6"/>
        <v>-</v>
      </c>
      <c r="BD6" s="35">
        <f t="shared" si="6"/>
        <v>56.53</v>
      </c>
      <c r="BE6" s="34" t="str">
        <f>IF(BE7="","",IF(BE7="-","【-】","【"&amp;SUBSTITUTE(TEXT(BE7,"#,##0.00"),"-","△")&amp;"】"))</f>
        <v>【58.47】</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1095.52</v>
      </c>
      <c r="BP6" s="34" t="str">
        <f>IF(BP7="","",IF(BP7="-","【-】","【"&amp;SUBSTITUTE(TEXT(BP7,"#,##0.00"),"-","△")&amp;"】"))</f>
        <v>【1,042.34】</v>
      </c>
      <c r="BQ6" s="35" t="str">
        <f>IF(BQ7="",NA(),BQ7)</f>
        <v>-</v>
      </c>
      <c r="BR6" s="35" t="str">
        <f t="shared" ref="BR6:BZ6" si="8">IF(BR7="",NA(),BR7)</f>
        <v>-</v>
      </c>
      <c r="BS6" s="35" t="str">
        <f t="shared" si="8"/>
        <v>-</v>
      </c>
      <c r="BT6" s="35" t="str">
        <f t="shared" si="8"/>
        <v>-</v>
      </c>
      <c r="BU6" s="35">
        <f t="shared" si="8"/>
        <v>84.18</v>
      </c>
      <c r="BV6" s="35" t="str">
        <f t="shared" si="8"/>
        <v>-</v>
      </c>
      <c r="BW6" s="35" t="str">
        <f t="shared" si="8"/>
        <v>-</v>
      </c>
      <c r="BX6" s="35" t="str">
        <f t="shared" si="8"/>
        <v>-</v>
      </c>
      <c r="BY6" s="35" t="str">
        <f t="shared" si="8"/>
        <v>-</v>
      </c>
      <c r="BZ6" s="35">
        <f t="shared" si="8"/>
        <v>39.64</v>
      </c>
      <c r="CA6" s="34" t="str">
        <f>IF(CA7="","",IF(CA7="-","【-】","【"&amp;SUBSTITUTE(TEXT(CA7,"#,##0.00"),"-","△")&amp;"】"))</f>
        <v>【42.60】</v>
      </c>
      <c r="CB6" s="35" t="str">
        <f>IF(CB7="",NA(),CB7)</f>
        <v>-</v>
      </c>
      <c r="CC6" s="35" t="str">
        <f t="shared" ref="CC6:CK6" si="9">IF(CC7="",NA(),CC7)</f>
        <v>-</v>
      </c>
      <c r="CD6" s="35" t="str">
        <f t="shared" si="9"/>
        <v>-</v>
      </c>
      <c r="CE6" s="35" t="str">
        <f t="shared" si="9"/>
        <v>-</v>
      </c>
      <c r="CF6" s="35">
        <f t="shared" si="9"/>
        <v>211.06</v>
      </c>
      <c r="CG6" s="35" t="str">
        <f t="shared" si="9"/>
        <v>-</v>
      </c>
      <c r="CH6" s="35" t="str">
        <f t="shared" si="9"/>
        <v>-</v>
      </c>
      <c r="CI6" s="35" t="str">
        <f t="shared" si="9"/>
        <v>-</v>
      </c>
      <c r="CJ6" s="35" t="str">
        <f t="shared" si="9"/>
        <v>-</v>
      </c>
      <c r="CK6" s="35">
        <f t="shared" si="9"/>
        <v>449.72</v>
      </c>
      <c r="CL6" s="34" t="str">
        <f>IF(CL7="","",IF(CL7="-","【-】","【"&amp;SUBSTITUTE(TEXT(CL7,"#,##0.00"),"-","△")&amp;"】"))</f>
        <v>【410.22】</v>
      </c>
      <c r="CM6" s="35" t="str">
        <f>IF(CM7="",NA(),CM7)</f>
        <v>-</v>
      </c>
      <c r="CN6" s="35" t="str">
        <f t="shared" ref="CN6:CV6" si="10">IF(CN7="",NA(),CN7)</f>
        <v>-</v>
      </c>
      <c r="CO6" s="35" t="str">
        <f t="shared" si="10"/>
        <v>-</v>
      </c>
      <c r="CP6" s="35" t="str">
        <f t="shared" si="10"/>
        <v>-</v>
      </c>
      <c r="CQ6" s="35">
        <f t="shared" si="10"/>
        <v>39.270000000000003</v>
      </c>
      <c r="CR6" s="35" t="str">
        <f t="shared" si="10"/>
        <v>-</v>
      </c>
      <c r="CS6" s="35" t="str">
        <f t="shared" si="10"/>
        <v>-</v>
      </c>
      <c r="CT6" s="35" t="str">
        <f t="shared" si="10"/>
        <v>-</v>
      </c>
      <c r="CU6" s="35" t="str">
        <f t="shared" si="10"/>
        <v>-</v>
      </c>
      <c r="CV6" s="35">
        <f t="shared" si="10"/>
        <v>30.19</v>
      </c>
      <c r="CW6" s="34" t="str">
        <f>IF(CW7="","",IF(CW7="-","【-】","【"&amp;SUBSTITUTE(TEXT(CW7,"#,##0.00"),"-","△")&amp;"】"))</f>
        <v>【32.98】</v>
      </c>
      <c r="CX6" s="35" t="str">
        <f>IF(CX7="",NA(),CX7)</f>
        <v>-</v>
      </c>
      <c r="CY6" s="35" t="str">
        <f t="shared" ref="CY6:DG6" si="11">IF(CY7="",NA(),CY7)</f>
        <v>-</v>
      </c>
      <c r="CZ6" s="35" t="str">
        <f t="shared" si="11"/>
        <v>-</v>
      </c>
      <c r="DA6" s="35" t="str">
        <f t="shared" si="11"/>
        <v>-</v>
      </c>
      <c r="DB6" s="35">
        <f t="shared" si="11"/>
        <v>80.290000000000006</v>
      </c>
      <c r="DC6" s="35" t="str">
        <f t="shared" si="11"/>
        <v>-</v>
      </c>
      <c r="DD6" s="35" t="str">
        <f t="shared" si="11"/>
        <v>-</v>
      </c>
      <c r="DE6" s="35" t="str">
        <f t="shared" si="11"/>
        <v>-</v>
      </c>
      <c r="DF6" s="35" t="str">
        <f t="shared" si="11"/>
        <v>-</v>
      </c>
      <c r="DG6" s="35">
        <f t="shared" si="11"/>
        <v>79.09</v>
      </c>
      <c r="DH6" s="34" t="str">
        <f>IF(DH7="","",IF(DH7="-","【-】","【"&amp;SUBSTITUTE(TEXT(DH7,"#,##0.00"),"-","△")&amp;"】"))</f>
        <v>【80.45】</v>
      </c>
      <c r="DI6" s="35" t="str">
        <f>IF(DI7="",NA(),DI7)</f>
        <v>-</v>
      </c>
      <c r="DJ6" s="35" t="str">
        <f t="shared" ref="DJ6:DR6" si="12">IF(DJ7="",NA(),DJ7)</f>
        <v>-</v>
      </c>
      <c r="DK6" s="35" t="str">
        <f t="shared" si="12"/>
        <v>-</v>
      </c>
      <c r="DL6" s="35" t="str">
        <f t="shared" si="12"/>
        <v>-</v>
      </c>
      <c r="DM6" s="35">
        <f t="shared" si="12"/>
        <v>3.82</v>
      </c>
      <c r="DN6" s="35" t="str">
        <f t="shared" si="12"/>
        <v>-</v>
      </c>
      <c r="DO6" s="35" t="str">
        <f t="shared" si="12"/>
        <v>-</v>
      </c>
      <c r="DP6" s="35" t="str">
        <f t="shared" si="12"/>
        <v>-</v>
      </c>
      <c r="DQ6" s="35" t="str">
        <f t="shared" si="12"/>
        <v>-</v>
      </c>
      <c r="DR6" s="35">
        <f t="shared" si="12"/>
        <v>20.14</v>
      </c>
      <c r="DS6" s="34" t="str">
        <f>IF(DS7="","",IF(DS7="-","【-】","【"&amp;SUBSTITUTE(TEXT(DS7,"#,##0.00"),"-","△")&amp;"】"))</f>
        <v>【23.36】</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5">
        <f t="shared" si="14"/>
        <v>100</v>
      </c>
      <c r="EJ6" s="35" t="str">
        <f t="shared" si="14"/>
        <v>-</v>
      </c>
      <c r="EK6" s="35" t="str">
        <f t="shared" si="14"/>
        <v>-</v>
      </c>
      <c r="EL6" s="35" t="str">
        <f t="shared" si="14"/>
        <v>-</v>
      </c>
      <c r="EM6" s="35" t="str">
        <f t="shared" si="14"/>
        <v>-</v>
      </c>
      <c r="EN6" s="35">
        <f t="shared" si="14"/>
        <v>1.6</v>
      </c>
      <c r="EO6" s="34" t="str">
        <f>IF(EO7="","",IF(EO7="-","【-】","【"&amp;SUBSTITUTE(TEXT(EO7,"#,##0.00"),"-","△")&amp;"】"))</f>
        <v>【1.09】</v>
      </c>
    </row>
    <row r="7" spans="1:148" s="36" customFormat="1" x14ac:dyDescent="0.15">
      <c r="A7" s="28"/>
      <c r="B7" s="37">
        <v>2020</v>
      </c>
      <c r="C7" s="37">
        <v>462152</v>
      </c>
      <c r="D7" s="37">
        <v>46</v>
      </c>
      <c r="E7" s="37">
        <v>17</v>
      </c>
      <c r="F7" s="37">
        <v>6</v>
      </c>
      <c r="G7" s="37">
        <v>0</v>
      </c>
      <c r="H7" s="37" t="s">
        <v>96</v>
      </c>
      <c r="I7" s="37" t="s">
        <v>97</v>
      </c>
      <c r="J7" s="37" t="s">
        <v>98</v>
      </c>
      <c r="K7" s="37" t="s">
        <v>99</v>
      </c>
      <c r="L7" s="37" t="s">
        <v>100</v>
      </c>
      <c r="M7" s="37" t="s">
        <v>101</v>
      </c>
      <c r="N7" s="38" t="s">
        <v>102</v>
      </c>
      <c r="O7" s="38">
        <v>77.260000000000005</v>
      </c>
      <c r="P7" s="38">
        <v>0.98</v>
      </c>
      <c r="Q7" s="38">
        <v>102.75</v>
      </c>
      <c r="R7" s="38">
        <v>3130</v>
      </c>
      <c r="S7" s="38">
        <v>93581</v>
      </c>
      <c r="T7" s="38">
        <v>682.92</v>
      </c>
      <c r="U7" s="38">
        <v>137.03</v>
      </c>
      <c r="V7" s="38">
        <v>908</v>
      </c>
      <c r="W7" s="38">
        <v>0.8</v>
      </c>
      <c r="X7" s="38">
        <v>1135</v>
      </c>
      <c r="Y7" s="38" t="s">
        <v>102</v>
      </c>
      <c r="Z7" s="38" t="s">
        <v>102</v>
      </c>
      <c r="AA7" s="38" t="s">
        <v>102</v>
      </c>
      <c r="AB7" s="38" t="s">
        <v>102</v>
      </c>
      <c r="AC7" s="38">
        <v>112.8</v>
      </c>
      <c r="AD7" s="38" t="s">
        <v>102</v>
      </c>
      <c r="AE7" s="38" t="s">
        <v>102</v>
      </c>
      <c r="AF7" s="38" t="s">
        <v>102</v>
      </c>
      <c r="AG7" s="38" t="s">
        <v>102</v>
      </c>
      <c r="AH7" s="38">
        <v>101.18</v>
      </c>
      <c r="AI7" s="38">
        <v>99.28</v>
      </c>
      <c r="AJ7" s="38" t="s">
        <v>102</v>
      </c>
      <c r="AK7" s="38" t="s">
        <v>102</v>
      </c>
      <c r="AL7" s="38" t="s">
        <v>102</v>
      </c>
      <c r="AM7" s="38" t="s">
        <v>102</v>
      </c>
      <c r="AN7" s="38">
        <v>0</v>
      </c>
      <c r="AO7" s="38" t="s">
        <v>102</v>
      </c>
      <c r="AP7" s="38" t="s">
        <v>102</v>
      </c>
      <c r="AQ7" s="38" t="s">
        <v>102</v>
      </c>
      <c r="AR7" s="38" t="s">
        <v>102</v>
      </c>
      <c r="AS7" s="38">
        <v>140.63</v>
      </c>
      <c r="AT7" s="38">
        <v>86.39</v>
      </c>
      <c r="AU7" s="38" t="s">
        <v>102</v>
      </c>
      <c r="AV7" s="38" t="s">
        <v>102</v>
      </c>
      <c r="AW7" s="38" t="s">
        <v>102</v>
      </c>
      <c r="AX7" s="38" t="s">
        <v>102</v>
      </c>
      <c r="AY7" s="38">
        <v>46.71</v>
      </c>
      <c r="AZ7" s="38" t="s">
        <v>102</v>
      </c>
      <c r="BA7" s="38" t="s">
        <v>102</v>
      </c>
      <c r="BB7" s="38" t="s">
        <v>102</v>
      </c>
      <c r="BC7" s="38" t="s">
        <v>102</v>
      </c>
      <c r="BD7" s="38">
        <v>56.53</v>
      </c>
      <c r="BE7" s="38">
        <v>58.47</v>
      </c>
      <c r="BF7" s="38" t="s">
        <v>102</v>
      </c>
      <c r="BG7" s="38" t="s">
        <v>102</v>
      </c>
      <c r="BH7" s="38" t="s">
        <v>102</v>
      </c>
      <c r="BI7" s="38" t="s">
        <v>102</v>
      </c>
      <c r="BJ7" s="38">
        <v>0</v>
      </c>
      <c r="BK7" s="38" t="s">
        <v>102</v>
      </c>
      <c r="BL7" s="38" t="s">
        <v>102</v>
      </c>
      <c r="BM7" s="38" t="s">
        <v>102</v>
      </c>
      <c r="BN7" s="38" t="s">
        <v>102</v>
      </c>
      <c r="BO7" s="38">
        <v>1095.52</v>
      </c>
      <c r="BP7" s="38">
        <v>1042.3399999999999</v>
      </c>
      <c r="BQ7" s="38" t="s">
        <v>102</v>
      </c>
      <c r="BR7" s="38" t="s">
        <v>102</v>
      </c>
      <c r="BS7" s="38" t="s">
        <v>102</v>
      </c>
      <c r="BT7" s="38" t="s">
        <v>102</v>
      </c>
      <c r="BU7" s="38">
        <v>84.18</v>
      </c>
      <c r="BV7" s="38" t="s">
        <v>102</v>
      </c>
      <c r="BW7" s="38" t="s">
        <v>102</v>
      </c>
      <c r="BX7" s="38" t="s">
        <v>102</v>
      </c>
      <c r="BY7" s="38" t="s">
        <v>102</v>
      </c>
      <c r="BZ7" s="38">
        <v>39.64</v>
      </c>
      <c r="CA7" s="38">
        <v>42.6</v>
      </c>
      <c r="CB7" s="38" t="s">
        <v>102</v>
      </c>
      <c r="CC7" s="38" t="s">
        <v>102</v>
      </c>
      <c r="CD7" s="38" t="s">
        <v>102</v>
      </c>
      <c r="CE7" s="38" t="s">
        <v>102</v>
      </c>
      <c r="CF7" s="38">
        <v>211.06</v>
      </c>
      <c r="CG7" s="38" t="s">
        <v>102</v>
      </c>
      <c r="CH7" s="38" t="s">
        <v>102</v>
      </c>
      <c r="CI7" s="38" t="s">
        <v>102</v>
      </c>
      <c r="CJ7" s="38" t="s">
        <v>102</v>
      </c>
      <c r="CK7" s="38">
        <v>449.72</v>
      </c>
      <c r="CL7" s="38">
        <v>410.22</v>
      </c>
      <c r="CM7" s="38" t="s">
        <v>102</v>
      </c>
      <c r="CN7" s="38" t="s">
        <v>102</v>
      </c>
      <c r="CO7" s="38" t="s">
        <v>102</v>
      </c>
      <c r="CP7" s="38" t="s">
        <v>102</v>
      </c>
      <c r="CQ7" s="38">
        <v>39.270000000000003</v>
      </c>
      <c r="CR7" s="38" t="s">
        <v>102</v>
      </c>
      <c r="CS7" s="38" t="s">
        <v>102</v>
      </c>
      <c r="CT7" s="38" t="s">
        <v>102</v>
      </c>
      <c r="CU7" s="38" t="s">
        <v>102</v>
      </c>
      <c r="CV7" s="38">
        <v>30.19</v>
      </c>
      <c r="CW7" s="38">
        <v>32.979999999999997</v>
      </c>
      <c r="CX7" s="38" t="s">
        <v>102</v>
      </c>
      <c r="CY7" s="38" t="s">
        <v>102</v>
      </c>
      <c r="CZ7" s="38" t="s">
        <v>102</v>
      </c>
      <c r="DA7" s="38" t="s">
        <v>102</v>
      </c>
      <c r="DB7" s="38">
        <v>80.290000000000006</v>
      </c>
      <c r="DC7" s="38" t="s">
        <v>102</v>
      </c>
      <c r="DD7" s="38" t="s">
        <v>102</v>
      </c>
      <c r="DE7" s="38" t="s">
        <v>102</v>
      </c>
      <c r="DF7" s="38" t="s">
        <v>102</v>
      </c>
      <c r="DG7" s="38">
        <v>79.09</v>
      </c>
      <c r="DH7" s="38">
        <v>80.45</v>
      </c>
      <c r="DI7" s="38" t="s">
        <v>102</v>
      </c>
      <c r="DJ7" s="38" t="s">
        <v>102</v>
      </c>
      <c r="DK7" s="38" t="s">
        <v>102</v>
      </c>
      <c r="DL7" s="38" t="s">
        <v>102</v>
      </c>
      <c r="DM7" s="38">
        <v>3.82</v>
      </c>
      <c r="DN7" s="38" t="s">
        <v>102</v>
      </c>
      <c r="DO7" s="38" t="s">
        <v>102</v>
      </c>
      <c r="DP7" s="38" t="s">
        <v>102</v>
      </c>
      <c r="DQ7" s="38" t="s">
        <v>102</v>
      </c>
      <c r="DR7" s="38">
        <v>20.14</v>
      </c>
      <c r="DS7" s="38">
        <v>23.36</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100</v>
      </c>
      <c r="EJ7" s="38" t="s">
        <v>102</v>
      </c>
      <c r="EK7" s="38" t="s">
        <v>102</v>
      </c>
      <c r="EL7" s="38" t="s">
        <v>102</v>
      </c>
      <c r="EM7" s="38" t="s">
        <v>102</v>
      </c>
      <c r="EN7" s="38">
        <v>1.6</v>
      </c>
      <c r="EO7" s="38">
        <v>1.0900000000000001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2021-12-03T07:36:56Z</dcterms:created>
  <dcterms:modified xsi:type="dcterms:W3CDTF">2022-02-15T04:56:50Z</dcterms:modified>
  <cp:category/>
</cp:coreProperties>
</file>