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05_出水市\"/>
    </mc:Choice>
  </mc:AlternateContent>
  <workbookProtection workbookAlgorithmName="SHA-512" workbookHashValue="A91TxAEm7Nwr8p9omskmnbEstKdWMsWoUgAe3pVyQAtKsFvvfhQMiwShthUdPTne9PEnLzXiObSfOROOHRcOYQ==" workbookSaltValue="i+zLRXsu0KXZVeXl+1KzGw=="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AT10" i="4"/>
  <c r="AL10" i="4"/>
  <c r="W10" i="4"/>
  <c r="P10" i="4"/>
  <c r="B10" i="4"/>
  <c r="BB8" i="4"/>
  <c r="AL8" i="4"/>
  <c r="AD8" i="4"/>
  <c r="W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<sst xmlns="http://schemas.openxmlformats.org/spreadsheetml/2006/main" count="228" uniqueCount="113">
  <si>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</si>
  <si>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</si>
  <si>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</si>
  <si>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</si>
  <si>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</si>
  <si>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</si>
  <si>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</si>
  <si>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</si>
  <si>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</si>
  <si>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</si>
  <si>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</si>
  <si>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</si>
  <si>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</si>
  <si>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</si>
  <si>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</si>
  <si>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</si>
  <si>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</si>
  <si>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</si>
  <si>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</si>
  <si>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</si>
  <si>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</si>
  <si>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</si>
  <si>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</si>
  <si>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</si>
  <si>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</si>
  <si>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</si>
  <si>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</si>
  <si>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</si>
  <si>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</si>
  <si>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</si>
  <si>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</si>
  <si>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</si>
  <si>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</si>
  <si>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</si>
  <si>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</si>
  <si>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</si>
  <si>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</si>
  <si>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</si>
  <si>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</si>
  <si>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</si>
  <si>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</si>
  <si>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</si>
  <si>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</si>
  <si>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</si>
  <si>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</si>
  <si>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</si>
  <si>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</si>
  <si>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</si>
  <si>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</si>
  <si>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</si>
  <si>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</si>
  <si>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</si>
  <si>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</si>
  <si>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</si>
  <si>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</si>
  <si>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</si>
  <si>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</si>
  <si>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</si>
  <si>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</si>
  <si>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</si>
  <si>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</si>
  <si>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</si>
  <si>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</si>
  <si>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</si>
  <si>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</si>
  <si>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</si>
  <si>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</si>
  <si>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</si>
  <si>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</si>
  <si>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</si>
  <si>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</si>
  <si>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</si>
  <si>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</si>
  <si>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</si>
  <si>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</si>
  <si>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</si>
  <si>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</si>
  <si>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</si>
  <si>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</si>
  <si>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</si>
  <si>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</si>
  <si>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</si>
  <si>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</si>
  <si>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</si>
  <si>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</si>
  <si>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</si>
  <si>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</si>
  <si>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</si>
  <si>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</si>
  <si>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</si>
  <si>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</si>
  <si>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</si>
  <si>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</si>
  <si>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</si>
  <si>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</si>
  <si>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</si>
  <si>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</si>
  <si>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</si>
  <si>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</si>
  <si>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</si>
  <si>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</si>
  <si>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</si>
  <si>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</si>
  <si>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</si>
  <si>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</si>
  <si>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</si>
  <si>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</si>
  <si>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</si>
  <si>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</si>
  <si>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</si>
  <si>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①有形固定資産減価償却率、②管路経年化率が上昇傾向にある。令和３年度から令和４年度にかけて施設台帳整備及び管路耐震化計画策定を行い、現状分析を行い、老朽化対策を講じていく必要がある。</t>
    <rPh sb="30" eb="32">
      <t>レイワ</t>
    </rPh>
    <rPh sb="33" eb="34">
      <t>ネン</t>
    </rPh>
    <rPh sb="34" eb="35">
      <t>ド</t>
    </rPh>
    <rPh sb="37" eb="39">
      <t>レイワ</t>
    </rPh>
    <rPh sb="40" eb="42">
      <t>ネンド</t>
    </rPh>
    <rPh sb="46" eb="48">
      <t>シセツ</t>
    </rPh>
    <rPh sb="48" eb="50">
      <t>ダイチョウ</t>
    </rPh>
    <rPh sb="50" eb="52">
      <t>セイビ</t>
    </rPh>
    <rPh sb="52" eb="53">
      <t>オヨ</t>
    </rPh>
    <rPh sb="54" eb="61">
      <t>カンロタイシンカケイカク</t>
    </rPh>
    <rPh sb="61" eb="63">
      <t>サクテイ</t>
    </rPh>
    <rPh sb="64" eb="65">
      <t>オコナ</t>
    </rPh>
    <rPh sb="67" eb="71">
      <t>ゲンジョウブンセキ</t>
    </rPh>
    <rPh sb="72" eb="73">
      <t>オコナ</t>
    </rPh>
    <rPh sb="75" eb="80">
      <t>ロウキュウカタイサク</t>
    </rPh>
    <rPh sb="81" eb="82">
      <t>コウ</t>
    </rPh>
    <rPh sb="86" eb="88">
      <t>ヒツヨウ</t>
    </rPh>
    <phoneticPr fontId="4"/>
  </si>
  <si>
    <t>　経営の健全性・効率性については、今後、給水人口の減少に伴い、給水収益の減少が続くと予想されることから料金体系の見直しを含めた経営改善の実施及び投資計画の策定を進める必要がある。
　老朽化の状況については、令和３年度から令和４年度にかけて施設台帳整備及び管路耐震化計画を策定し、それらの計画に基づき、効率的に施設更新及を行っていく必要がある。</t>
    <rPh sb="1" eb="3">
      <t>ケイエイ</t>
    </rPh>
    <rPh sb="4" eb="7">
      <t>ケンゼンセイ</t>
    </rPh>
    <rPh sb="8" eb="11">
      <t>コウリツセイ</t>
    </rPh>
    <rPh sb="17" eb="19">
      <t>コンゴ</t>
    </rPh>
    <rPh sb="20" eb="24">
      <t>キュウスイジンコウ</t>
    </rPh>
    <rPh sb="25" eb="27">
      <t>ゲンショウ</t>
    </rPh>
    <rPh sb="28" eb="29">
      <t>トモナ</t>
    </rPh>
    <rPh sb="31" eb="35">
      <t>キュウスイシュウエキ</t>
    </rPh>
    <rPh sb="36" eb="38">
      <t>ゲンショウ</t>
    </rPh>
    <rPh sb="39" eb="40">
      <t>ツヅ</t>
    </rPh>
    <rPh sb="42" eb="44">
      <t>ヨソウ</t>
    </rPh>
    <rPh sb="51" eb="55">
      <t>リョウキンタイケイ</t>
    </rPh>
    <rPh sb="56" eb="58">
      <t>ミナオ</t>
    </rPh>
    <rPh sb="60" eb="61">
      <t>フク</t>
    </rPh>
    <rPh sb="63" eb="67">
      <t>ケイエイカイゼン</t>
    </rPh>
    <rPh sb="68" eb="71">
      <t>ジッシオヨ</t>
    </rPh>
    <rPh sb="72" eb="76">
      <t>トウシケイカク</t>
    </rPh>
    <rPh sb="77" eb="79">
      <t>サクテイ</t>
    </rPh>
    <rPh sb="80" eb="81">
      <t>スス</t>
    </rPh>
    <rPh sb="83" eb="85">
      <t>ヒツヨウ</t>
    </rPh>
    <rPh sb="91" eb="94">
      <t>ロウキュウカ</t>
    </rPh>
    <rPh sb="95" eb="97">
      <t>ジョウキョウ</t>
    </rPh>
    <rPh sb="103" eb="105">
      <t>レイワ</t>
    </rPh>
    <rPh sb="106" eb="108">
      <t>ネンド</t>
    </rPh>
    <rPh sb="110" eb="112">
      <t>レイワ</t>
    </rPh>
    <rPh sb="113" eb="115">
      <t>ネンド</t>
    </rPh>
    <rPh sb="119" eb="125">
      <t>シセツダイチョウセイビ</t>
    </rPh>
    <rPh sb="125" eb="126">
      <t>オヨ</t>
    </rPh>
    <rPh sb="127" eb="134">
      <t>カンロタイシンカケイカク</t>
    </rPh>
    <rPh sb="135" eb="137">
      <t>サクテイ</t>
    </rPh>
    <rPh sb="143" eb="145">
      <t>ケイカク</t>
    </rPh>
    <rPh sb="146" eb="147">
      <t>モト</t>
    </rPh>
    <rPh sb="150" eb="153">
      <t>コウリツテキ</t>
    </rPh>
    <phoneticPr fontId="4"/>
  </si>
  <si>
    <t xml:space="preserve"> 令和２年度決算において、①経常収支比率は、例年と比較して大きく増加した。しかし、これは新型コロナウイルス感染症予防対策であるステイホームの影響で給水収益が一時的に増加したことが要因である。また、⑤料金回収率の数値が増加していることも同様の要因である。
　⑥給水原価については、類似団体平均値より低く安価な水を供給できている。
　④企業債残高対給水収益比率が類似団体平均を上回っており、引き続き企業債発行額を抑制するなど、比率を下げる取組みを行う。　
　⑦施設利用率及び⑧有収率が類似団体平均値を下回っていることについては、本市水道事業は１０の簡易水道事業を抱えていることや、管路の老朽化が大きな要因であることから、施設の統合化や管路の更新に向けた取組を進めている段階である。</t>
    <rPh sb="1" eb="3">
      <t>レイワ</t>
    </rPh>
    <rPh sb="4" eb="6">
      <t>ネンド</t>
    </rPh>
    <rPh sb="6" eb="8">
      <t>ケッサン</t>
    </rPh>
    <rPh sb="14" eb="20">
      <t>ケイジョウシュウシヒリツ</t>
    </rPh>
    <rPh sb="22" eb="24">
      <t>レイネン</t>
    </rPh>
    <rPh sb="25" eb="27">
      <t>ヒカク</t>
    </rPh>
    <rPh sb="29" eb="30">
      <t>オオ</t>
    </rPh>
    <rPh sb="32" eb="34">
      <t>ゾウカ</t>
    </rPh>
    <rPh sb="44" eb="46">
      <t>シンガタ</t>
    </rPh>
    <rPh sb="53" eb="56">
      <t>カンセンショウ</t>
    </rPh>
    <rPh sb="56" eb="58">
      <t>ヨボウ</t>
    </rPh>
    <rPh sb="58" eb="60">
      <t>タイサク</t>
    </rPh>
    <rPh sb="70" eb="72">
      <t>エイキョウ</t>
    </rPh>
    <rPh sb="73" eb="75">
      <t>キュウスイ</t>
    </rPh>
    <rPh sb="75" eb="77">
      <t>シュウエキ</t>
    </rPh>
    <rPh sb="78" eb="80">
      <t>イチジ</t>
    </rPh>
    <rPh sb="80" eb="81">
      <t>テキ</t>
    </rPh>
    <rPh sb="82" eb="84">
      <t>ゾウカ</t>
    </rPh>
    <rPh sb="89" eb="91">
      <t>ヨウイン</t>
    </rPh>
    <rPh sb="99" eb="104">
      <t>リョウキンカイシュウリツ</t>
    </rPh>
    <rPh sb="105" eb="107">
      <t>スウチ</t>
    </rPh>
    <rPh sb="108" eb="110">
      <t>ゾウカ</t>
    </rPh>
    <rPh sb="117" eb="119">
      <t>ドウヨウ</t>
    </rPh>
    <rPh sb="120" eb="122">
      <t>ヨウイン</t>
    </rPh>
    <rPh sb="129" eb="133">
      <t>キュウスイゲンカ</t>
    </rPh>
    <rPh sb="139" eb="146">
      <t>ルイジダンタイヘイキンチ</t>
    </rPh>
    <rPh sb="148" eb="149">
      <t>ヒク</t>
    </rPh>
    <rPh sb="150" eb="152">
      <t>アンカ</t>
    </rPh>
    <rPh sb="153" eb="154">
      <t>ミズ</t>
    </rPh>
    <rPh sb="155" eb="157">
      <t>キョウキュウ</t>
    </rPh>
    <rPh sb="193" eb="194">
      <t>ヒ</t>
    </rPh>
    <rPh sb="195" eb="196">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</si>
</sst>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0.79</c:v>
                </c:pt>
                <c:pt idx="1">
                  <c:v>0.49</c:v>
                </c:pt>
                <c:pt idx="2">
                  <c:v>0.35</c:v>
                </c:pt>
                <c:pt idx="3">
                  <c:v>0.67</c:v>
                </c:pt>
                <c:pt idx="4">
                  <c:v>0.5</c:v>
                </c:pt>
              </c:numCache>
            </c:numRef>
          </c:val>
          <c:extLst>
            <c:ext xmlns:c16="http://schemas.microsoft.com/office/drawing/2014/chart" uri="{C3380CC4-5D6E-409C-BE32-E72D297353CC}">
              <c16:uniqueId val="{00000000-F9F5-4DD1-90AC-F0E30688DF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F9F5-4DD1-90AC-F0E30688DF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57.54</c:v>
                </c:pt>
                <c:pt idx="1">
                  <c:v>57.32</c:v>
                </c:pt>
                <c:pt idx="2">
                  <c:v>58.38</c:v>
                </c:pt>
                <c:pt idx="3">
                  <c:v>58.35</c:v>
                </c:pt>
                <c:pt idx="4">
                  <c:v>58.67</c:v>
                </c:pt>
              </c:numCache>
            </c:numRef>
          </c:val>
          <c:extLst>
            <c:ext xmlns:c16="http://schemas.microsoft.com/office/drawing/2014/chart" uri="{C3380CC4-5D6E-409C-BE32-E72D297353CC}">
              <c16:uniqueId val="{00000000-58FE-4E63-9349-9601CB5BF3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58FE-4E63-9349-9601CB5BF3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77.510000000000005</c:v>
                </c:pt>
                <c:pt idx="1">
                  <c:v>77.23</c:v>
                </c:pt>
                <c:pt idx="2">
                  <c:v>75.239999999999995</c:v>
                </c:pt>
                <c:pt idx="3">
                  <c:v>74.489999999999995</c:v>
                </c:pt>
                <c:pt idx="4">
                  <c:v>75.2</c:v>
                </c:pt>
              </c:numCache>
            </c:numRef>
          </c:val>
          <c:extLst>
            <c:ext xmlns:c16="http://schemas.microsoft.com/office/drawing/2014/chart" uri="{C3380CC4-5D6E-409C-BE32-E72D297353CC}">
              <c16:uniqueId val="{00000000-CA5A-4BD6-A292-772A9ECC48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CA5A-4BD6-A292-772A9ECC48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105.45</c:v>
                </c:pt>
                <c:pt idx="1">
                  <c:v>106.13</c:v>
                </c:pt>
                <c:pt idx="2">
                  <c:v>108.93</c:v>
                </c:pt>
                <c:pt idx="3">
                  <c:v>109.53</c:v>
                </c:pt>
                <c:pt idx="4">
                  <c:v>115.46</c:v>
                </c:pt>
              </c:numCache>
            </c:numRef>
          </c:val>
          <c:extLst>
            <c:ext xmlns:c16="http://schemas.microsoft.com/office/drawing/2014/chart" uri="{C3380CC4-5D6E-409C-BE32-E72D297353CC}">
              <c16:uniqueId val="{00000000-5025-4286-9C66-FD09224D2B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5025-4286-9C66-FD09224D2B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50.11</c:v>
                </c:pt>
                <c:pt idx="1">
                  <c:v>50.94</c:v>
                </c:pt>
                <c:pt idx="2">
                  <c:v>52.15</c:v>
                </c:pt>
                <c:pt idx="3">
                  <c:v>53.27</c:v>
                </c:pt>
                <c:pt idx="4">
                  <c:v>54.47</c:v>
                </c:pt>
              </c:numCache>
            </c:numRef>
          </c:val>
          <c:extLst>
            <c:ext xmlns:c16="http://schemas.microsoft.com/office/drawing/2014/chart" uri="{C3380CC4-5D6E-409C-BE32-E72D297353CC}">
              <c16:uniqueId val="{00000000-DBBD-48A9-850C-4F5B79821ED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DBBD-48A9-850C-4F5B79821ED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15.71</c:v>
                </c:pt>
                <c:pt idx="1">
                  <c:v>16.95</c:v>
                </c:pt>
                <c:pt idx="2">
                  <c:v>19.670000000000002</c:v>
                </c:pt>
                <c:pt idx="3">
                  <c:v>22.65</c:v>
                </c:pt>
                <c:pt idx="4">
                  <c:v>25.49</c:v>
                </c:pt>
              </c:numCache>
            </c:numRef>
          </c:val>
          <c:extLst>
            <c:ext xmlns:c16="http://schemas.microsoft.com/office/drawing/2014/chart" uri="{C3380CC4-5D6E-409C-BE32-E72D297353CC}">
              <c16:uniqueId val="{00000000-0A05-45C8-B5FB-2E20013A4A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0A05-45C8-B5FB-2E20013A4A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11-432F-9106-53473E0F0E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7911-432F-9106-53473E0F0E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322.02</c:v>
                </c:pt>
                <c:pt idx="1">
                  <c:v>310.86</c:v>
                </c:pt>
                <c:pt idx="2">
                  <c:v>321.97000000000003</c:v>
                </c:pt>
                <c:pt idx="3">
                  <c:v>323.70999999999998</c:v>
                </c:pt>
                <c:pt idx="4">
                  <c:v>330.61</c:v>
                </c:pt>
              </c:numCache>
            </c:numRef>
          </c:val>
          <c:extLst>
            <c:ext xmlns:c16="http://schemas.microsoft.com/office/drawing/2014/chart" uri="{C3380CC4-5D6E-409C-BE32-E72D297353CC}">
              <c16:uniqueId val="{00000000-232F-4E30-9BF7-65F2175599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32F-4E30-9BF7-65F2175599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606.27</c:v>
                </c:pt>
                <c:pt idx="1">
                  <c:v>592.27</c:v>
                </c:pt>
                <c:pt idx="2">
                  <c:v>578.24</c:v>
                </c:pt>
                <c:pt idx="3">
                  <c:v>567.16999999999996</c:v>
                </c:pt>
                <c:pt idx="4">
                  <c:v>542.72</c:v>
                </c:pt>
              </c:numCache>
            </c:numRef>
          </c:val>
          <c:extLst>
            <c:ext xmlns:c16="http://schemas.microsoft.com/office/drawing/2014/chart" uri="{C3380CC4-5D6E-409C-BE32-E72D297353CC}">
              <c16:uniqueId val="{00000000-CB64-43B9-8AAC-D57054F302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CB64-43B9-8AAC-D57054F302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98.85</c:v>
                </c:pt>
                <c:pt idx="1">
                  <c:v>99.66</c:v>
                </c:pt>
                <c:pt idx="2">
                  <c:v>101.37</c:v>
                </c:pt>
                <c:pt idx="3">
                  <c:v>103.83</c:v>
                </c:pt>
                <c:pt idx="4">
                  <c:v>109.14</c:v>
                </c:pt>
              </c:numCache>
            </c:numRef>
          </c:val>
          <c:extLst>
            <c:ext xmlns:c16="http://schemas.microsoft.com/office/drawing/2014/chart" uri="{C3380CC4-5D6E-409C-BE32-E72D297353CC}">
              <c16:uniqueId val="{00000000-9AB3-4B0D-B0E8-BB6B0B757E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9AB3-4B0D-B0E8-BB6B0B757E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113.5</c:v>
                </c:pt>
                <c:pt idx="1">
                  <c:v>112.65</c:v>
                </c:pt>
                <c:pt idx="2">
                  <c:v>110.75</c:v>
                </c:pt>
                <c:pt idx="3">
                  <c:v>107.77</c:v>
                </c:pt>
                <c:pt idx="4">
                  <c:v>102.66</c:v>
                </c:pt>
              </c:numCache>
            </c:numRef>
          </c:val>
          <c:extLst>
            <c:ext xmlns:c16="http://schemas.microsoft.com/office/drawing/2014/chart" uri="{C3380CC4-5D6E-409C-BE32-E72D297353CC}">
              <c16:uniqueId val="{00000000-9F9D-422C-8C44-D3CE65DBF2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9F9D-422C-8C44-D3CE65DBF2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出水市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53097</v>
      </c>
      <c r="AM8" s="61"/>
      <c r="AN8" s="61"/>
      <c r="AO8" s="61"/>
      <c r="AP8" s="61"/>
      <c r="AQ8" s="61"/>
      <c r="AR8" s="61"/>
      <c r="AS8" s="61"/>
      <c r="AT8" s="52">
        <f>データ!$S$6</f>
        <v>329.98</v>
      </c>
      <c r="AU8" s="53"/>
      <c r="AV8" s="53"/>
      <c r="AW8" s="53"/>
      <c r="AX8" s="53"/>
      <c r="AY8" s="53"/>
      <c r="AZ8" s="53"/>
      <c r="BA8" s="53"/>
      <c r="BB8" s="54">
        <f>データ!$T$6</f>
        <v>160.91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56.59</v>
      </c>
      <c r="J10" s="53"/>
      <c r="K10" s="53"/>
      <c r="L10" s="53"/>
      <c r="M10" s="53"/>
      <c r="N10" s="53"/>
      <c r="O10" s="64"/>
      <c r="P10" s="54">
        <f>データ!$P$6</f>
        <v>98.64</v>
      </c>
      <c r="Q10" s="54"/>
      <c r="R10" s="54"/>
      <c r="S10" s="54"/>
      <c r="T10" s="54"/>
      <c r="U10" s="54"/>
      <c r="V10" s="54"/>
      <c r="W10" s="61">
        <f>データ!$Q$6</f>
        <v>1980</v>
      </c>
      <c r="X10" s="61"/>
      <c r="Y10" s="61"/>
      <c r="Z10" s="61"/>
      <c r="AA10" s="61"/>
      <c r="AB10" s="61"/>
      <c r="AC10" s="61"/>
      <c r="AD10" s="2"/>
      <c r="AE10" s="2"/>
      <c r="AF10" s="2"/>
      <c r="AG10" s="2"/>
      <c r="AH10" s="4"/>
      <c r="AI10" s="4"/>
      <c r="AJ10" s="4"/>
      <c r="AK10" s="4"/>
      <c r="AL10" s="61">
        <f>データ!$U$6</f>
        <v>52050</v>
      </c>
      <c r="AM10" s="61"/>
      <c r="AN10" s="61"/>
      <c r="AO10" s="61"/>
      <c r="AP10" s="61"/>
      <c r="AQ10" s="61"/>
      <c r="AR10" s="61"/>
      <c r="AS10" s="61"/>
      <c r="AT10" s="52">
        <f>データ!$V$6</f>
        <v>63.2</v>
      </c>
      <c r="AU10" s="53"/>
      <c r="AV10" s="53"/>
      <c r="AW10" s="53"/>
      <c r="AX10" s="53"/>
      <c r="AY10" s="53"/>
      <c r="AZ10" s="53"/>
      <c r="BA10" s="53"/>
      <c r="BB10" s="54">
        <f>データ!$W$6</f>
        <v>823.58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7"/>
      <c r="BN63" s="77"/>
      <c r="BO63" s="77"/>
      <c r="BP63" s="77"/>
      <c r="BQ63" s="77"/>
      <c r="BR63" s="77"/>
      <c r="BS63" s="77"/>
      <c r="BT63" s="77"/>
      <c r="BU63" s="77"/>
      <c r="BV63" s="77"/>
      <c r="BW63" s="77"/>
      <c r="BX63" s="77"/>
      <c r="BY63" s="77"/>
      <c r="BZ63" s="7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U2tUNYvZ9NFJOcfqoeSDQTf/DMtXRu93M6ps+nFcqmDndI/L0hOtZ9SIoOm+KY7MWQxUbM1CdTJsVtQRAG1i1Q==" saltValue="h4HrUyRw18M626InBApCm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462080</v>
      </c>
      <c r="D6" s="34">
        <f t="shared" si="3"/>
        <v>46</v>
      </c>
      <c r="E6" s="34">
        <f t="shared" si="3"/>
        <v>1</v>
      </c>
      <c r="F6" s="34">
        <f t="shared" si="3"/>
        <v>0</v>
      </c>
      <c r="G6" s="34">
        <f t="shared" si="3"/>
        <v>1</v>
      </c>
      <c r="H6" s="34" t="str">
        <f t="shared" si="3"/>
        <v>鹿児島県　出水市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56.59</v>
      </c>
      <c r="P6" s="35">
        <f t="shared" si="3"/>
        <v>98.64</v>
      </c>
      <c r="Q6" s="35">
        <f t="shared" si="3"/>
        <v>1980</v>
      </c>
      <c r="R6" s="35">
        <f t="shared" si="3"/>
        <v>53097</v>
      </c>
      <c r="S6" s="35">
        <f t="shared" si="3"/>
        <v>329.98</v>
      </c>
      <c r="T6" s="35">
        <f t="shared" si="3"/>
        <v>160.91</v>
      </c>
      <c r="U6" s="35">
        <f t="shared" si="3"/>
        <v>52050</v>
      </c>
      <c r="V6" s="35">
        <f t="shared" si="3"/>
        <v>63.2</v>
      </c>
      <c r="W6" s="35">
        <f t="shared" si="3"/>
        <v>823.58</v>
      </c>
      <c r="X6" s="36">
        <f>IF(X7="",NA(),X7)</f>
        <v>105.45</v>
      </c>
      <c r="Y6" s="36">
        <f t="shared" ref="Y6:AG6" si="4">IF(Y7="",NA(),Y7)</f>
        <v>106.13</v>
      </c>
      <c r="Z6" s="36">
        <f t="shared" si="4"/>
        <v>108.93</v>
      </c>
      <c r="AA6" s="36">
        <f t="shared" si="4"/>
        <v>109.53</v>
      </c>
      <c r="AB6" s="36">
        <f t="shared" si="4"/>
        <v>115.46</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322.02</v>
      </c>
      <c r="AU6" s="36">
        <f t="shared" ref="AU6:BC6" si="6">IF(AU7="",NA(),AU7)</f>
        <v>310.86</v>
      </c>
      <c r="AV6" s="36">
        <f t="shared" si="6"/>
        <v>321.97000000000003</v>
      </c>
      <c r="AW6" s="36">
        <f t="shared" si="6"/>
        <v>323.70999999999998</v>
      </c>
      <c r="AX6" s="36">
        <f t="shared" si="6"/>
        <v>330.61</v>
      </c>
      <c r="AY6" s="36">
        <f t="shared" si="6"/>
        <v>357.82</v>
      </c>
      <c r="AZ6" s="36">
        <f t="shared" si="6"/>
        <v>355.5</v>
      </c>
      <c r="BA6" s="36">
        <f t="shared" si="6"/>
        <v>349.83</v>
      </c>
      <c r="BB6" s="36">
        <f t="shared" si="6"/>
        <v>360.86</v>
      </c>
      <c r="BC6" s="36">
        <f t="shared" si="6"/>
        <v>350.79</v>
      </c>
      <c r="BD6" s="35" t="str">
        <f>IF(BD7="","",IF(BD7="-","【-】","【"&amp;SUBSTITUTE(TEXT(BD7,"#,##0.00"),"-","△")&amp;"】"))</f>
        <v>【260.31】</v>
      </c>
      <c r="BE6" s="36">
        <f>IF(BE7="",NA(),BE7)</f>
        <v>606.27</v>
      </c>
      <c r="BF6" s="36">
        <f t="shared" ref="BF6:BN6" si="7">IF(BF7="",NA(),BF7)</f>
        <v>592.27</v>
      </c>
      <c r="BG6" s="36">
        <f t="shared" si="7"/>
        <v>578.24</v>
      </c>
      <c r="BH6" s="36">
        <f t="shared" si="7"/>
        <v>567.16999999999996</v>
      </c>
      <c r="BI6" s="36">
        <f t="shared" si="7"/>
        <v>542.72</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98.85</v>
      </c>
      <c r="BQ6" s="36">
        <f t="shared" ref="BQ6:BY6" si="8">IF(BQ7="",NA(),BQ7)</f>
        <v>99.66</v>
      </c>
      <c r="BR6" s="36">
        <f t="shared" si="8"/>
        <v>101.37</v>
      </c>
      <c r="BS6" s="36">
        <f t="shared" si="8"/>
        <v>103.83</v>
      </c>
      <c r="BT6" s="36">
        <f t="shared" si="8"/>
        <v>109.14</v>
      </c>
      <c r="BU6" s="36">
        <f t="shared" si="8"/>
        <v>106.01</v>
      </c>
      <c r="BV6" s="36">
        <f t="shared" si="8"/>
        <v>104.57</v>
      </c>
      <c r="BW6" s="36">
        <f t="shared" si="8"/>
        <v>103.54</v>
      </c>
      <c r="BX6" s="36">
        <f t="shared" si="8"/>
        <v>103.32</v>
      </c>
      <c r="BY6" s="36">
        <f t="shared" si="8"/>
        <v>100.85</v>
      </c>
      <c r="BZ6" s="35" t="str">
        <f>IF(BZ7="","",IF(BZ7="-","【-】","【"&amp;SUBSTITUTE(TEXT(BZ7,"#,##0.00"),"-","△")&amp;"】"))</f>
        <v>【100.05】</v>
      </c>
      <c r="CA6" s="36">
        <f>IF(CA7="",NA(),CA7)</f>
        <v>113.5</v>
      </c>
      <c r="CB6" s="36">
        <f t="shared" ref="CB6:CJ6" si="9">IF(CB7="",NA(),CB7)</f>
        <v>112.65</v>
      </c>
      <c r="CC6" s="36">
        <f t="shared" si="9"/>
        <v>110.75</v>
      </c>
      <c r="CD6" s="36">
        <f t="shared" si="9"/>
        <v>107.77</v>
      </c>
      <c r="CE6" s="36">
        <f t="shared" si="9"/>
        <v>102.66</v>
      </c>
      <c r="CF6" s="36">
        <f t="shared" si="9"/>
        <v>162.24</v>
      </c>
      <c r="CG6" s="36">
        <f t="shared" si="9"/>
        <v>165.47</v>
      </c>
      <c r="CH6" s="36">
        <f t="shared" si="9"/>
        <v>167.46</v>
      </c>
      <c r="CI6" s="36">
        <f t="shared" si="9"/>
        <v>168.56</v>
      </c>
      <c r="CJ6" s="36">
        <f t="shared" si="9"/>
        <v>167.1</v>
      </c>
      <c r="CK6" s="35" t="str">
        <f>IF(CK7="","",IF(CK7="-","【-】","【"&amp;SUBSTITUTE(TEXT(CK7,"#,##0.00"),"-","△")&amp;"】"))</f>
        <v>【166.40】</v>
      </c>
      <c r="CL6" s="36">
        <f>IF(CL7="",NA(),CL7)</f>
        <v>57.54</v>
      </c>
      <c r="CM6" s="36">
        <f t="shared" ref="CM6:CU6" si="10">IF(CM7="",NA(),CM7)</f>
        <v>57.32</v>
      </c>
      <c r="CN6" s="36">
        <f t="shared" si="10"/>
        <v>58.38</v>
      </c>
      <c r="CO6" s="36">
        <f t="shared" si="10"/>
        <v>58.35</v>
      </c>
      <c r="CP6" s="36">
        <f t="shared" si="10"/>
        <v>58.67</v>
      </c>
      <c r="CQ6" s="36">
        <f t="shared" si="10"/>
        <v>59.11</v>
      </c>
      <c r="CR6" s="36">
        <f t="shared" si="10"/>
        <v>59.74</v>
      </c>
      <c r="CS6" s="36">
        <f t="shared" si="10"/>
        <v>59.46</v>
      </c>
      <c r="CT6" s="36">
        <f t="shared" si="10"/>
        <v>59.51</v>
      </c>
      <c r="CU6" s="36">
        <f t="shared" si="10"/>
        <v>59.91</v>
      </c>
      <c r="CV6" s="35" t="str">
        <f>IF(CV7="","",IF(CV7="-","【-】","【"&amp;SUBSTITUTE(TEXT(CV7,"#,##0.00"),"-","△")&amp;"】"))</f>
        <v>【60.69】</v>
      </c>
      <c r="CW6" s="36">
        <f>IF(CW7="",NA(),CW7)</f>
        <v>77.510000000000005</v>
      </c>
      <c r="CX6" s="36">
        <f t="shared" ref="CX6:DF6" si="11">IF(CX7="",NA(),CX7)</f>
        <v>77.23</v>
      </c>
      <c r="CY6" s="36">
        <f t="shared" si="11"/>
        <v>75.239999999999995</v>
      </c>
      <c r="CZ6" s="36">
        <f t="shared" si="11"/>
        <v>74.489999999999995</v>
      </c>
      <c r="DA6" s="36">
        <f t="shared" si="11"/>
        <v>75.2</v>
      </c>
      <c r="DB6" s="36">
        <f t="shared" si="11"/>
        <v>87.91</v>
      </c>
      <c r="DC6" s="36">
        <f t="shared" si="11"/>
        <v>87.28</v>
      </c>
      <c r="DD6" s="36">
        <f t="shared" si="11"/>
        <v>87.41</v>
      </c>
      <c r="DE6" s="36">
        <f t="shared" si="11"/>
        <v>87.08</v>
      </c>
      <c r="DF6" s="36">
        <f t="shared" si="11"/>
        <v>87.26</v>
      </c>
      <c r="DG6" s="35" t="str">
        <f>IF(DG7="","",IF(DG7="-","【-】","【"&amp;SUBSTITUTE(TEXT(DG7,"#,##0.00"),"-","△")&amp;"】"))</f>
        <v>【89.82】</v>
      </c>
      <c r="DH6" s="36">
        <f>IF(DH7="",NA(),DH7)</f>
        <v>50.11</v>
      </c>
      <c r="DI6" s="36">
        <f t="shared" ref="DI6:DQ6" si="12">IF(DI7="",NA(),DI7)</f>
        <v>50.94</v>
      </c>
      <c r="DJ6" s="36">
        <f t="shared" si="12"/>
        <v>52.15</v>
      </c>
      <c r="DK6" s="36">
        <f t="shared" si="12"/>
        <v>53.27</v>
      </c>
      <c r="DL6" s="36">
        <f t="shared" si="12"/>
        <v>54.47</v>
      </c>
      <c r="DM6" s="36">
        <f t="shared" si="12"/>
        <v>46.88</v>
      </c>
      <c r="DN6" s="36">
        <f t="shared" si="12"/>
        <v>46.94</v>
      </c>
      <c r="DO6" s="36">
        <f t="shared" si="12"/>
        <v>47.62</v>
      </c>
      <c r="DP6" s="36">
        <f t="shared" si="12"/>
        <v>48.55</v>
      </c>
      <c r="DQ6" s="36">
        <f t="shared" si="12"/>
        <v>49.2</v>
      </c>
      <c r="DR6" s="35" t="str">
        <f>IF(DR7="","",IF(DR7="-","【-】","【"&amp;SUBSTITUTE(TEXT(DR7,"#,##0.00"),"-","△")&amp;"】"))</f>
        <v>【50.19】</v>
      </c>
      <c r="DS6" s="36">
        <f>IF(DS7="",NA(),DS7)</f>
        <v>15.71</v>
      </c>
      <c r="DT6" s="36">
        <f t="shared" ref="DT6:EB6" si="13">IF(DT7="",NA(),DT7)</f>
        <v>16.95</v>
      </c>
      <c r="DU6" s="36">
        <f t="shared" si="13"/>
        <v>19.670000000000002</v>
      </c>
      <c r="DV6" s="36">
        <f t="shared" si="13"/>
        <v>22.65</v>
      </c>
      <c r="DW6" s="36">
        <f t="shared" si="13"/>
        <v>25.49</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0.79</v>
      </c>
      <c r="EE6" s="36">
        <f t="shared" ref="EE6:EM6" si="14">IF(EE7="",NA(),EE7)</f>
        <v>0.49</v>
      </c>
      <c r="EF6" s="36">
        <f t="shared" si="14"/>
        <v>0.35</v>
      </c>
      <c r="EG6" s="36">
        <f t="shared" si="14"/>
        <v>0.67</v>
      </c>
      <c r="EH6" s="36">
        <f t="shared" si="14"/>
        <v>0.5</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462080</v>
      </c>
      <c r="D7" s="38">
        <v>46</v>
      </c>
      <c r="E7" s="38">
        <v>1</v>
      </c>
      <c r="F7" s="38">
        <v>0</v>
      </c>
      <c r="G7" s="38">
        <v>1</v>
      </c>
      <c r="H7" s="38" t="s">
        <v>93</v>
      </c>
      <c r="I7" s="38" t="s">
        <v>94</v>
      </c>
      <c r="J7" s="38" t="s">
        <v>95</v>
      </c>
      <c r="K7" s="38" t="s">
        <v>96</v>
      </c>
      <c r="L7" s="38" t="s">
        <v>97</v>
      </c>
      <c r="M7" s="38" t="s">
        <v>98</v>
      </c>
      <c r="N7" s="39" t="s">
        <v>99</v>
      </c>
      <c r="O7" s="39">
        <v>56.59</v>
      </c>
      <c r="P7" s="39">
        <v>98.64</v>
      </c>
      <c r="Q7" s="39">
        <v>1980</v>
      </c>
      <c r="R7" s="39">
        <v>53097</v>
      </c>
      <c r="S7" s="39">
        <v>329.98</v>
      </c>
      <c r="T7" s="39">
        <v>160.91</v>
      </c>
      <c r="U7" s="39">
        <v>52050</v>
      </c>
      <c r="V7" s="39">
        <v>63.2</v>
      </c>
      <c r="W7" s="39">
        <v>823.58</v>
      </c>
      <c r="X7" s="39">
        <v>105.45</v>
      </c>
      <c r="Y7" s="39">
        <v>106.13</v>
      </c>
      <c r="Z7" s="39">
        <v>108.93</v>
      </c>
      <c r="AA7" s="39">
        <v>109.53</v>
      </c>
      <c r="AB7" s="39">
        <v>115.46</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322.02</v>
      </c>
      <c r="AU7" s="39">
        <v>310.86</v>
      </c>
      <c r="AV7" s="39">
        <v>321.97000000000003</v>
      </c>
      <c r="AW7" s="39">
        <v>323.70999999999998</v>
      </c>
      <c r="AX7" s="39">
        <v>330.61</v>
      </c>
      <c r="AY7" s="39">
        <v>357.82</v>
      </c>
      <c r="AZ7" s="39">
        <v>355.5</v>
      </c>
      <c r="BA7" s="39">
        <v>349.83</v>
      </c>
      <c r="BB7" s="39">
        <v>360.86</v>
      </c>
      <c r="BC7" s="39">
        <v>350.79</v>
      </c>
      <c r="BD7" s="39">
        <v>260.31</v>
      </c>
      <c r="BE7" s="39">
        <v>606.27</v>
      </c>
      <c r="BF7" s="39">
        <v>592.27</v>
      </c>
      <c r="BG7" s="39">
        <v>578.24</v>
      </c>
      <c r="BH7" s="39">
        <v>567.16999999999996</v>
      </c>
      <c r="BI7" s="39">
        <v>542.72</v>
      </c>
      <c r="BJ7" s="39">
        <v>307.45999999999998</v>
      </c>
      <c r="BK7" s="39">
        <v>312.58</v>
      </c>
      <c r="BL7" s="39">
        <v>314.87</v>
      </c>
      <c r="BM7" s="39">
        <v>309.27999999999997</v>
      </c>
      <c r="BN7" s="39">
        <v>322.92</v>
      </c>
      <c r="BO7" s="39">
        <v>275.67</v>
      </c>
      <c r="BP7" s="39">
        <v>98.85</v>
      </c>
      <c r="BQ7" s="39">
        <v>99.66</v>
      </c>
      <c r="BR7" s="39">
        <v>101.37</v>
      </c>
      <c r="BS7" s="39">
        <v>103.83</v>
      </c>
      <c r="BT7" s="39">
        <v>109.14</v>
      </c>
      <c r="BU7" s="39">
        <v>106.01</v>
      </c>
      <c r="BV7" s="39">
        <v>104.57</v>
      </c>
      <c r="BW7" s="39">
        <v>103.54</v>
      </c>
      <c r="BX7" s="39">
        <v>103.32</v>
      </c>
      <c r="BY7" s="39">
        <v>100.85</v>
      </c>
      <c r="BZ7" s="39">
        <v>100.05</v>
      </c>
      <c r="CA7" s="39">
        <v>113.5</v>
      </c>
      <c r="CB7" s="39">
        <v>112.65</v>
      </c>
      <c r="CC7" s="39">
        <v>110.75</v>
      </c>
      <c r="CD7" s="39">
        <v>107.77</v>
      </c>
      <c r="CE7" s="39">
        <v>102.66</v>
      </c>
      <c r="CF7" s="39">
        <v>162.24</v>
      </c>
      <c r="CG7" s="39">
        <v>165.47</v>
      </c>
      <c r="CH7" s="39">
        <v>167.46</v>
      </c>
      <c r="CI7" s="39">
        <v>168.56</v>
      </c>
      <c r="CJ7" s="39">
        <v>167.1</v>
      </c>
      <c r="CK7" s="39">
        <v>166.4</v>
      </c>
      <c r="CL7" s="39">
        <v>57.54</v>
      </c>
      <c r="CM7" s="39">
        <v>57.32</v>
      </c>
      <c r="CN7" s="39">
        <v>58.38</v>
      </c>
      <c r="CO7" s="39">
        <v>58.35</v>
      </c>
      <c r="CP7" s="39">
        <v>58.67</v>
      </c>
      <c r="CQ7" s="39">
        <v>59.11</v>
      </c>
      <c r="CR7" s="39">
        <v>59.74</v>
      </c>
      <c r="CS7" s="39">
        <v>59.46</v>
      </c>
      <c r="CT7" s="39">
        <v>59.51</v>
      </c>
      <c r="CU7" s="39">
        <v>59.91</v>
      </c>
      <c r="CV7" s="39">
        <v>60.69</v>
      </c>
      <c r="CW7" s="39">
        <v>77.510000000000005</v>
      </c>
      <c r="CX7" s="39">
        <v>77.23</v>
      </c>
      <c r="CY7" s="39">
        <v>75.239999999999995</v>
      </c>
      <c r="CZ7" s="39">
        <v>74.489999999999995</v>
      </c>
      <c r="DA7" s="39">
        <v>75.2</v>
      </c>
      <c r="DB7" s="39">
        <v>87.91</v>
      </c>
      <c r="DC7" s="39">
        <v>87.28</v>
      </c>
      <c r="DD7" s="39">
        <v>87.41</v>
      </c>
      <c r="DE7" s="39">
        <v>87.08</v>
      </c>
      <c r="DF7" s="39">
        <v>87.26</v>
      </c>
      <c r="DG7" s="39">
        <v>89.82</v>
      </c>
      <c r="DH7" s="39">
        <v>50.11</v>
      </c>
      <c r="DI7" s="39">
        <v>50.94</v>
      </c>
      <c r="DJ7" s="39">
        <v>52.15</v>
      </c>
      <c r="DK7" s="39">
        <v>53.27</v>
      </c>
      <c r="DL7" s="39">
        <v>54.47</v>
      </c>
      <c r="DM7" s="39">
        <v>46.88</v>
      </c>
      <c r="DN7" s="39">
        <v>46.94</v>
      </c>
      <c r="DO7" s="39">
        <v>47.62</v>
      </c>
      <c r="DP7" s="39">
        <v>48.55</v>
      </c>
      <c r="DQ7" s="39">
        <v>49.2</v>
      </c>
      <c r="DR7" s="39">
        <v>50.19</v>
      </c>
      <c r="DS7" s="39">
        <v>15.71</v>
      </c>
      <c r="DT7" s="39">
        <v>16.95</v>
      </c>
      <c r="DU7" s="39">
        <v>19.670000000000002</v>
      </c>
      <c r="DV7" s="39">
        <v>22.65</v>
      </c>
      <c r="DW7" s="39">
        <v>25.49</v>
      </c>
      <c r="DX7" s="39">
        <v>13.39</v>
      </c>
      <c r="DY7" s="39">
        <v>14.48</v>
      </c>
      <c r="DZ7" s="39">
        <v>16.27</v>
      </c>
      <c r="EA7" s="39">
        <v>17.11</v>
      </c>
      <c r="EB7" s="39">
        <v>18.329999999999998</v>
      </c>
      <c r="EC7" s="39">
        <v>20.63</v>
      </c>
      <c r="ED7" s="39">
        <v>0.79</v>
      </c>
      <c r="EE7" s="39">
        <v>0.49</v>
      </c>
      <c r="EF7" s="39">
        <v>0.35</v>
      </c>
      <c r="EG7" s="39">
        <v>0.67</v>
      </c>
      <c r="EH7" s="39">
        <v>0.5</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2022-02-22T02:27:50Z</cp:lastPrinted>
  <dcterms:created xsi:type="dcterms:W3CDTF">2021-12-03T06:59:30Z</dcterms:created>
  <dcterms:modified xsi:type="dcterms:W3CDTF">2022-02-22T02:27:51Z</dcterms:modified>
  <cp:category/>
</cp:coreProperties>
</file>