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2_鹿屋市【済】\"/>
    </mc:Choice>
  </mc:AlternateContent>
  <workbookProtection workbookAlgorithmName="SHA-512" workbookHashValue="PUkx82uqcwEVp46KdAfJoFrAK+fZkUmkoVCn9UuV/YIgVX/tsk35xWAaETihutGqHiAsy9gCaFd65Ja3jXHLmw==" workbookSaltValue="KycvqSaaXZy3dfXFS2zo+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W8" i="4"/>
  <c r="P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<sst xmlns="http://schemas.openxmlformats.org/spreadsheetml/2006/main" count="319" uniqueCount="118">
  <si>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</si>
  <si>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</si>
  <si>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</si>
  <si>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</si>
  <si>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</si>
  <si>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</si>
  <si>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</si>
  <si>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</si>
  <si>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</si>
  <si>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</si>
  <si>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</si>
  <si>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</si>
  <si>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</si>
  <si>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</si>
  <si>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</si>
  <si>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</si>
  <si>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</si>
  <si>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</si>
  <si>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</si>
  <si>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</si>
  <si>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</si>
  <si>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</si>
  <si>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</si>
  <si>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</si>
  <si>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</si>
  <si>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</si>
  <si>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</si>
  <si>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</si>
  <si>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</si>
  <si>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</si>
  <si>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</si>
  <si>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</si>
  <si>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</si>
  <si>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</si>
  <si>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</si>
  <si>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</si>
  <si>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</si>
  <si>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</si>
  <si>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</si>
  <si>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</si>
  <si>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</si>
  <si>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</si>
  <si>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</si>
  <si>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</si>
  <si>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</si>
  <si>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</si>
  <si>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</si>
  <si>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</si>
  <si>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</si>
  <si>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</si>
  <si>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</si>
  <si>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</si>
  <si>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</si>
  <si>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</si>
  <si>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</si>
  <si>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</si>
  <si>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</si>
  <si>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</si>
  <si>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</si>
  <si>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</si>
  <si>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</si>
  <si>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</si>
  <si>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</si>
  <si>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</si>
  <si>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</si>
  <si>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</si>
  <si>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</si>
  <si>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</si>
  <si>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</si>
  <si>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</si>
  <si>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</si>
  <si>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</si>
  <si>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</si>
  <si>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</si>
  <si>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</si>
  <si>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</si>
  <si>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</si>
  <si>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</si>
  <si>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</si>
  <si>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</si>
  <si>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</si>
  <si>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</si>
  <si>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</si>
  <si>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</si>
  <si>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</si>
  <si>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</si>
  <si>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</si>
  <si>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</si>
  <si>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</si>
  <si>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</si>
  <si>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</si>
  <si>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</si>
  <si>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</si>
  <si>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</si>
  <si>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</si>
  <si>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</si>
  <si>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</si>
  <si>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</si>
  <si>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</si>
  <si>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</si>
  <si>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</si>
  <si>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</si>
  <si>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</si>
  <si>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</si>
  <si>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</si>
  <si>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</si>
  <si>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</si>
  <si>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</si>
  <si>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</si>
  <si>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</si>
  <si>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</si>
  <si>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</si>
  <si>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</si>
  <si>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</si>
  <si>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</si>
  <si>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処理場の包括的民間委託や事業計画の見直しを行うなど経営健全化に取り組んできたが、今後さらに、料金水準適正化の検討、公債費抑制のための起債事業の厳選、接続率向上の普及啓発活動の強化などを実施し、他会計繰入金の依存度を下げる経営改善に向けた取り組みを進める。
　また、健全・効率的な経営を目指すために、中長期的視点に立った経営戦略の策定等を通じて、より効果的な経営分析を組織全体で検討する。</t>
    <rPh sb="124" eb="125">
      <t>スス</t>
    </rPh>
    <phoneticPr fontId="4"/>
  </si>
  <si>
    <r>
      <t xml:space="preserve">  令和２年度から地方公営企業法の全部を適用しており、法適用初年度である。
①経常収支比率…100%を上回り良好な水準にあるが、現状は収益の多くを一般会計からの繰入金に依存している。財源の確保として、水洗化率の向上や使用料改定など使用料の収入増に努める。
</t>
    </r>
    <r>
      <rPr>
        <sz val="10"/>
        <rFont val="ＭＳ ゴシック"/>
        <family val="3"/>
        <charset val="128"/>
      </rPr>
      <t>③流動比率…100%を下回っており短期的な債務に対する支払能力が低く、支払い能力を高めるために資金の確保など経営基盤の強化に努める。</t>
    </r>
    <r>
      <rPr>
        <sz val="10"/>
        <color theme="1"/>
        <rFont val="ＭＳ ゴシック"/>
        <family val="3"/>
        <charset val="128"/>
      </rPr>
      <t xml:space="preserve">
④企業債残高対事業規模比率…近年、建設改良費の平準化を図るなど、借入金の抑制に努めており、今後も、地方債借入額が償還額を超えないように抑制し、整備を進めるよう努める。
</t>
    </r>
    <r>
      <rPr>
        <sz val="10"/>
        <rFont val="ＭＳ ゴシック"/>
        <family val="3"/>
        <charset val="128"/>
      </rPr>
      <t>⑤経費回収率…類似団体・全国ともに平均を下回っており、健全な経営のためにも接続率の向上に努め、また、適正な使用料についても検討する。</t>
    </r>
    <r>
      <rPr>
        <sz val="10"/>
        <color theme="1"/>
        <rFont val="ＭＳ ゴシック"/>
        <family val="3"/>
        <charset val="128"/>
      </rPr>
      <t xml:space="preserve">
</t>
    </r>
    <r>
      <rPr>
        <sz val="10"/>
        <rFont val="ＭＳ ゴシック"/>
        <family val="3"/>
        <charset val="128"/>
      </rPr>
      <t>⑥汚水処理原価…汚水処理原価を減少させることで、経費回収率の改善にもつながることから接続率の向上や維持管理費の抑制に努める。</t>
    </r>
    <r>
      <rPr>
        <sz val="10"/>
        <color rgb="FFFF0000"/>
        <rFont val="ＭＳ ゴシック"/>
        <family val="3"/>
        <charset val="128"/>
      </rPr>
      <t xml:space="preserve">
</t>
    </r>
    <r>
      <rPr>
        <sz val="10"/>
        <rFont val="ＭＳ ゴシック"/>
        <family val="3"/>
        <charset val="128"/>
      </rPr>
      <t>⑦施設利用率…類似団体・全国平均を上回っており概ね良好と考えているが、今後の処理水量に見合った施設整備を検討する。</t>
    </r>
    <r>
      <rPr>
        <sz val="10"/>
        <color rgb="FFFF0000"/>
        <rFont val="ＭＳ ゴシック"/>
        <family val="3"/>
        <charset val="128"/>
      </rPr>
      <t xml:space="preserve">
</t>
    </r>
    <r>
      <rPr>
        <sz val="10"/>
        <rFont val="ＭＳ ゴシック"/>
        <family val="3"/>
        <charset val="128"/>
      </rPr>
      <t>⑧水洗化率…類似団体、全国平均を下回っており、水洗化率向上のための普及啓発活動の強化に努める。</t>
    </r>
    <rPh sb="52" eb="54">
      <t>ウワマワ</t>
    </rPh>
    <rPh sb="55" eb="57">
      <t>リョウコウ</t>
    </rPh>
    <rPh sb="58" eb="60">
      <t>スイジュン</t>
    </rPh>
    <rPh sb="68" eb="70">
      <t>シュウエキ</t>
    </rPh>
    <rPh sb="71" eb="72">
      <t>オオ</t>
    </rPh>
    <rPh sb="74" eb="76">
      <t>イッパン</t>
    </rPh>
    <rPh sb="76" eb="78">
      <t>カイケイ</t>
    </rPh>
    <rPh sb="81" eb="83">
      <t>クリイレ</t>
    </rPh>
    <rPh sb="83" eb="84">
      <t>キン</t>
    </rPh>
    <rPh sb="85" eb="87">
      <t>イゾン</t>
    </rPh>
    <rPh sb="109" eb="112">
      <t>シヨウリョウ</t>
    </rPh>
    <rPh sb="130" eb="132">
      <t>リュウドウ</t>
    </rPh>
    <rPh sb="132" eb="134">
      <t>ヒリツ</t>
    </rPh>
    <rPh sb="146" eb="149">
      <t>タンキテキ</t>
    </rPh>
    <rPh sb="150" eb="152">
      <t>サイム</t>
    </rPh>
    <rPh sb="153" eb="154">
      <t>タイ</t>
    </rPh>
    <rPh sb="156" eb="158">
      <t>シハラ</t>
    </rPh>
    <rPh sb="158" eb="160">
      <t>ノウリョク</t>
    </rPh>
    <rPh sb="161" eb="162">
      <t>ヒク</t>
    </rPh>
    <rPh sb="191" eb="192">
      <t>ツト</t>
    </rPh>
    <rPh sb="275" eb="276">
      <t>ツト</t>
    </rPh>
    <rPh sb="317" eb="319">
      <t>セツゾク</t>
    </rPh>
    <rPh sb="319" eb="320">
      <t>リツ</t>
    </rPh>
    <rPh sb="321" eb="323">
      <t>コウジョウ</t>
    </rPh>
    <rPh sb="324" eb="325">
      <t>ツト</t>
    </rPh>
    <rPh sb="396" eb="398">
      <t>イジ</t>
    </rPh>
    <rPh sb="398" eb="401">
      <t>カンリヒ</t>
    </rPh>
    <rPh sb="402" eb="404">
      <t>ヨクセイ</t>
    </rPh>
    <rPh sb="511" eb="512">
      <t>ツト</t>
    </rPh>
    <phoneticPr fontId="4"/>
  </si>
  <si>
    <r>
      <rPr>
        <sz val="11"/>
        <rFont val="ＭＳ ゴシック"/>
        <family val="3"/>
        <charset val="128"/>
      </rPr>
      <t>①有形固定資産減価償却率…類似団体、全国平均値と比較して低い水準にあり、法定耐用年数に近い資産は少なく更新の必要性は低いと考える。</t>
    </r>
    <r>
      <rPr>
        <sz val="11"/>
        <color rgb="FFFF0000"/>
        <rFont val="ＭＳ ゴシック"/>
        <family val="3"/>
        <charset val="128"/>
      </rPr>
      <t xml:space="preserve">
</t>
    </r>
    <r>
      <rPr>
        <sz val="11"/>
        <rFont val="ＭＳ ゴシック"/>
        <family val="3"/>
        <charset val="128"/>
      </rPr>
      <t>③管渠改善率…管路状態は良いが布設から40年近く経過した箇所もあることから、ストックマネジメント計画に基づき、計画的な管渠の点検・調査及び改築更新等に取り組むこととしている。</t>
    </r>
    <rPh sb="1" eb="3">
      <t>ユウケイ</t>
    </rPh>
    <rPh sb="3" eb="5">
      <t>コテイ</t>
    </rPh>
    <rPh sb="5" eb="7">
      <t>シサン</t>
    </rPh>
    <rPh sb="7" eb="9">
      <t>ゲンカ</t>
    </rPh>
    <rPh sb="9" eb="11">
      <t>ショウキャク</t>
    </rPh>
    <rPh sb="11" eb="12">
      <t>リツ</t>
    </rPh>
    <rPh sb="88" eb="89">
      <t>チカ</t>
    </rPh>
    <rPh sb="128" eb="130">
      <t>テンケン</t>
    </rPh>
    <rPh sb="131" eb="133">
      <t>チョウサ</t>
    </rPh>
    <rPh sb="133" eb="134">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</si>
</sst>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9" fillId="0" borderId="6"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0.09</c:v>
                </c:pt>
              </c:numCache>
            </c:numRef>
          </c:val>
          <c:extLst>
            <c:ext xmlns:c16="http://schemas.microsoft.com/office/drawing/2014/chart" uri="{C3380CC4-5D6E-409C-BE32-E72D297353CC}">
              <c16:uniqueId val="{00000000-5958-44A2-AF43-DDC117D1F1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5958-44A2-AF43-DDC117D1F1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74.08</c:v>
                </c:pt>
              </c:numCache>
            </c:numRef>
          </c:val>
          <c:extLst>
            <c:ext xmlns:c16="http://schemas.microsoft.com/office/drawing/2014/chart" uri="{C3380CC4-5D6E-409C-BE32-E72D297353CC}">
              <c16:uniqueId val="{00000000-C163-47A5-9BC8-DBAFC8968E9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56.72</c:v>
                </c:pt>
              </c:numCache>
            </c:numRef>
          </c:val>
          <c:smooth val="0"/>
          <c:extLst>
            <c:ext xmlns:c16="http://schemas.microsoft.com/office/drawing/2014/chart" uri="{C3380CC4-5D6E-409C-BE32-E72D297353CC}">
              <c16:uniqueId val="{00000001-C163-47A5-9BC8-DBAFC8968E9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78.7</c:v>
                </c:pt>
              </c:numCache>
            </c:numRef>
          </c:val>
          <c:extLst>
            <c:ext xmlns:c16="http://schemas.microsoft.com/office/drawing/2014/chart" uri="{C3380CC4-5D6E-409C-BE32-E72D297353CC}">
              <c16:uniqueId val="{00000000-1B7D-4532-B26B-DD5DC84016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90.72</c:v>
                </c:pt>
              </c:numCache>
            </c:numRef>
          </c:val>
          <c:smooth val="0"/>
          <c:extLst>
            <c:ext xmlns:c16="http://schemas.microsoft.com/office/drawing/2014/chart" uri="{C3380CC4-5D6E-409C-BE32-E72D297353CC}">
              <c16:uniqueId val="{00000001-1B7D-4532-B26B-DD5DC84016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106.02</c:v>
                </c:pt>
              </c:numCache>
            </c:numRef>
          </c:val>
          <c:extLst>
            <c:ext xmlns:c16="http://schemas.microsoft.com/office/drawing/2014/chart" uri="{C3380CC4-5D6E-409C-BE32-E72D297353CC}">
              <c16:uniqueId val="{00000000-410D-48D7-8BEC-AEAB50A7C7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c:v>
                </c:pt>
              </c:numCache>
            </c:numRef>
          </c:val>
          <c:smooth val="0"/>
          <c:extLst>
            <c:ext xmlns:c16="http://schemas.microsoft.com/office/drawing/2014/chart" uri="{C3380CC4-5D6E-409C-BE32-E72D297353CC}">
              <c16:uniqueId val="{00000001-410D-48D7-8BEC-AEAB50A7C7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3.8</c:v>
                </c:pt>
              </c:numCache>
            </c:numRef>
          </c:val>
          <c:extLst>
            <c:ext xmlns:c16="http://schemas.microsoft.com/office/drawing/2014/chart" uri="{C3380CC4-5D6E-409C-BE32-E72D297353CC}">
              <c16:uniqueId val="{00000000-8175-4287-B9E3-BEF0D4266C0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20.78</c:v>
                </c:pt>
              </c:numCache>
            </c:numRef>
          </c:val>
          <c:smooth val="0"/>
          <c:extLst>
            <c:ext xmlns:c16="http://schemas.microsoft.com/office/drawing/2014/chart" uri="{C3380CC4-5D6E-409C-BE32-E72D297353CC}">
              <c16:uniqueId val="{00000001-8175-4287-B9E3-BEF0D4266C0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00C-4C68-88CC-DB71728A02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1.34</c:v>
                </c:pt>
              </c:numCache>
            </c:numRef>
          </c:val>
          <c:smooth val="0"/>
          <c:extLst>
            <c:ext xmlns:c16="http://schemas.microsoft.com/office/drawing/2014/chart" uri="{C3380CC4-5D6E-409C-BE32-E72D297353CC}">
              <c16:uniqueId val="{00000001-C00C-4C68-88CC-DB71728A02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B1-45D6-8BC2-9569C82C2F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18.36</c:v>
                </c:pt>
              </c:numCache>
            </c:numRef>
          </c:val>
          <c:smooth val="0"/>
          <c:extLst>
            <c:ext xmlns:c16="http://schemas.microsoft.com/office/drawing/2014/chart" uri="{C3380CC4-5D6E-409C-BE32-E72D297353CC}">
              <c16:uniqueId val="{00000001-B5B1-45D6-8BC2-9569C82C2F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62.2</c:v>
                </c:pt>
              </c:numCache>
            </c:numRef>
          </c:val>
          <c:extLst>
            <c:ext xmlns:c16="http://schemas.microsoft.com/office/drawing/2014/chart" uri="{C3380CC4-5D6E-409C-BE32-E72D297353CC}">
              <c16:uniqueId val="{00000000-F051-4785-9E6D-246E0FE330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55.6</c:v>
                </c:pt>
              </c:numCache>
            </c:numRef>
          </c:val>
          <c:smooth val="0"/>
          <c:extLst>
            <c:ext xmlns:c16="http://schemas.microsoft.com/office/drawing/2014/chart" uri="{C3380CC4-5D6E-409C-BE32-E72D297353CC}">
              <c16:uniqueId val="{00000001-F051-4785-9E6D-246E0FE330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701.68</c:v>
                </c:pt>
              </c:numCache>
            </c:numRef>
          </c:val>
          <c:extLst>
            <c:ext xmlns:c16="http://schemas.microsoft.com/office/drawing/2014/chart" uri="{C3380CC4-5D6E-409C-BE32-E72D297353CC}">
              <c16:uniqueId val="{00000000-9D58-47B7-BEE4-C92D131780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789.08</c:v>
                </c:pt>
              </c:numCache>
            </c:numRef>
          </c:val>
          <c:smooth val="0"/>
          <c:extLst>
            <c:ext xmlns:c16="http://schemas.microsoft.com/office/drawing/2014/chart" uri="{C3380CC4-5D6E-409C-BE32-E72D297353CC}">
              <c16:uniqueId val="{00000001-9D58-47B7-BEE4-C92D131780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64.53</c:v>
                </c:pt>
              </c:numCache>
            </c:numRef>
          </c:val>
          <c:extLst>
            <c:ext xmlns:c16="http://schemas.microsoft.com/office/drawing/2014/chart" uri="{C3380CC4-5D6E-409C-BE32-E72D297353CC}">
              <c16:uniqueId val="{00000000-9A24-49A1-8C42-33E4EB19F5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88.25</c:v>
                </c:pt>
              </c:numCache>
            </c:numRef>
          </c:val>
          <c:smooth val="0"/>
          <c:extLst>
            <c:ext xmlns:c16="http://schemas.microsoft.com/office/drawing/2014/chart" uri="{C3380CC4-5D6E-409C-BE32-E72D297353CC}">
              <c16:uniqueId val="{00000001-9A24-49A1-8C42-33E4EB19F5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0E09-405E-B65C-0FB0A19405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176.37</c:v>
                </c:pt>
              </c:numCache>
            </c:numRef>
          </c:val>
          <c:smooth val="0"/>
          <c:extLst>
            <c:ext xmlns:c16="http://schemas.microsoft.com/office/drawing/2014/chart" uri="{C3380CC4-5D6E-409C-BE32-E72D297353CC}">
              <c16:uniqueId val="{00000001-0E09-405E-B65C-0FB0A19405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鹿児島県　鹿屋市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Cc1</v>
      </c>
      <c r="X8" s="84"/>
      <c r="Y8" s="84"/>
      <c r="Z8" s="84"/>
      <c r="AA8" s="84"/>
      <c r="AB8" s="84"/>
      <c r="AC8" s="84"/>
      <c r="AD8" s="85" t="str">
        <f>データ!$M$6</f>
        <v>非設置</v>
      </c>
      <c r="AE8" s="85"/>
      <c r="AF8" s="85"/>
      <c r="AG8" s="85"/>
      <c r="AH8" s="85"/>
      <c r="AI8" s="85"/>
      <c r="AJ8" s="85"/>
      <c r="AK8" s="3"/>
      <c r="AL8" s="81">
        <f>データ!S6</f>
        <v>102200</v>
      </c>
      <c r="AM8" s="81"/>
      <c r="AN8" s="81"/>
      <c r="AO8" s="81"/>
      <c r="AP8" s="81"/>
      <c r="AQ8" s="81"/>
      <c r="AR8" s="81"/>
      <c r="AS8" s="81"/>
      <c r="AT8" s="80">
        <f>データ!T6</f>
        <v>448.15</v>
      </c>
      <c r="AU8" s="80"/>
      <c r="AV8" s="80"/>
      <c r="AW8" s="80"/>
      <c r="AX8" s="80"/>
      <c r="AY8" s="80"/>
      <c r="AZ8" s="80"/>
      <c r="BA8" s="80"/>
      <c r="BB8" s="80">
        <f>データ!U6</f>
        <v>228.05</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f>データ!O6</f>
        <v>63.58</v>
      </c>
      <c r="J10" s="80"/>
      <c r="K10" s="80"/>
      <c r="L10" s="80"/>
      <c r="M10" s="80"/>
      <c r="N10" s="80"/>
      <c r="O10" s="80"/>
      <c r="P10" s="80">
        <f>データ!P6</f>
        <v>18.170000000000002</v>
      </c>
      <c r="Q10" s="80"/>
      <c r="R10" s="80"/>
      <c r="S10" s="80"/>
      <c r="T10" s="80"/>
      <c r="U10" s="80"/>
      <c r="V10" s="80"/>
      <c r="W10" s="80">
        <f>データ!Q6</f>
        <v>94.39</v>
      </c>
      <c r="X10" s="80"/>
      <c r="Y10" s="80"/>
      <c r="Z10" s="80"/>
      <c r="AA10" s="80"/>
      <c r="AB10" s="80"/>
      <c r="AC10" s="80"/>
      <c r="AD10" s="81">
        <f>データ!R6</f>
        <v>1815</v>
      </c>
      <c r="AE10" s="81"/>
      <c r="AF10" s="81"/>
      <c r="AG10" s="81"/>
      <c r="AH10" s="81"/>
      <c r="AI10" s="81"/>
      <c r="AJ10" s="81"/>
      <c r="AK10" s="2"/>
      <c r="AL10" s="81">
        <f>データ!V6</f>
        <v>18380</v>
      </c>
      <c r="AM10" s="81"/>
      <c r="AN10" s="81"/>
      <c r="AO10" s="81"/>
      <c r="AP10" s="81"/>
      <c r="AQ10" s="81"/>
      <c r="AR10" s="81"/>
      <c r="AS10" s="81"/>
      <c r="AT10" s="80">
        <f>データ!W6</f>
        <v>6.16</v>
      </c>
      <c r="AU10" s="80"/>
      <c r="AV10" s="80"/>
      <c r="AW10" s="80"/>
      <c r="AX10" s="80"/>
      <c r="AY10" s="80"/>
      <c r="AZ10" s="80"/>
      <c r="BA10" s="80"/>
      <c r="BB10" s="80">
        <f>データ!X6</f>
        <v>2983.77</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116</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qZMRo/hqm9fEDH7Tujw192qCfjaUtyBOSW4jzdDRudkfOQZJQ59iFuDqd4iOJ5cUb6hJkDd8KiIrkBYLwT2qxg==" saltValue="4cBapYfcDUJ0xjikfYdUI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462039</v>
      </c>
      <c r="D6" s="33">
        <f t="shared" si="3"/>
        <v>46</v>
      </c>
      <c r="E6" s="33">
        <f t="shared" si="3"/>
        <v>17</v>
      </c>
      <c r="F6" s="33">
        <f t="shared" si="3"/>
        <v>1</v>
      </c>
      <c r="G6" s="33">
        <f t="shared" si="3"/>
        <v>0</v>
      </c>
      <c r="H6" s="33" t="str">
        <f t="shared" si="3"/>
        <v>鹿児島県　鹿屋市</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63.58</v>
      </c>
      <c r="P6" s="34">
        <f t="shared" si="3"/>
        <v>18.170000000000002</v>
      </c>
      <c r="Q6" s="34">
        <f t="shared" si="3"/>
        <v>94.39</v>
      </c>
      <c r="R6" s="34">
        <f t="shared" si="3"/>
        <v>1815</v>
      </c>
      <c r="S6" s="34">
        <f t="shared" si="3"/>
        <v>102200</v>
      </c>
      <c r="T6" s="34">
        <f t="shared" si="3"/>
        <v>448.15</v>
      </c>
      <c r="U6" s="34">
        <f t="shared" si="3"/>
        <v>228.05</v>
      </c>
      <c r="V6" s="34">
        <f t="shared" si="3"/>
        <v>18380</v>
      </c>
      <c r="W6" s="34">
        <f t="shared" si="3"/>
        <v>6.16</v>
      </c>
      <c r="X6" s="34">
        <f t="shared" si="3"/>
        <v>2983.77</v>
      </c>
      <c r="Y6" s="35" t="str">
        <f>IF(Y7="",NA(),Y7)</f>
        <v>-</v>
      </c>
      <c r="Z6" s="35" t="str">
        <f t="shared" ref="Z6:AH6" si="4">IF(Z7="",NA(),Z7)</f>
        <v>-</v>
      </c>
      <c r="AA6" s="35" t="str">
        <f t="shared" si="4"/>
        <v>-</v>
      </c>
      <c r="AB6" s="35" t="str">
        <f t="shared" si="4"/>
        <v>-</v>
      </c>
      <c r="AC6" s="35">
        <f t="shared" si="4"/>
        <v>106.02</v>
      </c>
      <c r="AD6" s="35" t="str">
        <f t="shared" si="4"/>
        <v>-</v>
      </c>
      <c r="AE6" s="35" t="str">
        <f t="shared" si="4"/>
        <v>-</v>
      </c>
      <c r="AF6" s="35" t="str">
        <f t="shared" si="4"/>
        <v>-</v>
      </c>
      <c r="AG6" s="35" t="str">
        <f t="shared" si="4"/>
        <v>-</v>
      </c>
      <c r="AH6" s="35">
        <f t="shared" si="4"/>
        <v>106.5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18.36</v>
      </c>
      <c r="AT6" s="34" t="str">
        <f>IF(AT7="","",IF(AT7="-","【-】","【"&amp;SUBSTITUTE(TEXT(AT7,"#,##0.00"),"-","△")&amp;"】"))</f>
        <v>【3.64】</v>
      </c>
      <c r="AU6" s="35" t="str">
        <f>IF(AU7="",NA(),AU7)</f>
        <v>-</v>
      </c>
      <c r="AV6" s="35" t="str">
        <f t="shared" ref="AV6:BD6" si="6">IF(AV7="",NA(),AV7)</f>
        <v>-</v>
      </c>
      <c r="AW6" s="35" t="str">
        <f t="shared" si="6"/>
        <v>-</v>
      </c>
      <c r="AX6" s="35" t="str">
        <f t="shared" si="6"/>
        <v>-</v>
      </c>
      <c r="AY6" s="35">
        <f t="shared" si="6"/>
        <v>62.2</v>
      </c>
      <c r="AZ6" s="35" t="str">
        <f t="shared" si="6"/>
        <v>-</v>
      </c>
      <c r="BA6" s="35" t="str">
        <f t="shared" si="6"/>
        <v>-</v>
      </c>
      <c r="BB6" s="35" t="str">
        <f t="shared" si="6"/>
        <v>-</v>
      </c>
      <c r="BC6" s="35" t="str">
        <f t="shared" si="6"/>
        <v>-</v>
      </c>
      <c r="BD6" s="35">
        <f t="shared" si="6"/>
        <v>55.6</v>
      </c>
      <c r="BE6" s="34" t="str">
        <f>IF(BE7="","",IF(BE7="-","【-】","【"&amp;SUBSTITUTE(TEXT(BE7,"#,##0.00"),"-","△")&amp;"】"))</f>
        <v>【67.52】</v>
      </c>
      <c r="BF6" s="35" t="str">
        <f>IF(BF7="",NA(),BF7)</f>
        <v>-</v>
      </c>
      <c r="BG6" s="35" t="str">
        <f t="shared" ref="BG6:BO6" si="7">IF(BG7="",NA(),BG7)</f>
        <v>-</v>
      </c>
      <c r="BH6" s="35" t="str">
        <f t="shared" si="7"/>
        <v>-</v>
      </c>
      <c r="BI6" s="35" t="str">
        <f t="shared" si="7"/>
        <v>-</v>
      </c>
      <c r="BJ6" s="35">
        <f t="shared" si="7"/>
        <v>701.68</v>
      </c>
      <c r="BK6" s="35" t="str">
        <f t="shared" si="7"/>
        <v>-</v>
      </c>
      <c r="BL6" s="35" t="str">
        <f t="shared" si="7"/>
        <v>-</v>
      </c>
      <c r="BM6" s="35" t="str">
        <f t="shared" si="7"/>
        <v>-</v>
      </c>
      <c r="BN6" s="35" t="str">
        <f t="shared" si="7"/>
        <v>-</v>
      </c>
      <c r="BO6" s="35">
        <f t="shared" si="7"/>
        <v>789.08</v>
      </c>
      <c r="BP6" s="34" t="str">
        <f>IF(BP7="","",IF(BP7="-","【-】","【"&amp;SUBSTITUTE(TEXT(BP7,"#,##0.00"),"-","△")&amp;"】"))</f>
        <v>【705.21】</v>
      </c>
      <c r="BQ6" s="35" t="str">
        <f>IF(BQ7="",NA(),BQ7)</f>
        <v>-</v>
      </c>
      <c r="BR6" s="35" t="str">
        <f t="shared" ref="BR6:BZ6" si="8">IF(BR7="",NA(),BR7)</f>
        <v>-</v>
      </c>
      <c r="BS6" s="35" t="str">
        <f t="shared" si="8"/>
        <v>-</v>
      </c>
      <c r="BT6" s="35" t="str">
        <f t="shared" si="8"/>
        <v>-</v>
      </c>
      <c r="BU6" s="35">
        <f t="shared" si="8"/>
        <v>64.53</v>
      </c>
      <c r="BV6" s="35" t="str">
        <f t="shared" si="8"/>
        <v>-</v>
      </c>
      <c r="BW6" s="35" t="str">
        <f t="shared" si="8"/>
        <v>-</v>
      </c>
      <c r="BX6" s="35" t="str">
        <f t="shared" si="8"/>
        <v>-</v>
      </c>
      <c r="BY6" s="35" t="str">
        <f t="shared" si="8"/>
        <v>-</v>
      </c>
      <c r="BZ6" s="35">
        <f t="shared" si="8"/>
        <v>88.25</v>
      </c>
      <c r="CA6" s="34" t="str">
        <f>IF(CA7="","",IF(CA7="-","【-】","【"&amp;SUBSTITUTE(TEXT(CA7,"#,##0.00"),"-","△")&amp;"】"))</f>
        <v>【98.96】</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176.37</v>
      </c>
      <c r="CL6" s="34" t="str">
        <f>IF(CL7="","",IF(CL7="-","【-】","【"&amp;SUBSTITUTE(TEXT(CL7,"#,##0.00"),"-","△")&amp;"】"))</f>
        <v>【134.52】</v>
      </c>
      <c r="CM6" s="35" t="str">
        <f>IF(CM7="",NA(),CM7)</f>
        <v>-</v>
      </c>
      <c r="CN6" s="35" t="str">
        <f t="shared" ref="CN6:CV6" si="10">IF(CN7="",NA(),CN7)</f>
        <v>-</v>
      </c>
      <c r="CO6" s="35" t="str">
        <f t="shared" si="10"/>
        <v>-</v>
      </c>
      <c r="CP6" s="35" t="str">
        <f t="shared" si="10"/>
        <v>-</v>
      </c>
      <c r="CQ6" s="35">
        <f t="shared" si="10"/>
        <v>74.08</v>
      </c>
      <c r="CR6" s="35" t="str">
        <f t="shared" si="10"/>
        <v>-</v>
      </c>
      <c r="CS6" s="35" t="str">
        <f t="shared" si="10"/>
        <v>-</v>
      </c>
      <c r="CT6" s="35" t="str">
        <f t="shared" si="10"/>
        <v>-</v>
      </c>
      <c r="CU6" s="35" t="str">
        <f t="shared" si="10"/>
        <v>-</v>
      </c>
      <c r="CV6" s="35">
        <f t="shared" si="10"/>
        <v>56.72</v>
      </c>
      <c r="CW6" s="34" t="str">
        <f>IF(CW7="","",IF(CW7="-","【-】","【"&amp;SUBSTITUTE(TEXT(CW7,"#,##0.00"),"-","△")&amp;"】"))</f>
        <v>【59.57】</v>
      </c>
      <c r="CX6" s="35" t="str">
        <f>IF(CX7="",NA(),CX7)</f>
        <v>-</v>
      </c>
      <c r="CY6" s="35" t="str">
        <f t="shared" ref="CY6:DG6" si="11">IF(CY7="",NA(),CY7)</f>
        <v>-</v>
      </c>
      <c r="CZ6" s="35" t="str">
        <f t="shared" si="11"/>
        <v>-</v>
      </c>
      <c r="DA6" s="35" t="str">
        <f t="shared" si="11"/>
        <v>-</v>
      </c>
      <c r="DB6" s="35">
        <f t="shared" si="11"/>
        <v>78.7</v>
      </c>
      <c r="DC6" s="35" t="str">
        <f t="shared" si="11"/>
        <v>-</v>
      </c>
      <c r="DD6" s="35" t="str">
        <f t="shared" si="11"/>
        <v>-</v>
      </c>
      <c r="DE6" s="35" t="str">
        <f t="shared" si="11"/>
        <v>-</v>
      </c>
      <c r="DF6" s="35" t="str">
        <f t="shared" si="11"/>
        <v>-</v>
      </c>
      <c r="DG6" s="35">
        <f t="shared" si="11"/>
        <v>90.72</v>
      </c>
      <c r="DH6" s="34" t="str">
        <f>IF(DH7="","",IF(DH7="-","【-】","【"&amp;SUBSTITUTE(TEXT(DH7,"#,##0.00"),"-","△")&amp;"】"))</f>
        <v>【95.57】</v>
      </c>
      <c r="DI6" s="35" t="str">
        <f>IF(DI7="",NA(),DI7)</f>
        <v>-</v>
      </c>
      <c r="DJ6" s="35" t="str">
        <f t="shared" ref="DJ6:DR6" si="12">IF(DJ7="",NA(),DJ7)</f>
        <v>-</v>
      </c>
      <c r="DK6" s="35" t="str">
        <f t="shared" si="12"/>
        <v>-</v>
      </c>
      <c r="DL6" s="35" t="str">
        <f t="shared" si="12"/>
        <v>-</v>
      </c>
      <c r="DM6" s="35">
        <f t="shared" si="12"/>
        <v>3.8</v>
      </c>
      <c r="DN6" s="35" t="str">
        <f t="shared" si="12"/>
        <v>-</v>
      </c>
      <c r="DO6" s="35" t="str">
        <f t="shared" si="12"/>
        <v>-</v>
      </c>
      <c r="DP6" s="35" t="str">
        <f t="shared" si="12"/>
        <v>-</v>
      </c>
      <c r="DQ6" s="35" t="str">
        <f t="shared" si="12"/>
        <v>-</v>
      </c>
      <c r="DR6" s="35">
        <f t="shared" si="12"/>
        <v>20.78</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1.34</v>
      </c>
      <c r="ED6" s="34" t="str">
        <f>IF(ED7="","",IF(ED7="-","【-】","【"&amp;SUBSTITUTE(TEXT(ED7,"#,##0.00"),"-","△")&amp;"】"))</f>
        <v>【5.72】</v>
      </c>
      <c r="EE6" s="35" t="str">
        <f>IF(EE7="",NA(),EE7)</f>
        <v>-</v>
      </c>
      <c r="EF6" s="35" t="str">
        <f t="shared" ref="EF6:EN6" si="14">IF(EF7="",NA(),EF7)</f>
        <v>-</v>
      </c>
      <c r="EG6" s="35" t="str">
        <f t="shared" si="14"/>
        <v>-</v>
      </c>
      <c r="EH6" s="35" t="str">
        <f t="shared" si="14"/>
        <v>-</v>
      </c>
      <c r="EI6" s="35">
        <f t="shared" si="14"/>
        <v>0.09</v>
      </c>
      <c r="EJ6" s="35" t="str">
        <f t="shared" si="14"/>
        <v>-</v>
      </c>
      <c r="EK6" s="35" t="str">
        <f t="shared" si="14"/>
        <v>-</v>
      </c>
      <c r="EL6" s="35" t="str">
        <f t="shared" si="14"/>
        <v>-</v>
      </c>
      <c r="EM6" s="35" t="str">
        <f t="shared" si="14"/>
        <v>-</v>
      </c>
      <c r="EN6" s="35">
        <f t="shared" si="14"/>
        <v>0.15</v>
      </c>
      <c r="EO6" s="34" t="str">
        <f>IF(EO7="","",IF(EO7="-","【-】","【"&amp;SUBSTITUTE(TEXT(EO7,"#,##0.00"),"-","△")&amp;"】"))</f>
        <v>【0.30】</v>
      </c>
    </row>
    <row r="7" spans="1:148" s="36" customFormat="1" x14ac:dyDescent="0.15">
      <c r="A7" s="28"/>
      <c r="B7" s="37">
        <v>2020</v>
      </c>
      <c r="C7" s="37">
        <v>462039</v>
      </c>
      <c r="D7" s="37">
        <v>46</v>
      </c>
      <c r="E7" s="37">
        <v>17</v>
      </c>
      <c r="F7" s="37">
        <v>1</v>
      </c>
      <c r="G7" s="37">
        <v>0</v>
      </c>
      <c r="H7" s="37" t="s">
        <v>96</v>
      </c>
      <c r="I7" s="37" t="s">
        <v>97</v>
      </c>
      <c r="J7" s="37" t="s">
        <v>98</v>
      </c>
      <c r="K7" s="37" t="s">
        <v>99</v>
      </c>
      <c r="L7" s="37" t="s">
        <v>100</v>
      </c>
      <c r="M7" s="37" t="s">
        <v>101</v>
      </c>
      <c r="N7" s="38" t="s">
        <v>102</v>
      </c>
      <c r="O7" s="38">
        <v>63.58</v>
      </c>
      <c r="P7" s="38">
        <v>18.170000000000002</v>
      </c>
      <c r="Q7" s="38">
        <v>94.39</v>
      </c>
      <c r="R7" s="38">
        <v>1815</v>
      </c>
      <c r="S7" s="38">
        <v>102200</v>
      </c>
      <c r="T7" s="38">
        <v>448.15</v>
      </c>
      <c r="U7" s="38">
        <v>228.05</v>
      </c>
      <c r="V7" s="38">
        <v>18380</v>
      </c>
      <c r="W7" s="38">
        <v>6.16</v>
      </c>
      <c r="X7" s="38">
        <v>2983.77</v>
      </c>
      <c r="Y7" s="38" t="s">
        <v>102</v>
      </c>
      <c r="Z7" s="38" t="s">
        <v>102</v>
      </c>
      <c r="AA7" s="38" t="s">
        <v>102</v>
      </c>
      <c r="AB7" s="38" t="s">
        <v>102</v>
      </c>
      <c r="AC7" s="38">
        <v>106.02</v>
      </c>
      <c r="AD7" s="38" t="s">
        <v>102</v>
      </c>
      <c r="AE7" s="38" t="s">
        <v>102</v>
      </c>
      <c r="AF7" s="38" t="s">
        <v>102</v>
      </c>
      <c r="AG7" s="38" t="s">
        <v>102</v>
      </c>
      <c r="AH7" s="38">
        <v>106.5</v>
      </c>
      <c r="AI7" s="38">
        <v>106.67</v>
      </c>
      <c r="AJ7" s="38" t="s">
        <v>102</v>
      </c>
      <c r="AK7" s="38" t="s">
        <v>102</v>
      </c>
      <c r="AL7" s="38" t="s">
        <v>102</v>
      </c>
      <c r="AM7" s="38" t="s">
        <v>102</v>
      </c>
      <c r="AN7" s="38">
        <v>0</v>
      </c>
      <c r="AO7" s="38" t="s">
        <v>102</v>
      </c>
      <c r="AP7" s="38" t="s">
        <v>102</v>
      </c>
      <c r="AQ7" s="38" t="s">
        <v>102</v>
      </c>
      <c r="AR7" s="38" t="s">
        <v>102</v>
      </c>
      <c r="AS7" s="38">
        <v>18.36</v>
      </c>
      <c r="AT7" s="38">
        <v>3.64</v>
      </c>
      <c r="AU7" s="38" t="s">
        <v>102</v>
      </c>
      <c r="AV7" s="38" t="s">
        <v>102</v>
      </c>
      <c r="AW7" s="38" t="s">
        <v>102</v>
      </c>
      <c r="AX7" s="38" t="s">
        <v>102</v>
      </c>
      <c r="AY7" s="38">
        <v>62.2</v>
      </c>
      <c r="AZ7" s="38" t="s">
        <v>102</v>
      </c>
      <c r="BA7" s="38" t="s">
        <v>102</v>
      </c>
      <c r="BB7" s="38" t="s">
        <v>102</v>
      </c>
      <c r="BC7" s="38" t="s">
        <v>102</v>
      </c>
      <c r="BD7" s="38">
        <v>55.6</v>
      </c>
      <c r="BE7" s="38">
        <v>67.52</v>
      </c>
      <c r="BF7" s="38" t="s">
        <v>102</v>
      </c>
      <c r="BG7" s="38" t="s">
        <v>102</v>
      </c>
      <c r="BH7" s="38" t="s">
        <v>102</v>
      </c>
      <c r="BI7" s="38" t="s">
        <v>102</v>
      </c>
      <c r="BJ7" s="38">
        <v>701.68</v>
      </c>
      <c r="BK7" s="38" t="s">
        <v>102</v>
      </c>
      <c r="BL7" s="38" t="s">
        <v>102</v>
      </c>
      <c r="BM7" s="38" t="s">
        <v>102</v>
      </c>
      <c r="BN7" s="38" t="s">
        <v>102</v>
      </c>
      <c r="BO7" s="38">
        <v>789.08</v>
      </c>
      <c r="BP7" s="38">
        <v>705.21</v>
      </c>
      <c r="BQ7" s="38" t="s">
        <v>102</v>
      </c>
      <c r="BR7" s="38" t="s">
        <v>102</v>
      </c>
      <c r="BS7" s="38" t="s">
        <v>102</v>
      </c>
      <c r="BT7" s="38" t="s">
        <v>102</v>
      </c>
      <c r="BU7" s="38">
        <v>64.53</v>
      </c>
      <c r="BV7" s="38" t="s">
        <v>102</v>
      </c>
      <c r="BW7" s="38" t="s">
        <v>102</v>
      </c>
      <c r="BX7" s="38" t="s">
        <v>102</v>
      </c>
      <c r="BY7" s="38" t="s">
        <v>102</v>
      </c>
      <c r="BZ7" s="38">
        <v>88.25</v>
      </c>
      <c r="CA7" s="38">
        <v>98.96</v>
      </c>
      <c r="CB7" s="38" t="s">
        <v>102</v>
      </c>
      <c r="CC7" s="38" t="s">
        <v>102</v>
      </c>
      <c r="CD7" s="38" t="s">
        <v>102</v>
      </c>
      <c r="CE7" s="38" t="s">
        <v>102</v>
      </c>
      <c r="CF7" s="38">
        <v>150</v>
      </c>
      <c r="CG7" s="38" t="s">
        <v>102</v>
      </c>
      <c r="CH7" s="38" t="s">
        <v>102</v>
      </c>
      <c r="CI7" s="38" t="s">
        <v>102</v>
      </c>
      <c r="CJ7" s="38" t="s">
        <v>102</v>
      </c>
      <c r="CK7" s="38">
        <v>176.37</v>
      </c>
      <c r="CL7" s="38">
        <v>134.52000000000001</v>
      </c>
      <c r="CM7" s="38" t="s">
        <v>102</v>
      </c>
      <c r="CN7" s="38" t="s">
        <v>102</v>
      </c>
      <c r="CO7" s="38" t="s">
        <v>102</v>
      </c>
      <c r="CP7" s="38" t="s">
        <v>102</v>
      </c>
      <c r="CQ7" s="38">
        <v>74.08</v>
      </c>
      <c r="CR7" s="38" t="s">
        <v>102</v>
      </c>
      <c r="CS7" s="38" t="s">
        <v>102</v>
      </c>
      <c r="CT7" s="38" t="s">
        <v>102</v>
      </c>
      <c r="CU7" s="38" t="s">
        <v>102</v>
      </c>
      <c r="CV7" s="38">
        <v>56.72</v>
      </c>
      <c r="CW7" s="38">
        <v>59.57</v>
      </c>
      <c r="CX7" s="38" t="s">
        <v>102</v>
      </c>
      <c r="CY7" s="38" t="s">
        <v>102</v>
      </c>
      <c r="CZ7" s="38" t="s">
        <v>102</v>
      </c>
      <c r="DA7" s="38" t="s">
        <v>102</v>
      </c>
      <c r="DB7" s="38">
        <v>78.7</v>
      </c>
      <c r="DC7" s="38" t="s">
        <v>102</v>
      </c>
      <c r="DD7" s="38" t="s">
        <v>102</v>
      </c>
      <c r="DE7" s="38" t="s">
        <v>102</v>
      </c>
      <c r="DF7" s="38" t="s">
        <v>102</v>
      </c>
      <c r="DG7" s="38">
        <v>90.72</v>
      </c>
      <c r="DH7" s="38">
        <v>95.57</v>
      </c>
      <c r="DI7" s="38" t="s">
        <v>102</v>
      </c>
      <c r="DJ7" s="38" t="s">
        <v>102</v>
      </c>
      <c r="DK7" s="38" t="s">
        <v>102</v>
      </c>
      <c r="DL7" s="38" t="s">
        <v>102</v>
      </c>
      <c r="DM7" s="38">
        <v>3.8</v>
      </c>
      <c r="DN7" s="38" t="s">
        <v>102</v>
      </c>
      <c r="DO7" s="38" t="s">
        <v>102</v>
      </c>
      <c r="DP7" s="38" t="s">
        <v>102</v>
      </c>
      <c r="DQ7" s="38" t="s">
        <v>102</v>
      </c>
      <c r="DR7" s="38">
        <v>20.78</v>
      </c>
      <c r="DS7" s="38">
        <v>36.520000000000003</v>
      </c>
      <c r="DT7" s="38" t="s">
        <v>102</v>
      </c>
      <c r="DU7" s="38" t="s">
        <v>102</v>
      </c>
      <c r="DV7" s="38" t="s">
        <v>102</v>
      </c>
      <c r="DW7" s="38" t="s">
        <v>102</v>
      </c>
      <c r="DX7" s="38">
        <v>0</v>
      </c>
      <c r="DY7" s="38" t="s">
        <v>102</v>
      </c>
      <c r="DZ7" s="38" t="s">
        <v>102</v>
      </c>
      <c r="EA7" s="38" t="s">
        <v>102</v>
      </c>
      <c r="EB7" s="38" t="s">
        <v>102</v>
      </c>
      <c r="EC7" s="38">
        <v>1.34</v>
      </c>
      <c r="ED7" s="38">
        <v>5.72</v>
      </c>
      <c r="EE7" s="38" t="s">
        <v>102</v>
      </c>
      <c r="EF7" s="38" t="s">
        <v>102</v>
      </c>
      <c r="EG7" s="38" t="s">
        <v>102</v>
      </c>
      <c r="EH7" s="38" t="s">
        <v>102</v>
      </c>
      <c r="EI7" s="38">
        <v>0.09</v>
      </c>
      <c r="EJ7" s="38" t="s">
        <v>102</v>
      </c>
      <c r="EK7" s="38" t="s">
        <v>102</v>
      </c>
      <c r="EL7" s="38" t="s">
        <v>102</v>
      </c>
      <c r="EM7" s="38" t="s">
        <v>102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2022-01-12T02:05:34Z</cp:lastPrinted>
  <dcterms:created xsi:type="dcterms:W3CDTF">2021-12-03T07:19:54Z</dcterms:created>
  <dcterms:modified xsi:type="dcterms:W3CDTF">2022-02-22T02:24:04Z</dcterms:modified>
  <cp:category/>
</cp:coreProperties>
</file>