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3_枕崎市【済】\"/>
    </mc:Choice>
  </mc:AlternateContent>
  <workbookProtection workbookAlgorithmName="SHA-512" workbookHashValue="r7IMy0D32eq75ftUfSWtVq/WHy6bW5zGjcCw6UR9QHNbrYzReCBjSEM6lpk55/BMBGZKfYM/Lj3UZyBIsTXA8w==" workbookSaltValue="yCOwgKfwWtbvyWCxu0uyaw==" workbookSpinCount="100000" lockStructure="1"/>
  <bookViews>
    <workbookView xWindow="-120" yWindow="-120" windowWidth="19440" windowHeight="15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I10" i="4" s="1"/>
  <c r="N6" i="5"/>
  <c r="B10" i="4" s="1"/>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BB10" i="4"/>
  <c r="BB8" i="4"/>
  <c r="AT8" i="4"/>
  <c r="AL8" i="4"/>
  <c r="AD8" i="4"/>
  <c r="W8" i="4"/>
  <c r="I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<sst xmlns="http://schemas.openxmlformats.org/spreadsheetml/2006/main" count="228" uniqueCount="115">
  <si>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</si>
  <si>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</si>
  <si>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</si>
  <si>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</si>
  <si>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</si>
  <si>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</si>
  <si>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</si>
  <si>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</si>
  <si>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</si>
  <si>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</si>
  <si>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</si>
  <si>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</si>
  <si>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</si>
  <si>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</si>
  <si>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</si>
  <si>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</si>
  <si>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</si>
  <si>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</si>
  <si>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</si>
  <si>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</si>
  <si>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</si>
  <si>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</si>
  <si>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</si>
  <si>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</si>
  <si>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</si>
  <si>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</si>
  <si>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</si>
  <si>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</si>
  <si>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</si>
  <si>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</si>
  <si>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</si>
  <si>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</si>
  <si>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</si>
  <si>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</si>
  <si>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</si>
  <si>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</si>
  <si>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</si>
  <si>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</si>
  <si>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</si>
  <si>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</si>
  <si>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</si>
  <si>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</si>
  <si>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</si>
  <si>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</si>
  <si>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</si>
  <si>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</si>
  <si>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</si>
  <si>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</si>
  <si>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</si>
  <si>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</si>
  <si>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</si>
  <si>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</si>
  <si>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</si>
  <si>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</si>
  <si>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</si>
  <si>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</si>
  <si>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</si>
  <si>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</si>
  <si>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</si>
  <si>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</si>
  <si>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</si>
  <si>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</si>
  <si>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</si>
  <si>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</si>
  <si>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</si>
  <si>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</si>
  <si>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</si>
  <si>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</si>
  <si>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</si>
  <si>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</si>
  <si>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</si>
  <si>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</si>
  <si>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</si>
  <si>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</si>
  <si>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</si>
  <si>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</si>
  <si>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</si>
  <si>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</si>
  <si>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</si>
  <si>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</si>
  <si>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</si>
  <si>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</si>
  <si>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</si>
  <si>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</si>
  <si>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</si>
  <si>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</si>
  <si>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</si>
  <si>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</si>
  <si>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</si>
  <si>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</si>
  <si>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</si>
  <si>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</si>
  <si>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</si>
  <si>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</si>
  <si>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</si>
  <si>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</si>
  <si>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</si>
  <si>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</si>
  <si>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</si>
  <si>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</si>
  <si>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</si>
  <si>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</si>
  <si>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</si>
  <si>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</si>
  <si>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</si>
  <si>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</si>
  <si>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</si>
  <si>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</si>
  <si>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</si>
  <si>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</si>
  <si>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</si>
  <si>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</si>
  <si>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については、100％以上で、類似団体と比較しても全般的に安定した状況が維持されている。しかしながら、将来的給水収益は人口減少に伴い年々減少していく傾向にあるので、健全な経営を維持していくため、料金体系の見直しとともに、経常経費の見直しを行うなど、無駄のない効率的な経営を図る必要がある。　　　　　　
③流動比率については、類似団体平均値を上回っており良好な状況で推移しているが、今後老朽施設の更新により流動資産の大部分を占める資金は減少していく見通しである。
④企業債残高対給水収益比率については、類似団体平均値を上回っており、今後給水収益の減少、施設更新費用の増加によりさらに率の上昇が見込まれることから、企業債借入額の抑制、及び原資となる料金体系の見直しを進めていく必要がある。　　　　　　　　
⑤料金回収率については100%を上回っており、費用を水道料金などの収益で賄えている。　　　　　　　　　　　
⑥給水原価については、効率的な施設の運用による費用の縮減を図ることにより、安定した原価を維持しているが、有収水量の減少に伴って増加傾向にあり、今後も継続的に経営効率化を図っていく必要がある。　
⑦施設利用率については、類似団体平均値を上回っているが、人口減少に伴う配水量の減により率は低下してきており、今後分母となる一日配水能力の見直しを行う必要がある。
⑧有収率については、前年度を上回ったが、配水管の老朽化が進行していく見通しである。今後も計画的に管路更新を進め、漏水調査により漏水箇所の早期発見に努める。</t>
    <phoneticPr fontId="4"/>
  </si>
  <si>
    <t>①有形固定資産減価償却率については、類似団体を上回り、傾向的には水道施設や管路などの資産の老朽化が徐々に進行している。今後、水道ビジョン（平成29年度策定）に基づく計画的な施設更新を進め、老朽化の解消を図っていく必要がある。
②管路経年化率は類似団体を下回り、③管路更新率は類似団体を上回ってはいるが、今後、管路の老朽化は進行する傾向にある。今後、更新率を上げるための投資の拡大により経営の健全性を損なわないよう、計画的に更新を進めていく必要がある。</t>
    <phoneticPr fontId="4"/>
  </si>
  <si>
    <t>類似団体と比較して、全般的に良好な経営を維持しているものの、施設や管路の老朽化に関わる更新事業の実施などにより、今後ますます投資が増加する。また、給水収益は年々減少していく傾向にあるため、水道ビジョンに基づきながら計画的な更新事業実施を行うとともに、経営の健全性を損なわないよう料金体系の見直しや人件費を含めた経常経費の削減、施設の効率的な運用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</si>
</sst>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10" xfId="0" applyFont="1" applyBorder="1" applyAlignment="1" applyProtection="1">
      <alignment horizontal="left" vertical="top" wrapText="1" shrinkToFi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0.92</c:v>
                </c:pt>
                <c:pt idx="1">
                  <c:v>0.59</c:v>
                </c:pt>
                <c:pt idx="2">
                  <c:v>0.62</c:v>
                </c:pt>
                <c:pt idx="3">
                  <c:v>1.2</c:v>
                </c:pt>
                <c:pt idx="4">
                  <c:v>0.54</c:v>
                </c:pt>
              </c:numCache>
            </c:numRef>
          </c:val>
          <c:extLst>
            <c:ext xmlns:c16="http://schemas.microsoft.com/office/drawing/2014/chart" uri="{C3380CC4-5D6E-409C-BE32-E72D297353CC}">
              <c16:uniqueId val="{00000000-0ED5-400D-84CB-447F611EB4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0ED5-400D-84CB-447F611EB4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60.41</c:v>
                </c:pt>
                <c:pt idx="1">
                  <c:v>60.22</c:v>
                </c:pt>
                <c:pt idx="2">
                  <c:v>58.29</c:v>
                </c:pt>
                <c:pt idx="3">
                  <c:v>57.11</c:v>
                </c:pt>
                <c:pt idx="4">
                  <c:v>56.48</c:v>
                </c:pt>
              </c:numCache>
            </c:numRef>
          </c:val>
          <c:extLst>
            <c:ext xmlns:c16="http://schemas.microsoft.com/office/drawing/2014/chart" uri="{C3380CC4-5D6E-409C-BE32-E72D297353CC}">
              <c16:uniqueId val="{00000000-EAFE-4B50-B4EB-5A85ABB316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EAFE-4B50-B4EB-5A85ABB316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91.45</c:v>
                </c:pt>
                <c:pt idx="1">
                  <c:v>89.08</c:v>
                </c:pt>
                <c:pt idx="2">
                  <c:v>90.88</c:v>
                </c:pt>
                <c:pt idx="3">
                  <c:v>90.9</c:v>
                </c:pt>
                <c:pt idx="4">
                  <c:v>91.45</c:v>
                </c:pt>
              </c:numCache>
            </c:numRef>
          </c:val>
          <c:extLst>
            <c:ext xmlns:c16="http://schemas.microsoft.com/office/drawing/2014/chart" uri="{C3380CC4-5D6E-409C-BE32-E72D297353CC}">
              <c16:uniqueId val="{00000000-3D25-4CE2-A490-2A692334B9F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3D25-4CE2-A490-2A692334B9F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115.38</c:v>
                </c:pt>
                <c:pt idx="1">
                  <c:v>115.43</c:v>
                </c:pt>
                <c:pt idx="2">
                  <c:v>115.56</c:v>
                </c:pt>
                <c:pt idx="3">
                  <c:v>116.62</c:v>
                </c:pt>
                <c:pt idx="4">
                  <c:v>117.31</c:v>
                </c:pt>
              </c:numCache>
            </c:numRef>
          </c:val>
          <c:extLst>
            <c:ext xmlns:c16="http://schemas.microsoft.com/office/drawing/2014/chart" uri="{C3380CC4-5D6E-409C-BE32-E72D297353CC}">
              <c16:uniqueId val="{00000000-F4C5-42AA-87BE-B9E2310457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F4C5-42AA-87BE-B9E2310457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54.65</c:v>
                </c:pt>
                <c:pt idx="1">
                  <c:v>56.15</c:v>
                </c:pt>
                <c:pt idx="2">
                  <c:v>57.24</c:v>
                </c:pt>
                <c:pt idx="3">
                  <c:v>58</c:v>
                </c:pt>
                <c:pt idx="4">
                  <c:v>58.89</c:v>
                </c:pt>
              </c:numCache>
            </c:numRef>
          </c:val>
          <c:extLst>
            <c:ext xmlns:c16="http://schemas.microsoft.com/office/drawing/2014/chart" uri="{C3380CC4-5D6E-409C-BE32-E72D297353CC}">
              <c16:uniqueId val="{00000000-616C-4467-A7D5-22770F7717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616C-4467-A7D5-22770F7717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12.98</c:v>
                </c:pt>
                <c:pt idx="1">
                  <c:v>12.52</c:v>
                </c:pt>
                <c:pt idx="2">
                  <c:v>13.32</c:v>
                </c:pt>
                <c:pt idx="3">
                  <c:v>13.91</c:v>
                </c:pt>
                <c:pt idx="4">
                  <c:v>13.87</c:v>
                </c:pt>
              </c:numCache>
            </c:numRef>
          </c:val>
          <c:extLst>
            <c:ext xmlns:c16="http://schemas.microsoft.com/office/drawing/2014/chart" uri="{C3380CC4-5D6E-409C-BE32-E72D297353CC}">
              <c16:uniqueId val="{00000000-AD16-4C5A-A8E3-D5D55AD544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AD16-4C5A-A8E3-D5D55AD544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C9-48D3-8400-5F50CAF51C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76C9-48D3-8400-5F50CAF51C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475.3</c:v>
                </c:pt>
                <c:pt idx="1">
                  <c:v>438.53</c:v>
                </c:pt>
                <c:pt idx="2">
                  <c:v>474.88</c:v>
                </c:pt>
                <c:pt idx="3">
                  <c:v>451.45</c:v>
                </c:pt>
                <c:pt idx="4">
                  <c:v>495.45</c:v>
                </c:pt>
              </c:numCache>
            </c:numRef>
          </c:val>
          <c:extLst>
            <c:ext xmlns:c16="http://schemas.microsoft.com/office/drawing/2014/chart" uri="{C3380CC4-5D6E-409C-BE32-E72D297353CC}">
              <c16:uniqueId val="{00000000-2A09-457C-830B-1BA3AB5BA97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2A09-457C-830B-1BA3AB5BA97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510.14</c:v>
                </c:pt>
                <c:pt idx="1">
                  <c:v>503.26</c:v>
                </c:pt>
                <c:pt idx="2">
                  <c:v>487.31</c:v>
                </c:pt>
                <c:pt idx="3">
                  <c:v>474.58</c:v>
                </c:pt>
                <c:pt idx="4">
                  <c:v>481.94</c:v>
                </c:pt>
              </c:numCache>
            </c:numRef>
          </c:val>
          <c:extLst>
            <c:ext xmlns:c16="http://schemas.microsoft.com/office/drawing/2014/chart" uri="{C3380CC4-5D6E-409C-BE32-E72D297353CC}">
              <c16:uniqueId val="{00000000-71BF-4618-97C2-BC1A87C4F5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71BF-4618-97C2-BC1A87C4F5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110.96</c:v>
                </c:pt>
                <c:pt idx="1">
                  <c:v>111.16</c:v>
                </c:pt>
                <c:pt idx="2">
                  <c:v>111.46</c:v>
                </c:pt>
                <c:pt idx="3">
                  <c:v>113.31</c:v>
                </c:pt>
                <c:pt idx="4">
                  <c:v>113.75</c:v>
                </c:pt>
              </c:numCache>
            </c:numRef>
          </c:val>
          <c:extLst>
            <c:ext xmlns:c16="http://schemas.microsoft.com/office/drawing/2014/chart" uri="{C3380CC4-5D6E-409C-BE32-E72D297353CC}">
              <c16:uniqueId val="{00000000-E543-48DF-BE93-43C5B38FE7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E543-48DF-BE93-43C5B38FE7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143.93</c:v>
                </c:pt>
                <c:pt idx="1">
                  <c:v>144.03</c:v>
                </c:pt>
                <c:pt idx="2">
                  <c:v>143.88999999999999</c:v>
                </c:pt>
                <c:pt idx="3">
                  <c:v>141.93</c:v>
                </c:pt>
                <c:pt idx="4">
                  <c:v>141.79</c:v>
                </c:pt>
              </c:numCache>
            </c:numRef>
          </c:val>
          <c:extLst>
            <c:ext xmlns:c16="http://schemas.microsoft.com/office/drawing/2014/chart" uri="{C3380CC4-5D6E-409C-BE32-E72D297353CC}">
              <c16:uniqueId val="{00000000-C3C7-4B85-815A-8643C58776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C3C7-4B85-815A-8643C58776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枕崎市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20479</v>
      </c>
      <c r="AM8" s="61"/>
      <c r="AN8" s="61"/>
      <c r="AO8" s="61"/>
      <c r="AP8" s="61"/>
      <c r="AQ8" s="61"/>
      <c r="AR8" s="61"/>
      <c r="AS8" s="61"/>
      <c r="AT8" s="52">
        <f>データ!$S$6</f>
        <v>74.78</v>
      </c>
      <c r="AU8" s="53"/>
      <c r="AV8" s="53"/>
      <c r="AW8" s="53"/>
      <c r="AX8" s="53"/>
      <c r="AY8" s="53"/>
      <c r="AZ8" s="53"/>
      <c r="BA8" s="53"/>
      <c r="BB8" s="54">
        <f>データ!$T$6</f>
        <v>273.86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52.18</v>
      </c>
      <c r="J10" s="53"/>
      <c r="K10" s="53"/>
      <c r="L10" s="53"/>
      <c r="M10" s="53"/>
      <c r="N10" s="53"/>
      <c r="O10" s="64"/>
      <c r="P10" s="54">
        <f>データ!$P$6</f>
        <v>86.78</v>
      </c>
      <c r="Q10" s="54"/>
      <c r="R10" s="54"/>
      <c r="S10" s="54"/>
      <c r="T10" s="54"/>
      <c r="U10" s="54"/>
      <c r="V10" s="54"/>
      <c r="W10" s="61">
        <f>データ!$Q$6</f>
        <v>2695</v>
      </c>
      <c r="X10" s="61"/>
      <c r="Y10" s="61"/>
      <c r="Z10" s="61"/>
      <c r="AA10" s="61"/>
      <c r="AB10" s="61"/>
      <c r="AC10" s="61"/>
      <c r="AD10" s="2"/>
      <c r="AE10" s="2"/>
      <c r="AF10" s="2"/>
      <c r="AG10" s="2"/>
      <c r="AH10" s="4"/>
      <c r="AI10" s="4"/>
      <c r="AJ10" s="4"/>
      <c r="AK10" s="4"/>
      <c r="AL10" s="61">
        <f>データ!$U$6</f>
        <v>17614</v>
      </c>
      <c r="AM10" s="61"/>
      <c r="AN10" s="61"/>
      <c r="AO10" s="61"/>
      <c r="AP10" s="61"/>
      <c r="AQ10" s="61"/>
      <c r="AR10" s="61"/>
      <c r="AS10" s="61"/>
      <c r="AT10" s="52">
        <f>データ!$V$6</f>
        <v>38.159999999999997</v>
      </c>
      <c r="AU10" s="53"/>
      <c r="AV10" s="53"/>
      <c r="AW10" s="53"/>
      <c r="AX10" s="53"/>
      <c r="AY10" s="53"/>
      <c r="AZ10" s="53"/>
      <c r="BA10" s="53"/>
      <c r="BB10" s="54">
        <f>データ!$W$6</f>
        <v>461.58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wo5eJTdQE5U5+EqHDZST9gqC5ym2mr0nKoF8SknB0CSFjYKcAtIB+XLuuIQeNVo5Lt2zjnHR7Et3Upvx5jc3Gg==" saltValue="7d2qb9SgL54a3twwum8je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462047</v>
      </c>
      <c r="D6" s="34">
        <f t="shared" si="3"/>
        <v>46</v>
      </c>
      <c r="E6" s="34">
        <f t="shared" si="3"/>
        <v>1</v>
      </c>
      <c r="F6" s="34">
        <f t="shared" si="3"/>
        <v>0</v>
      </c>
      <c r="G6" s="34">
        <f t="shared" si="3"/>
        <v>1</v>
      </c>
      <c r="H6" s="34" t="str">
        <f t="shared" si="3"/>
        <v>鹿児島県　枕崎市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52.18</v>
      </c>
      <c r="P6" s="35">
        <f t="shared" si="3"/>
        <v>86.78</v>
      </c>
      <c r="Q6" s="35">
        <f t="shared" si="3"/>
        <v>2695</v>
      </c>
      <c r="R6" s="35">
        <f t="shared" si="3"/>
        <v>20479</v>
      </c>
      <c r="S6" s="35">
        <f t="shared" si="3"/>
        <v>74.78</v>
      </c>
      <c r="T6" s="35">
        <f t="shared" si="3"/>
        <v>273.86</v>
      </c>
      <c r="U6" s="35">
        <f t="shared" si="3"/>
        <v>17614</v>
      </c>
      <c r="V6" s="35">
        <f t="shared" si="3"/>
        <v>38.159999999999997</v>
      </c>
      <c r="W6" s="35">
        <f t="shared" si="3"/>
        <v>461.58</v>
      </c>
      <c r="X6" s="36">
        <f>IF(X7="",NA(),X7)</f>
        <v>115.38</v>
      </c>
      <c r="Y6" s="36">
        <f t="shared" ref="Y6:AG6" si="4">IF(Y7="",NA(),Y7)</f>
        <v>115.43</v>
      </c>
      <c r="Z6" s="36">
        <f t="shared" si="4"/>
        <v>115.56</v>
      </c>
      <c r="AA6" s="36">
        <f t="shared" si="4"/>
        <v>116.62</v>
      </c>
      <c r="AB6" s="36">
        <f t="shared" si="4"/>
        <v>117.31</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475.3</v>
      </c>
      <c r="AU6" s="36">
        <f t="shared" ref="AU6:BC6" si="6">IF(AU7="",NA(),AU7)</f>
        <v>438.53</v>
      </c>
      <c r="AV6" s="36">
        <f t="shared" si="6"/>
        <v>474.88</v>
      </c>
      <c r="AW6" s="36">
        <f t="shared" si="6"/>
        <v>451.45</v>
      </c>
      <c r="AX6" s="36">
        <f t="shared" si="6"/>
        <v>495.45</v>
      </c>
      <c r="AY6" s="36">
        <f t="shared" si="6"/>
        <v>384.34</v>
      </c>
      <c r="AZ6" s="36">
        <f t="shared" si="6"/>
        <v>359.47</v>
      </c>
      <c r="BA6" s="36">
        <f t="shared" si="6"/>
        <v>369.69</v>
      </c>
      <c r="BB6" s="36">
        <f t="shared" si="6"/>
        <v>379.08</v>
      </c>
      <c r="BC6" s="36">
        <f t="shared" si="6"/>
        <v>367.55</v>
      </c>
      <c r="BD6" s="35" t="str">
        <f>IF(BD7="","",IF(BD7="-","【-】","【"&amp;SUBSTITUTE(TEXT(BD7,"#,##0.00"),"-","△")&amp;"】"))</f>
        <v>【260.31】</v>
      </c>
      <c r="BE6" s="36">
        <f>IF(BE7="",NA(),BE7)</f>
        <v>510.14</v>
      </c>
      <c r="BF6" s="36">
        <f t="shared" ref="BF6:BN6" si="7">IF(BF7="",NA(),BF7)</f>
        <v>503.26</v>
      </c>
      <c r="BG6" s="36">
        <f t="shared" si="7"/>
        <v>487.31</v>
      </c>
      <c r="BH6" s="36">
        <f t="shared" si="7"/>
        <v>474.58</v>
      </c>
      <c r="BI6" s="36">
        <f t="shared" si="7"/>
        <v>481.94</v>
      </c>
      <c r="BJ6" s="36">
        <f t="shared" si="7"/>
        <v>380.58</v>
      </c>
      <c r="BK6" s="36">
        <f t="shared" si="7"/>
        <v>401.79</v>
      </c>
      <c r="BL6" s="36">
        <f t="shared" si="7"/>
        <v>402.99</v>
      </c>
      <c r="BM6" s="36">
        <f t="shared" si="7"/>
        <v>398.98</v>
      </c>
      <c r="BN6" s="36">
        <f t="shared" si="7"/>
        <v>418.68</v>
      </c>
      <c r="BO6" s="35" t="str">
        <f>IF(BO7="","",IF(BO7="-","【-】","【"&amp;SUBSTITUTE(TEXT(BO7,"#,##0.00"),"-","△")&amp;"】"))</f>
        <v>【275.67】</v>
      </c>
      <c r="BP6" s="36">
        <f>IF(BP7="",NA(),BP7)</f>
        <v>110.96</v>
      </c>
      <c r="BQ6" s="36">
        <f t="shared" ref="BQ6:BY6" si="8">IF(BQ7="",NA(),BQ7)</f>
        <v>111.16</v>
      </c>
      <c r="BR6" s="36">
        <f t="shared" si="8"/>
        <v>111.46</v>
      </c>
      <c r="BS6" s="36">
        <f t="shared" si="8"/>
        <v>113.31</v>
      </c>
      <c r="BT6" s="36">
        <f t="shared" si="8"/>
        <v>113.75</v>
      </c>
      <c r="BU6" s="36">
        <f t="shared" si="8"/>
        <v>102.38</v>
      </c>
      <c r="BV6" s="36">
        <f t="shared" si="8"/>
        <v>100.12</v>
      </c>
      <c r="BW6" s="36">
        <f t="shared" si="8"/>
        <v>98.66</v>
      </c>
      <c r="BX6" s="36">
        <f t="shared" si="8"/>
        <v>98.64</v>
      </c>
      <c r="BY6" s="36">
        <f t="shared" si="8"/>
        <v>94.78</v>
      </c>
      <c r="BZ6" s="35" t="str">
        <f>IF(BZ7="","",IF(BZ7="-","【-】","【"&amp;SUBSTITUTE(TEXT(BZ7,"#,##0.00"),"-","△")&amp;"】"))</f>
        <v>【100.05】</v>
      </c>
      <c r="CA6" s="36">
        <f>IF(CA7="",NA(),CA7)</f>
        <v>143.93</v>
      </c>
      <c r="CB6" s="36">
        <f t="shared" ref="CB6:CJ6" si="9">IF(CB7="",NA(),CB7)</f>
        <v>144.03</v>
      </c>
      <c r="CC6" s="36">
        <f t="shared" si="9"/>
        <v>143.88999999999999</v>
      </c>
      <c r="CD6" s="36">
        <f t="shared" si="9"/>
        <v>141.93</v>
      </c>
      <c r="CE6" s="36">
        <f t="shared" si="9"/>
        <v>141.79</v>
      </c>
      <c r="CF6" s="36">
        <f t="shared" si="9"/>
        <v>168.67</v>
      </c>
      <c r="CG6" s="36">
        <f t="shared" si="9"/>
        <v>174.97</v>
      </c>
      <c r="CH6" s="36">
        <f t="shared" si="9"/>
        <v>178.59</v>
      </c>
      <c r="CI6" s="36">
        <f t="shared" si="9"/>
        <v>178.92</v>
      </c>
      <c r="CJ6" s="36">
        <f t="shared" si="9"/>
        <v>181.3</v>
      </c>
      <c r="CK6" s="35" t="str">
        <f>IF(CK7="","",IF(CK7="-","【-】","【"&amp;SUBSTITUTE(TEXT(CK7,"#,##0.00"),"-","△")&amp;"】"))</f>
        <v>【166.40】</v>
      </c>
      <c r="CL6" s="36">
        <f>IF(CL7="",NA(),CL7)</f>
        <v>60.41</v>
      </c>
      <c r="CM6" s="36">
        <f t="shared" ref="CM6:CU6" si="10">IF(CM7="",NA(),CM7)</f>
        <v>60.22</v>
      </c>
      <c r="CN6" s="36">
        <f t="shared" si="10"/>
        <v>58.29</v>
      </c>
      <c r="CO6" s="36">
        <f t="shared" si="10"/>
        <v>57.11</v>
      </c>
      <c r="CP6" s="36">
        <f t="shared" si="10"/>
        <v>56.48</v>
      </c>
      <c r="CQ6" s="36">
        <f t="shared" si="10"/>
        <v>54.92</v>
      </c>
      <c r="CR6" s="36">
        <f t="shared" si="10"/>
        <v>55.63</v>
      </c>
      <c r="CS6" s="36">
        <f t="shared" si="10"/>
        <v>55.03</v>
      </c>
      <c r="CT6" s="36">
        <f t="shared" si="10"/>
        <v>55.14</v>
      </c>
      <c r="CU6" s="36">
        <f t="shared" si="10"/>
        <v>55.89</v>
      </c>
      <c r="CV6" s="35" t="str">
        <f>IF(CV7="","",IF(CV7="-","【-】","【"&amp;SUBSTITUTE(TEXT(CV7,"#,##0.00"),"-","△")&amp;"】"))</f>
        <v>【60.69】</v>
      </c>
      <c r="CW6" s="36">
        <f>IF(CW7="",NA(),CW7)</f>
        <v>91.45</v>
      </c>
      <c r="CX6" s="36">
        <f t="shared" ref="CX6:DF6" si="11">IF(CX7="",NA(),CX7)</f>
        <v>89.08</v>
      </c>
      <c r="CY6" s="36">
        <f t="shared" si="11"/>
        <v>90.88</v>
      </c>
      <c r="CZ6" s="36">
        <f t="shared" si="11"/>
        <v>90.9</v>
      </c>
      <c r="DA6" s="36">
        <f t="shared" si="11"/>
        <v>91.45</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54.65</v>
      </c>
      <c r="DI6" s="36">
        <f t="shared" ref="DI6:DQ6" si="12">IF(DI7="",NA(),DI7)</f>
        <v>56.15</v>
      </c>
      <c r="DJ6" s="36">
        <f t="shared" si="12"/>
        <v>57.24</v>
      </c>
      <c r="DK6" s="36">
        <f t="shared" si="12"/>
        <v>58</v>
      </c>
      <c r="DL6" s="36">
        <f t="shared" si="12"/>
        <v>58.89</v>
      </c>
      <c r="DM6" s="36">
        <f t="shared" si="12"/>
        <v>48.49</v>
      </c>
      <c r="DN6" s="36">
        <f t="shared" si="12"/>
        <v>48.05</v>
      </c>
      <c r="DO6" s="36">
        <f t="shared" si="12"/>
        <v>48.87</v>
      </c>
      <c r="DP6" s="36">
        <f t="shared" si="12"/>
        <v>49.92</v>
      </c>
      <c r="DQ6" s="36">
        <f t="shared" si="12"/>
        <v>50.63</v>
      </c>
      <c r="DR6" s="35" t="str">
        <f>IF(DR7="","",IF(DR7="-","【-】","【"&amp;SUBSTITUTE(TEXT(DR7,"#,##0.00"),"-","△")&amp;"】"))</f>
        <v>【50.19】</v>
      </c>
      <c r="DS6" s="36">
        <f>IF(DS7="",NA(),DS7)</f>
        <v>12.98</v>
      </c>
      <c r="DT6" s="36">
        <f t="shared" ref="DT6:EB6" si="13">IF(DT7="",NA(),DT7)</f>
        <v>12.52</v>
      </c>
      <c r="DU6" s="36">
        <f t="shared" si="13"/>
        <v>13.32</v>
      </c>
      <c r="DV6" s="36">
        <f t="shared" si="13"/>
        <v>13.91</v>
      </c>
      <c r="DW6" s="36">
        <f t="shared" si="13"/>
        <v>13.87</v>
      </c>
      <c r="DX6" s="36">
        <f t="shared" si="13"/>
        <v>12.79</v>
      </c>
      <c r="DY6" s="36">
        <f t="shared" si="13"/>
        <v>13.39</v>
      </c>
      <c r="DZ6" s="36">
        <f t="shared" si="13"/>
        <v>14.85</v>
      </c>
      <c r="EA6" s="36">
        <f t="shared" si="13"/>
        <v>16.88</v>
      </c>
      <c r="EB6" s="36">
        <f t="shared" si="13"/>
        <v>18.28</v>
      </c>
      <c r="EC6" s="35" t="str">
        <f>IF(EC7="","",IF(EC7="-","【-】","【"&amp;SUBSTITUTE(TEXT(EC7,"#,##0.00"),"-","△")&amp;"】"))</f>
        <v>【20.63】</v>
      </c>
      <c r="ED6" s="36">
        <f>IF(ED7="",NA(),ED7)</f>
        <v>0.92</v>
      </c>
      <c r="EE6" s="36">
        <f t="shared" ref="EE6:EM6" si="14">IF(EE7="",NA(),EE7)</f>
        <v>0.59</v>
      </c>
      <c r="EF6" s="36">
        <f t="shared" si="14"/>
        <v>0.62</v>
      </c>
      <c r="EG6" s="36">
        <f t="shared" si="14"/>
        <v>1.2</v>
      </c>
      <c r="EH6" s="36">
        <f t="shared" si="14"/>
        <v>0.54</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462047</v>
      </c>
      <c r="D7" s="38">
        <v>46</v>
      </c>
      <c r="E7" s="38">
        <v>1</v>
      </c>
      <c r="F7" s="38">
        <v>0</v>
      </c>
      <c r="G7" s="38">
        <v>1</v>
      </c>
      <c r="H7" s="38" t="s">
        <v>93</v>
      </c>
      <c r="I7" s="38" t="s">
        <v>94</v>
      </c>
      <c r="J7" s="38" t="s">
        <v>95</v>
      </c>
      <c r="K7" s="38" t="s">
        <v>96</v>
      </c>
      <c r="L7" s="38" t="s">
        <v>97</v>
      </c>
      <c r="M7" s="38" t="s">
        <v>98</v>
      </c>
      <c r="N7" s="39" t="s">
        <v>99</v>
      </c>
      <c r="O7" s="39">
        <v>52.18</v>
      </c>
      <c r="P7" s="39">
        <v>86.78</v>
      </c>
      <c r="Q7" s="39">
        <v>2695</v>
      </c>
      <c r="R7" s="39">
        <v>20479</v>
      </c>
      <c r="S7" s="39">
        <v>74.78</v>
      </c>
      <c r="T7" s="39">
        <v>273.86</v>
      </c>
      <c r="U7" s="39">
        <v>17614</v>
      </c>
      <c r="V7" s="39">
        <v>38.159999999999997</v>
      </c>
      <c r="W7" s="39">
        <v>461.58</v>
      </c>
      <c r="X7" s="39">
        <v>115.38</v>
      </c>
      <c r="Y7" s="39">
        <v>115.43</v>
      </c>
      <c r="Z7" s="39">
        <v>115.56</v>
      </c>
      <c r="AA7" s="39">
        <v>116.62</v>
      </c>
      <c r="AB7" s="39">
        <v>117.31</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475.3</v>
      </c>
      <c r="AU7" s="39">
        <v>438.53</v>
      </c>
      <c r="AV7" s="39">
        <v>474.88</v>
      </c>
      <c r="AW7" s="39">
        <v>451.45</v>
      </c>
      <c r="AX7" s="39">
        <v>495.45</v>
      </c>
      <c r="AY7" s="39">
        <v>384.34</v>
      </c>
      <c r="AZ7" s="39">
        <v>359.47</v>
      </c>
      <c r="BA7" s="39">
        <v>369.69</v>
      </c>
      <c r="BB7" s="39">
        <v>379.08</v>
      </c>
      <c r="BC7" s="39">
        <v>367.55</v>
      </c>
      <c r="BD7" s="39">
        <v>260.31</v>
      </c>
      <c r="BE7" s="39">
        <v>510.14</v>
      </c>
      <c r="BF7" s="39">
        <v>503.26</v>
      </c>
      <c r="BG7" s="39">
        <v>487.31</v>
      </c>
      <c r="BH7" s="39">
        <v>474.58</v>
      </c>
      <c r="BI7" s="39">
        <v>481.94</v>
      </c>
      <c r="BJ7" s="39">
        <v>380.58</v>
      </c>
      <c r="BK7" s="39">
        <v>401.79</v>
      </c>
      <c r="BL7" s="39">
        <v>402.99</v>
      </c>
      <c r="BM7" s="39">
        <v>398.98</v>
      </c>
      <c r="BN7" s="39">
        <v>418.68</v>
      </c>
      <c r="BO7" s="39">
        <v>275.67</v>
      </c>
      <c r="BP7" s="39">
        <v>110.96</v>
      </c>
      <c r="BQ7" s="39">
        <v>111.16</v>
      </c>
      <c r="BR7" s="39">
        <v>111.46</v>
      </c>
      <c r="BS7" s="39">
        <v>113.31</v>
      </c>
      <c r="BT7" s="39">
        <v>113.75</v>
      </c>
      <c r="BU7" s="39">
        <v>102.38</v>
      </c>
      <c r="BV7" s="39">
        <v>100.12</v>
      </c>
      <c r="BW7" s="39">
        <v>98.66</v>
      </c>
      <c r="BX7" s="39">
        <v>98.64</v>
      </c>
      <c r="BY7" s="39">
        <v>94.78</v>
      </c>
      <c r="BZ7" s="39">
        <v>100.05</v>
      </c>
      <c r="CA7" s="39">
        <v>143.93</v>
      </c>
      <c r="CB7" s="39">
        <v>144.03</v>
      </c>
      <c r="CC7" s="39">
        <v>143.88999999999999</v>
      </c>
      <c r="CD7" s="39">
        <v>141.93</v>
      </c>
      <c r="CE7" s="39">
        <v>141.79</v>
      </c>
      <c r="CF7" s="39">
        <v>168.67</v>
      </c>
      <c r="CG7" s="39">
        <v>174.97</v>
      </c>
      <c r="CH7" s="39">
        <v>178.59</v>
      </c>
      <c r="CI7" s="39">
        <v>178.92</v>
      </c>
      <c r="CJ7" s="39">
        <v>181.3</v>
      </c>
      <c r="CK7" s="39">
        <v>166.4</v>
      </c>
      <c r="CL7" s="39">
        <v>60.41</v>
      </c>
      <c r="CM7" s="39">
        <v>60.22</v>
      </c>
      <c r="CN7" s="39">
        <v>58.29</v>
      </c>
      <c r="CO7" s="39">
        <v>57.11</v>
      </c>
      <c r="CP7" s="39">
        <v>56.48</v>
      </c>
      <c r="CQ7" s="39">
        <v>54.92</v>
      </c>
      <c r="CR7" s="39">
        <v>55.63</v>
      </c>
      <c r="CS7" s="39">
        <v>55.03</v>
      </c>
      <c r="CT7" s="39">
        <v>55.14</v>
      </c>
      <c r="CU7" s="39">
        <v>55.89</v>
      </c>
      <c r="CV7" s="39">
        <v>60.69</v>
      </c>
      <c r="CW7" s="39">
        <v>91.45</v>
      </c>
      <c r="CX7" s="39">
        <v>89.08</v>
      </c>
      <c r="CY7" s="39">
        <v>90.88</v>
      </c>
      <c r="CZ7" s="39">
        <v>90.9</v>
      </c>
      <c r="DA7" s="39">
        <v>91.45</v>
      </c>
      <c r="DB7" s="39">
        <v>82.66</v>
      </c>
      <c r="DC7" s="39">
        <v>82.04</v>
      </c>
      <c r="DD7" s="39">
        <v>81.900000000000006</v>
      </c>
      <c r="DE7" s="39">
        <v>81.39</v>
      </c>
      <c r="DF7" s="39">
        <v>81.27</v>
      </c>
      <c r="DG7" s="39">
        <v>89.82</v>
      </c>
      <c r="DH7" s="39">
        <v>54.65</v>
      </c>
      <c r="DI7" s="39">
        <v>56.15</v>
      </c>
      <c r="DJ7" s="39">
        <v>57.24</v>
      </c>
      <c r="DK7" s="39">
        <v>58</v>
      </c>
      <c r="DL7" s="39">
        <v>58.89</v>
      </c>
      <c r="DM7" s="39">
        <v>48.49</v>
      </c>
      <c r="DN7" s="39">
        <v>48.05</v>
      </c>
      <c r="DO7" s="39">
        <v>48.87</v>
      </c>
      <c r="DP7" s="39">
        <v>49.92</v>
      </c>
      <c r="DQ7" s="39">
        <v>50.63</v>
      </c>
      <c r="DR7" s="39">
        <v>50.19</v>
      </c>
      <c r="DS7" s="39">
        <v>12.98</v>
      </c>
      <c r="DT7" s="39">
        <v>12.52</v>
      </c>
      <c r="DU7" s="39">
        <v>13.32</v>
      </c>
      <c r="DV7" s="39">
        <v>13.91</v>
      </c>
      <c r="DW7" s="39">
        <v>13.87</v>
      </c>
      <c r="DX7" s="39">
        <v>12.79</v>
      </c>
      <c r="DY7" s="39">
        <v>13.39</v>
      </c>
      <c r="DZ7" s="39">
        <v>14.85</v>
      </c>
      <c r="EA7" s="39">
        <v>16.88</v>
      </c>
      <c r="EB7" s="39">
        <v>18.28</v>
      </c>
      <c r="EC7" s="39">
        <v>20.63</v>
      </c>
      <c r="ED7" s="39">
        <v>0.92</v>
      </c>
      <c r="EE7" s="39">
        <v>0.59</v>
      </c>
      <c r="EF7" s="39">
        <v>0.62</v>
      </c>
      <c r="EG7" s="39">
        <v>1.2</v>
      </c>
      <c r="EH7" s="39">
        <v>0.54</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2022-02-22T02:25:25Z</cp:lastPrinted>
  <dcterms:created xsi:type="dcterms:W3CDTF">2021-12-03T06:59:28Z</dcterms:created>
  <dcterms:modified xsi:type="dcterms:W3CDTF">2022-02-22T02:25:26Z</dcterms:modified>
  <cp:category/>
</cp:coreProperties>
</file>