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oaEe3gfsZLYsXUPuT9p/4uIaHB3j4e6xqaGg+hkUIIYtz53uT9PgRJGiM5ER9BC4BySZWwXbw4Si0zgUnQIsBw==" workbookSaltValue="VuFnishwpF9pyYbPzARpZg==" workbookSpinCount="100000" lockStructure="1"/>
  <bookViews>
    <workbookView xWindow="0" yWindow="0" windowWidth="20490" windowHeight="90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<sst xmlns="http://schemas.openxmlformats.org/spreadsheetml/2006/main" count="231" uniqueCount="116">
  <si>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</si>
  <si>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</si>
  <si>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</si>
  <si>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</si>
  <si>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</si>
  <si>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</si>
  <si>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</si>
  <si>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</si>
  <si>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</si>
  <si>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</si>
  <si>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</si>
  <si>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</si>
  <si>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</si>
  <si>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</si>
  <si>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</si>
  <si>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</si>
  <si>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</si>
  <si>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</si>
  <si>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</si>
  <si>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</si>
  <si>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</si>
  <si>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</si>
  <si>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</si>
  <si>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</si>
  <si>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</si>
  <si>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</si>
  <si>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</si>
  <si>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</si>
  <si>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</si>
  <si>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</si>
  <si>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</si>
  <si>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</si>
  <si>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</si>
  <si>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</si>
  <si>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</si>
  <si>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</si>
  <si>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</si>
  <si>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</si>
  <si>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</si>
  <si>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</si>
  <si>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</si>
  <si>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</si>
  <si>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</si>
  <si>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</si>
  <si>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</si>
  <si>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</si>
  <si>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</si>
  <si>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</si>
  <si>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</si>
  <si>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</si>
  <si>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</si>
  <si>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</si>
  <si>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</si>
  <si>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</si>
  <si>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</si>
  <si>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</si>
  <si>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</si>
  <si>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</si>
  <si>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</si>
  <si>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</si>
  <si>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</si>
  <si>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</si>
  <si>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</si>
  <si>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</si>
  <si>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</si>
  <si>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</si>
  <si>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</si>
  <si>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</si>
  <si>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</si>
  <si>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</si>
  <si>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</si>
  <si>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</si>
  <si>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</si>
  <si>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</si>
  <si>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</si>
  <si>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</si>
  <si>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</si>
  <si>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</si>
  <si>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</si>
  <si>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</si>
  <si>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</si>
  <si>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</si>
  <si>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</si>
  <si>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</si>
  <si>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</si>
  <si>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</si>
  <si>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</si>
  <si>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</si>
  <si>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</si>
  <si>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</si>
  <si>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</si>
  <si>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</si>
  <si>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</si>
  <si>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</si>
  <si>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</si>
  <si>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</si>
  <si>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鹿児島市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</si>
  <si>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</si>
  <si>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</si>
  <si>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</si>
  <si>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</si>
  <si>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</si>
  <si>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</si>
  <si>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</si>
  <si>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</si>
  <si>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</si>
  <si>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</si>
  <si>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</si>
  <si>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</si>
  <si>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</si>
  <si>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</si>
  <si>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</si>
  <si>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</si>
  <si>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①有形固定資産減価償却率は、年々増加傾向にあり、既存施設の経過年数が高まっている。
　②管渠老朽化率は、法定耐用年数を超えた管渠の割合を示しており、類似団体に比べ増加率が大きいことから、老朽化の進行が早めである。
　③管渠改善率は、増加傾向にあり、類似団体と比べて高い状況にある。
　以上のことから、全体的に既存施設の経過年数が高まる傾向にあるため、事前の予防保全や長寿命化対策などによる施設の維持補修を進めていく必要がある。</t>
    <rPh sb="17" eb="19">
      <t>ゾウカ</t>
    </rPh>
    <rPh sb="45" eb="46">
      <t>カン</t>
    </rPh>
    <rPh sb="53" eb="55">
      <t>ホウテイ</t>
    </rPh>
    <rPh sb="55" eb="57">
      <t>タイヨウ</t>
    </rPh>
    <rPh sb="57" eb="59">
      <t>ネンスウ</t>
    </rPh>
    <rPh sb="60" eb="61">
      <t>コ</t>
    </rPh>
    <rPh sb="63" eb="64">
      <t>カン</t>
    </rPh>
    <rPh sb="64" eb="65">
      <t>キョ</t>
    </rPh>
    <rPh sb="66" eb="68">
      <t>ワリアイ</t>
    </rPh>
    <rPh sb="69" eb="70">
      <t>シメ</t>
    </rPh>
    <rPh sb="75" eb="77">
      <t>ルイジ</t>
    </rPh>
    <rPh sb="77" eb="79">
      <t>ダンタイ</t>
    </rPh>
    <rPh sb="80" eb="81">
      <t>クラ</t>
    </rPh>
    <rPh sb="82" eb="84">
      <t>ゾウカ</t>
    </rPh>
    <rPh sb="84" eb="85">
      <t>リツ</t>
    </rPh>
    <rPh sb="86" eb="87">
      <t>オオ</t>
    </rPh>
    <rPh sb="94" eb="97">
      <t>ロウキュウカ</t>
    </rPh>
    <rPh sb="98" eb="100">
      <t>シンコウ</t>
    </rPh>
    <rPh sb="101" eb="102">
      <t>ハヤ</t>
    </rPh>
    <rPh sb="117" eb="119">
      <t>ゾウカ</t>
    </rPh>
    <rPh sb="119" eb="121">
      <t>ケイコウ</t>
    </rPh>
    <rPh sb="125" eb="127">
      <t>ルイジ</t>
    </rPh>
    <rPh sb="127" eb="129">
      <t>ダンタイ</t>
    </rPh>
    <rPh sb="130" eb="131">
      <t>クラ</t>
    </rPh>
    <rPh sb="133" eb="134">
      <t>タカ</t>
    </rPh>
    <rPh sb="135" eb="137">
      <t>ジョウキョウ</t>
    </rPh>
    <rPh sb="176" eb="178">
      <t>ジゼン</t>
    </rPh>
    <rPh sb="179" eb="181">
      <t>ヨボウ</t>
    </rPh>
    <rPh sb="181" eb="183">
      <t>ホゼン</t>
    </rPh>
    <rPh sb="184" eb="185">
      <t>チョウ</t>
    </rPh>
    <rPh sb="185" eb="188">
      <t>ジュミョウカ</t>
    </rPh>
    <rPh sb="188" eb="190">
      <t>タイサク</t>
    </rPh>
    <rPh sb="195" eb="197">
      <t>シセツ</t>
    </rPh>
    <rPh sb="198" eb="200">
      <t>イジ</t>
    </rPh>
    <rPh sb="200" eb="202">
      <t>ホシュウ</t>
    </rPh>
    <rPh sb="203" eb="204">
      <t>スス</t>
    </rPh>
    <rPh sb="208" eb="210">
      <t>ヒツヨウ</t>
    </rPh>
    <phoneticPr fontId="4"/>
  </si>
  <si>
    <t>　経営の健全性・効率性については、収益の減少により経費回収率が減少傾向にあり、一層の経費縮減などの合理化に努めるとともに、企業債残高の縮減や資金の確保など経営基盤の強化に努めていく必要がある。
　また、老朽化の状況については、今後も、財源確保に努めながら、計画に基づく長寿命化など、効率的に更新を行っていく必要がある。</t>
    <rPh sb="17" eb="19">
      <t>シュウエキ</t>
    </rPh>
    <rPh sb="20" eb="22">
      <t>ゲンショウ</t>
    </rPh>
    <rPh sb="25" eb="27">
      <t>ケイヒ</t>
    </rPh>
    <rPh sb="27" eb="29">
      <t>カイシュウ</t>
    </rPh>
    <rPh sb="29" eb="30">
      <t>リツ</t>
    </rPh>
    <rPh sb="31" eb="33">
      <t>ゲンショウ</t>
    </rPh>
    <rPh sb="33" eb="35">
      <t>ケイコウ</t>
    </rPh>
    <rPh sb="39" eb="41">
      <t>イッソウ</t>
    </rPh>
    <phoneticPr fontId="4"/>
  </si>
  <si>
    <t>　①経常収支比率は、減少傾向にあるが、各年度１００％以上であり、費用を下水道使用料や一般会計補助金等で賄えている。
　一方、⑤経費回収率は１００％を切っており、費用を収益の柱である下水道使用料で賄えていないことを示している。
　②累積欠損金比率は各年度０で、これまでの累積欠損金が生じていないことを示している。
　③流動比率も各年度１００％以上で、短期的な債務に対し支払うことができる現金等を保有できている状況である。
　④企業債残高対事業規模比率は、企業債償還期間等の見直しなど、企業債残高縮減の取組の結果、元年度は増加したものの、ほぼ横ばいである。類似団体に比べても大幅に低いが、施設の経過年数を示す有形固定資産減価償却率は、類似団体に比べ高いことから、施設の更新を見据え、今後とも、企業債の借入抑制などの取組が必要である。
　⑥汚水処理原価は、費用から一般会計補助金等を控除した額から算出した指標で、ゆるやかな増加傾向にあるものの１１０円前後で推移しており、類似団体に比べ、安い費用で処理できている。水需要が減少傾向にあるため、今後とも一層の経費縮減により、同原価の抑制に努めたい。
　⑦施設利用率は減少傾向であり、今後の水需要の減少傾向を踏まえ、一層の施設面の合理化が必要である。
　⑧水洗化率は、９８％弱で横ばい状況にあるが、類似団体に比べ高い状況である。水洗化は公共用水域の水質保全のため１００％であることが望ましいため、広報、助成等水洗化の取組を進めていく。</t>
    <rPh sb="10" eb="12">
      <t>ゲンショウ</t>
    </rPh>
    <rPh sb="12" eb="14">
      <t>ケイコウ</t>
    </rPh>
    <rPh sb="35" eb="38">
      <t>ゲスイドウ</t>
    </rPh>
    <rPh sb="38" eb="41">
      <t>シヨウリョウ</t>
    </rPh>
    <rPh sb="59" eb="61">
      <t>イッポウ</t>
    </rPh>
    <rPh sb="74" eb="75">
      <t>キ</t>
    </rPh>
    <rPh sb="106" eb="107">
      <t>シメ</t>
    </rPh>
    <rPh sb="226" eb="228">
      <t>キギョウ</t>
    </rPh>
    <rPh sb="228" eb="229">
      <t>サイ</t>
    </rPh>
    <rPh sb="229" eb="231">
      <t>ショウカン</t>
    </rPh>
    <rPh sb="231" eb="233">
      <t>キカン</t>
    </rPh>
    <rPh sb="233" eb="234">
      <t>トウ</t>
    </rPh>
    <rPh sb="235" eb="237">
      <t>ミナオ</t>
    </rPh>
    <rPh sb="244" eb="246">
      <t>ザンダカ</t>
    </rPh>
    <rPh sb="255" eb="256">
      <t>ガン</t>
    </rPh>
    <rPh sb="256" eb="258">
      <t>ネンド</t>
    </rPh>
    <rPh sb="259" eb="261">
      <t>ゾウカ</t>
    </rPh>
    <rPh sb="269" eb="270">
      <t>ヨコ</t>
    </rPh>
    <rPh sb="408" eb="410">
      <t>ゾウカ</t>
    </rPh>
    <rPh sb="410" eb="412">
      <t>ケイコウ</t>
    </rPh>
    <rPh sb="425" eb="427">
      <t>スイイ</t>
    </rPh>
    <rPh sb="489" eb="490">
      <t>ツト</t>
    </rPh>
    <rPh sb="503" eb="505">
      <t>ゲンショウ</t>
    </rPh>
    <rPh sb="505" eb="507">
      <t>ケイコウ</t>
    </rPh>
    <rPh sb="511" eb="513">
      <t>コンゴ</t>
    </rPh>
    <rPh sb="523" eb="524">
      <t>フ</t>
    </rPh>
    <rPh sb="558" eb="559">
      <t>ヨコ</t>
    </rPh>
    <rPh sb="561" eb="56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</si>
</sst>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0.15</c:v>
                </c:pt>
                <c:pt idx="1">
                  <c:v>0.13</c:v>
                </c:pt>
                <c:pt idx="2">
                  <c:v>0.19</c:v>
                </c:pt>
                <c:pt idx="3">
                  <c:v>0.26</c:v>
                </c:pt>
                <c:pt idx="4">
                  <c:v>0.27</c:v>
                </c:pt>
              </c:numCache>
            </c:numRef>
          </c:val>
          <c:extLst>
            <c:ext xmlns:c16="http://schemas.microsoft.com/office/drawing/2014/chart" uri="{C3380CC4-5D6E-409C-BE32-E72D297353CC}">
              <c16:uniqueId val="{00000000-F7B3-4C27-8E69-191E0E1F58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F7B3-4C27-8E69-191E0E1F58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78.92</c:v>
                </c:pt>
                <c:pt idx="1">
                  <c:v>78.31</c:v>
                </c:pt>
                <c:pt idx="2">
                  <c:v>75.540000000000006</c:v>
                </c:pt>
                <c:pt idx="3">
                  <c:v>74.45</c:v>
                </c:pt>
                <c:pt idx="4">
                  <c:v>74.069999999999993</c:v>
                </c:pt>
              </c:numCache>
            </c:numRef>
          </c:val>
          <c:extLst>
            <c:ext xmlns:c16="http://schemas.microsoft.com/office/drawing/2014/chart" uri="{C3380CC4-5D6E-409C-BE32-E72D297353CC}">
              <c16:uniqueId val="{00000000-34A7-440D-B3E1-CD097F5736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34A7-440D-B3E1-CD097F5736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98.07</c:v>
                </c:pt>
                <c:pt idx="1">
                  <c:v>98.07</c:v>
                </c:pt>
                <c:pt idx="2">
                  <c:v>98.12</c:v>
                </c:pt>
                <c:pt idx="3">
                  <c:v>98.26</c:v>
                </c:pt>
                <c:pt idx="4">
                  <c:v>98.28</c:v>
                </c:pt>
              </c:numCache>
            </c:numRef>
          </c:val>
          <c:extLst>
            <c:ext xmlns:c16="http://schemas.microsoft.com/office/drawing/2014/chart" uri="{C3380CC4-5D6E-409C-BE32-E72D297353CC}">
              <c16:uniqueId val="{00000000-37FA-455F-AC17-724AE13419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37FA-455F-AC17-724AE13419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109.92</c:v>
                </c:pt>
                <c:pt idx="1">
                  <c:v>108.15</c:v>
                </c:pt>
                <c:pt idx="2">
                  <c:v>107.65</c:v>
                </c:pt>
                <c:pt idx="3">
                  <c:v>107.23</c:v>
                </c:pt>
                <c:pt idx="4">
                  <c:v>103.38</c:v>
                </c:pt>
              </c:numCache>
            </c:numRef>
          </c:val>
          <c:extLst>
            <c:ext xmlns:c16="http://schemas.microsoft.com/office/drawing/2014/chart" uri="{C3380CC4-5D6E-409C-BE32-E72D297353CC}">
              <c16:uniqueId val="{00000000-1917-4E02-BBA7-48513CC55F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c:ext xmlns:c16="http://schemas.microsoft.com/office/drawing/2014/chart" uri="{C3380CC4-5D6E-409C-BE32-E72D297353CC}">
              <c16:uniqueId val="{00000001-1917-4E02-BBA7-48513CC55F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51.44</c:v>
                </c:pt>
                <c:pt idx="1">
                  <c:v>52.73</c:v>
                </c:pt>
                <c:pt idx="2">
                  <c:v>53.91</c:v>
                </c:pt>
                <c:pt idx="3">
                  <c:v>54.89</c:v>
                </c:pt>
                <c:pt idx="4">
                  <c:v>55.95</c:v>
                </c:pt>
              </c:numCache>
            </c:numRef>
          </c:val>
          <c:extLst>
            <c:ext xmlns:c16="http://schemas.microsoft.com/office/drawing/2014/chart" uri="{C3380CC4-5D6E-409C-BE32-E72D297353CC}">
              <c16:uniqueId val="{00000000-0EF3-4076-9DC7-8FAEDD09DE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c:ext xmlns:c16="http://schemas.microsoft.com/office/drawing/2014/chart" uri="{C3380CC4-5D6E-409C-BE32-E72D297353CC}">
              <c16:uniqueId val="{00000001-0EF3-4076-9DC7-8FAEDD09DE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3.27</c:v>
                </c:pt>
                <c:pt idx="1">
                  <c:v>3.91</c:v>
                </c:pt>
                <c:pt idx="2">
                  <c:v>4.8099999999999996</c:v>
                </c:pt>
                <c:pt idx="3">
                  <c:v>5.35</c:v>
                </c:pt>
                <c:pt idx="4">
                  <c:v>5.26</c:v>
                </c:pt>
              </c:numCache>
            </c:numRef>
          </c:val>
          <c:extLst>
            <c:ext xmlns:c16="http://schemas.microsoft.com/office/drawing/2014/chart" uri="{C3380CC4-5D6E-409C-BE32-E72D297353CC}">
              <c16:uniqueId val="{00000000-67C5-4599-AEE0-F9B74F911B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c:ext xmlns:c16="http://schemas.microsoft.com/office/drawing/2014/chart" uri="{C3380CC4-5D6E-409C-BE32-E72D297353CC}">
              <c16:uniqueId val="{00000001-67C5-4599-AEE0-F9B74F911B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4D-48AF-887A-118FCEFF7F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c:ext xmlns:c16="http://schemas.microsoft.com/office/drawing/2014/chart" uri="{C3380CC4-5D6E-409C-BE32-E72D297353CC}">
              <c16:uniqueId val="{00000001-874D-48AF-887A-118FCEFF7F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165.85</c:v>
                </c:pt>
                <c:pt idx="1">
                  <c:v>234.17</c:v>
                </c:pt>
                <c:pt idx="2">
                  <c:v>249.96</c:v>
                </c:pt>
                <c:pt idx="3">
                  <c:v>234.34</c:v>
                </c:pt>
                <c:pt idx="4">
                  <c:v>265.37</c:v>
                </c:pt>
              </c:numCache>
            </c:numRef>
          </c:val>
          <c:extLst>
            <c:ext xmlns:c16="http://schemas.microsoft.com/office/drawing/2014/chart" uri="{C3380CC4-5D6E-409C-BE32-E72D297353CC}">
              <c16:uniqueId val="{00000000-192B-4FFB-8367-6F42F484BF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c:ext xmlns:c16="http://schemas.microsoft.com/office/drawing/2014/chart" uri="{C3380CC4-5D6E-409C-BE32-E72D297353CC}">
              <c16:uniqueId val="{00000001-192B-4FFB-8367-6F42F484BF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465.48</c:v>
                </c:pt>
                <c:pt idx="1">
                  <c:v>447.99</c:v>
                </c:pt>
                <c:pt idx="2">
                  <c:v>442.42</c:v>
                </c:pt>
                <c:pt idx="3">
                  <c:v>448.19</c:v>
                </c:pt>
                <c:pt idx="4">
                  <c:v>451.24</c:v>
                </c:pt>
              </c:numCache>
            </c:numRef>
          </c:val>
          <c:extLst>
            <c:ext xmlns:c16="http://schemas.microsoft.com/office/drawing/2014/chart" uri="{C3380CC4-5D6E-409C-BE32-E72D297353CC}">
              <c16:uniqueId val="{00000000-522F-48B6-892C-32694C0394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522F-48B6-892C-32694C0394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101.36</c:v>
                </c:pt>
                <c:pt idx="1">
                  <c:v>98.96</c:v>
                </c:pt>
                <c:pt idx="2">
                  <c:v>99.11</c:v>
                </c:pt>
                <c:pt idx="3">
                  <c:v>98.18</c:v>
                </c:pt>
                <c:pt idx="4">
                  <c:v>93.23</c:v>
                </c:pt>
              </c:numCache>
            </c:numRef>
          </c:val>
          <c:extLst>
            <c:ext xmlns:c16="http://schemas.microsoft.com/office/drawing/2014/chart" uri="{C3380CC4-5D6E-409C-BE32-E72D297353CC}">
              <c16:uniqueId val="{00000000-8EFB-4FBB-8989-EC19AFA61E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8EFB-4FBB-8989-EC19AFA61E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106.18</c:v>
                </c:pt>
                <c:pt idx="1">
                  <c:v>108.46</c:v>
                </c:pt>
                <c:pt idx="2">
                  <c:v>108.29</c:v>
                </c:pt>
                <c:pt idx="3">
                  <c:v>109.05</c:v>
                </c:pt>
                <c:pt idx="4">
                  <c:v>114.85</c:v>
                </c:pt>
              </c:numCache>
            </c:numRef>
          </c:val>
          <c:extLst>
            <c:ext xmlns:c16="http://schemas.microsoft.com/office/drawing/2014/chart" uri="{C3380CC4-5D6E-409C-BE32-E72D297353CC}">
              <c16:uniqueId val="{00000000-C494-4D74-A292-BA3FFBA7D7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C494-4D74-A292-BA3FFBA7D7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鹿児島市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自治体職員</v>
      </c>
      <c r="AE8" s="50"/>
      <c r="AF8" s="50"/>
      <c r="AG8" s="50"/>
      <c r="AH8" s="50"/>
      <c r="AI8" s="50"/>
      <c r="AJ8" s="50"/>
      <c r="AK8" s="3"/>
      <c r="AL8" s="51">
        <f>データ!S6</f>
        <v>602465</v>
      </c>
      <c r="AM8" s="51"/>
      <c r="AN8" s="51"/>
      <c r="AO8" s="51"/>
      <c r="AP8" s="51"/>
      <c r="AQ8" s="51"/>
      <c r="AR8" s="51"/>
      <c r="AS8" s="51"/>
      <c r="AT8" s="46">
        <f>データ!T6</f>
        <v>547.58000000000004</v>
      </c>
      <c r="AU8" s="46"/>
      <c r="AV8" s="46"/>
      <c r="AW8" s="46"/>
      <c r="AX8" s="46"/>
      <c r="AY8" s="46"/>
      <c r="AZ8" s="46"/>
      <c r="BA8" s="46"/>
      <c r="BB8" s="46">
        <f>データ!U6</f>
        <v>1100.23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67.61</v>
      </c>
      <c r="J10" s="46"/>
      <c r="K10" s="46"/>
      <c r="L10" s="46"/>
      <c r="M10" s="46"/>
      <c r="N10" s="46"/>
      <c r="O10" s="46"/>
      <c r="P10" s="46">
        <f>データ!P6</f>
        <v>78.400000000000006</v>
      </c>
      <c r="Q10" s="46"/>
      <c r="R10" s="46"/>
      <c r="S10" s="46"/>
      <c r="T10" s="46"/>
      <c r="U10" s="46"/>
      <c r="V10" s="46"/>
      <c r="W10" s="46">
        <f>データ!Q6</f>
        <v>90.4</v>
      </c>
      <c r="X10" s="46"/>
      <c r="Y10" s="46"/>
      <c r="Z10" s="46"/>
      <c r="AA10" s="46"/>
      <c r="AB10" s="46"/>
      <c r="AC10" s="46"/>
      <c r="AD10" s="51">
        <f>データ!R6</f>
        <v>1837</v>
      </c>
      <c r="AE10" s="51"/>
      <c r="AF10" s="51"/>
      <c r="AG10" s="51"/>
      <c r="AH10" s="51"/>
      <c r="AI10" s="51"/>
      <c r="AJ10" s="51"/>
      <c r="AK10" s="2"/>
      <c r="AL10" s="51">
        <f>データ!V6</f>
        <v>471100</v>
      </c>
      <c r="AM10" s="51"/>
      <c r="AN10" s="51"/>
      <c r="AO10" s="51"/>
      <c r="AP10" s="51"/>
      <c r="AQ10" s="51"/>
      <c r="AR10" s="51"/>
      <c r="AS10" s="51"/>
      <c r="AT10" s="46">
        <f>データ!W6</f>
        <v>70.61</v>
      </c>
      <c r="AU10" s="46"/>
      <c r="AV10" s="46"/>
      <c r="AW10" s="46"/>
      <c r="AX10" s="46"/>
      <c r="AY10" s="46"/>
      <c r="AZ10" s="46"/>
      <c r="BA10" s="46"/>
      <c r="BB10" s="46">
        <f>データ!X6</f>
        <v>6671.86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115</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114</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6okXIxHwDYOYofocPhtcIipW0EV02N94ZmJ/MolqEKOLsogoheX8wqGBgU9E6Bd+p5kkcAVqTuzQn5qySwKkYA==" saltValue="pZjdqNPpw2xWRzptNMLp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462012</v>
      </c>
      <c r="D6" s="33">
        <f t="shared" si="3"/>
        <v>46</v>
      </c>
      <c r="E6" s="33">
        <f t="shared" si="3"/>
        <v>17</v>
      </c>
      <c r="F6" s="33">
        <f t="shared" si="3"/>
        <v>1</v>
      </c>
      <c r="G6" s="33">
        <f t="shared" si="3"/>
        <v>0</v>
      </c>
      <c r="H6" s="33" t="str">
        <f t="shared" si="3"/>
        <v>鹿児島県　鹿児島市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67.61</v>
      </c>
      <c r="P6" s="34">
        <f t="shared" si="3"/>
        <v>78.400000000000006</v>
      </c>
      <c r="Q6" s="34">
        <f t="shared" si="3"/>
        <v>90.4</v>
      </c>
      <c r="R6" s="34">
        <f t="shared" si="3"/>
        <v>1837</v>
      </c>
      <c r="S6" s="34">
        <f t="shared" si="3"/>
        <v>602465</v>
      </c>
      <c r="T6" s="34">
        <f t="shared" si="3"/>
        <v>547.58000000000004</v>
      </c>
      <c r="U6" s="34">
        <f t="shared" si="3"/>
        <v>1100.23</v>
      </c>
      <c r="V6" s="34">
        <f t="shared" si="3"/>
        <v>471100</v>
      </c>
      <c r="W6" s="34">
        <f t="shared" si="3"/>
        <v>70.61</v>
      </c>
      <c r="X6" s="34">
        <f t="shared" si="3"/>
        <v>6671.86</v>
      </c>
      <c r="Y6" s="35">
        <f>IF(Y7="",NA(),Y7)</f>
        <v>109.92</v>
      </c>
      <c r="Z6" s="35">
        <f t="shared" ref="Z6:AH6" si="4">IF(Z7="",NA(),Z7)</f>
        <v>108.15</v>
      </c>
      <c r="AA6" s="35">
        <f t="shared" si="4"/>
        <v>107.65</v>
      </c>
      <c r="AB6" s="35">
        <f t="shared" si="4"/>
        <v>107.23</v>
      </c>
      <c r="AC6" s="35">
        <f t="shared" si="4"/>
        <v>103.38</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165.85</v>
      </c>
      <c r="AV6" s="35">
        <f t="shared" ref="AV6:BD6" si="6">IF(AV7="",NA(),AV7)</f>
        <v>234.17</v>
      </c>
      <c r="AW6" s="35">
        <f t="shared" si="6"/>
        <v>249.96</v>
      </c>
      <c r="AX6" s="35">
        <f t="shared" si="6"/>
        <v>234.34</v>
      </c>
      <c r="AY6" s="35">
        <f t="shared" si="6"/>
        <v>265.37</v>
      </c>
      <c r="AZ6" s="35">
        <f t="shared" si="6"/>
        <v>54.09</v>
      </c>
      <c r="BA6" s="35">
        <f t="shared" si="6"/>
        <v>54.03</v>
      </c>
      <c r="BB6" s="35">
        <f t="shared" si="6"/>
        <v>65.83</v>
      </c>
      <c r="BC6" s="35">
        <f t="shared" si="6"/>
        <v>72.22</v>
      </c>
      <c r="BD6" s="35">
        <f t="shared" si="6"/>
        <v>73.02</v>
      </c>
      <c r="BE6" s="34" t="str">
        <f>IF(BE7="","",IF(BE7="-","【-】","【"&amp;SUBSTITUTE(TEXT(BE7,"#,##0.00"),"-","△")&amp;"】"))</f>
        <v>【69.54】</v>
      </c>
      <c r="BF6" s="35">
        <f>IF(BF7="",NA(),BF7)</f>
        <v>465.48</v>
      </c>
      <c r="BG6" s="35">
        <f t="shared" ref="BG6:BO6" si="7">IF(BG7="",NA(),BG7)</f>
        <v>447.99</v>
      </c>
      <c r="BH6" s="35">
        <f t="shared" si="7"/>
        <v>442.42</v>
      </c>
      <c r="BI6" s="35">
        <f t="shared" si="7"/>
        <v>448.19</v>
      </c>
      <c r="BJ6" s="35">
        <f t="shared" si="7"/>
        <v>451.24</v>
      </c>
      <c r="BK6" s="35">
        <f t="shared" si="7"/>
        <v>845.86</v>
      </c>
      <c r="BL6" s="35">
        <f t="shared" si="7"/>
        <v>802.49</v>
      </c>
      <c r="BM6" s="35">
        <f t="shared" si="7"/>
        <v>805.14</v>
      </c>
      <c r="BN6" s="35">
        <f t="shared" si="7"/>
        <v>730.93</v>
      </c>
      <c r="BO6" s="35">
        <f t="shared" si="7"/>
        <v>708.89</v>
      </c>
      <c r="BP6" s="34" t="str">
        <f>IF(BP7="","",IF(BP7="-","【-】","【"&amp;SUBSTITUTE(TEXT(BP7,"#,##0.00"),"-","△")&amp;"】"))</f>
        <v>【682.51】</v>
      </c>
      <c r="BQ6" s="35">
        <f>IF(BQ7="",NA(),BQ7)</f>
        <v>101.36</v>
      </c>
      <c r="BR6" s="35">
        <f t="shared" ref="BR6:BZ6" si="8">IF(BR7="",NA(),BR7)</f>
        <v>98.96</v>
      </c>
      <c r="BS6" s="35">
        <f t="shared" si="8"/>
        <v>99.11</v>
      </c>
      <c r="BT6" s="35">
        <f t="shared" si="8"/>
        <v>98.18</v>
      </c>
      <c r="BU6" s="35">
        <f t="shared" si="8"/>
        <v>93.23</v>
      </c>
      <c r="BV6" s="35">
        <f t="shared" si="8"/>
        <v>101.88</v>
      </c>
      <c r="BW6" s="35">
        <f t="shared" si="8"/>
        <v>103.18</v>
      </c>
      <c r="BX6" s="35">
        <f t="shared" si="8"/>
        <v>100.22</v>
      </c>
      <c r="BY6" s="35">
        <f t="shared" si="8"/>
        <v>98.09</v>
      </c>
      <c r="BZ6" s="35">
        <f t="shared" si="8"/>
        <v>97.91</v>
      </c>
      <c r="CA6" s="34" t="str">
        <f>IF(CA7="","",IF(CA7="-","【-】","【"&amp;SUBSTITUTE(TEXT(CA7,"#,##0.00"),"-","△")&amp;"】"))</f>
        <v>【100.34】</v>
      </c>
      <c r="CB6" s="35">
        <f>IF(CB7="",NA(),CB7)</f>
        <v>106.18</v>
      </c>
      <c r="CC6" s="35">
        <f t="shared" ref="CC6:CK6" si="9">IF(CC7="",NA(),CC7)</f>
        <v>108.46</v>
      </c>
      <c r="CD6" s="35">
        <f t="shared" si="9"/>
        <v>108.29</v>
      </c>
      <c r="CE6" s="35">
        <f t="shared" si="9"/>
        <v>109.05</v>
      </c>
      <c r="CF6" s="35">
        <f t="shared" si="9"/>
        <v>114.85</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78.92</v>
      </c>
      <c r="CN6" s="35">
        <f t="shared" ref="CN6:CV6" si="10">IF(CN7="",NA(),CN7)</f>
        <v>78.31</v>
      </c>
      <c r="CO6" s="35">
        <f t="shared" si="10"/>
        <v>75.540000000000006</v>
      </c>
      <c r="CP6" s="35">
        <f t="shared" si="10"/>
        <v>74.45</v>
      </c>
      <c r="CQ6" s="35">
        <f t="shared" si="10"/>
        <v>74.069999999999993</v>
      </c>
      <c r="CR6" s="35">
        <f t="shared" si="10"/>
        <v>62.5</v>
      </c>
      <c r="CS6" s="35">
        <f t="shared" si="10"/>
        <v>63.26</v>
      </c>
      <c r="CT6" s="35">
        <f t="shared" si="10"/>
        <v>61.54</v>
      </c>
      <c r="CU6" s="35">
        <f t="shared" si="10"/>
        <v>61.93</v>
      </c>
      <c r="CV6" s="35">
        <f t="shared" si="10"/>
        <v>61.32</v>
      </c>
      <c r="CW6" s="34" t="str">
        <f>IF(CW7="","",IF(CW7="-","【-】","【"&amp;SUBSTITUTE(TEXT(CW7,"#,##0.00"),"-","△")&amp;"】"))</f>
        <v>【59.64】</v>
      </c>
      <c r="CX6" s="35">
        <f>IF(CX7="",NA(),CX7)</f>
        <v>98.07</v>
      </c>
      <c r="CY6" s="35">
        <f t="shared" ref="CY6:DG6" si="11">IF(CY7="",NA(),CY7)</f>
        <v>98.07</v>
      </c>
      <c r="CZ6" s="35">
        <f t="shared" si="11"/>
        <v>98.12</v>
      </c>
      <c r="DA6" s="35">
        <f t="shared" si="11"/>
        <v>98.26</v>
      </c>
      <c r="DB6" s="35">
        <f t="shared" si="11"/>
        <v>98.28</v>
      </c>
      <c r="DC6" s="35">
        <f t="shared" si="11"/>
        <v>93.88</v>
      </c>
      <c r="DD6" s="35">
        <f t="shared" si="11"/>
        <v>94.07</v>
      </c>
      <c r="DE6" s="35">
        <f t="shared" si="11"/>
        <v>94.13</v>
      </c>
      <c r="DF6" s="35">
        <f t="shared" si="11"/>
        <v>94.45</v>
      </c>
      <c r="DG6" s="35">
        <f t="shared" si="11"/>
        <v>94.58</v>
      </c>
      <c r="DH6" s="34" t="str">
        <f>IF(DH7="","",IF(DH7="-","【-】","【"&amp;SUBSTITUTE(TEXT(DH7,"#,##0.00"),"-","△")&amp;"】"))</f>
        <v>【95.35】</v>
      </c>
      <c r="DI6" s="35">
        <f>IF(DI7="",NA(),DI7)</f>
        <v>51.44</v>
      </c>
      <c r="DJ6" s="35">
        <f t="shared" ref="DJ6:DR6" si="12">IF(DJ7="",NA(),DJ7)</f>
        <v>52.73</v>
      </c>
      <c r="DK6" s="35">
        <f t="shared" si="12"/>
        <v>53.91</v>
      </c>
      <c r="DL6" s="35">
        <f t="shared" si="12"/>
        <v>54.89</v>
      </c>
      <c r="DM6" s="35">
        <f t="shared" si="12"/>
        <v>55.95</v>
      </c>
      <c r="DN6" s="35">
        <f t="shared" si="12"/>
        <v>29.48</v>
      </c>
      <c r="DO6" s="35">
        <f t="shared" si="12"/>
        <v>28.95</v>
      </c>
      <c r="DP6" s="35">
        <f t="shared" si="12"/>
        <v>30.11</v>
      </c>
      <c r="DQ6" s="35">
        <f t="shared" si="12"/>
        <v>30.45</v>
      </c>
      <c r="DR6" s="35">
        <f t="shared" si="12"/>
        <v>31.01</v>
      </c>
      <c r="DS6" s="34" t="str">
        <f>IF(DS7="","",IF(DS7="-","【-】","【"&amp;SUBSTITUTE(TEXT(DS7,"#,##0.00"),"-","△")&amp;"】"))</f>
        <v>【38.57】</v>
      </c>
      <c r="DT6" s="35">
        <f>IF(DT7="",NA(),DT7)</f>
        <v>3.27</v>
      </c>
      <c r="DU6" s="35">
        <f t="shared" ref="DU6:EC6" si="13">IF(DU7="",NA(),DU7)</f>
        <v>3.91</v>
      </c>
      <c r="DV6" s="35">
        <f t="shared" si="13"/>
        <v>4.8099999999999996</v>
      </c>
      <c r="DW6" s="35">
        <f t="shared" si="13"/>
        <v>5.35</v>
      </c>
      <c r="DX6" s="35">
        <f t="shared" si="13"/>
        <v>5.26</v>
      </c>
      <c r="DY6" s="35">
        <f t="shared" si="13"/>
        <v>3.89</v>
      </c>
      <c r="DZ6" s="35">
        <f t="shared" si="13"/>
        <v>4.07</v>
      </c>
      <c r="EA6" s="35">
        <f t="shared" si="13"/>
        <v>4.54</v>
      </c>
      <c r="EB6" s="35">
        <f t="shared" si="13"/>
        <v>4.8499999999999996</v>
      </c>
      <c r="EC6" s="35">
        <f t="shared" si="13"/>
        <v>4.95</v>
      </c>
      <c r="ED6" s="34" t="str">
        <f>IF(ED7="","",IF(ED7="-","【-】","【"&amp;SUBSTITUTE(TEXT(ED7,"#,##0.00"),"-","△")&amp;"】"))</f>
        <v>【5.90】</v>
      </c>
      <c r="EE6" s="35">
        <f>IF(EE7="",NA(),EE7)</f>
        <v>0.15</v>
      </c>
      <c r="EF6" s="35">
        <f t="shared" ref="EF6:EN6" si="14">IF(EF7="",NA(),EF7)</f>
        <v>0.13</v>
      </c>
      <c r="EG6" s="35">
        <f t="shared" si="14"/>
        <v>0.19</v>
      </c>
      <c r="EH6" s="35">
        <f t="shared" si="14"/>
        <v>0.26</v>
      </c>
      <c r="EI6" s="35">
        <f t="shared" si="14"/>
        <v>0.27</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15">
      <c r="A7" s="28"/>
      <c r="B7" s="37">
        <v>2019</v>
      </c>
      <c r="C7" s="37">
        <v>462012</v>
      </c>
      <c r="D7" s="37">
        <v>46</v>
      </c>
      <c r="E7" s="37">
        <v>17</v>
      </c>
      <c r="F7" s="37">
        <v>1</v>
      </c>
      <c r="G7" s="37">
        <v>0</v>
      </c>
      <c r="H7" s="37" t="s">
        <v>96</v>
      </c>
      <c r="I7" s="37" t="s">
        <v>97</v>
      </c>
      <c r="J7" s="37" t="s">
        <v>98</v>
      </c>
      <c r="K7" s="37" t="s">
        <v>99</v>
      </c>
      <c r="L7" s="37" t="s">
        <v>100</v>
      </c>
      <c r="M7" s="37" t="s">
        <v>101</v>
      </c>
      <c r="N7" s="38" t="s">
        <v>102</v>
      </c>
      <c r="O7" s="38">
        <v>67.61</v>
      </c>
      <c r="P7" s="38">
        <v>78.400000000000006</v>
      </c>
      <c r="Q7" s="38">
        <v>90.4</v>
      </c>
      <c r="R7" s="38">
        <v>1837</v>
      </c>
      <c r="S7" s="38">
        <v>602465</v>
      </c>
      <c r="T7" s="38">
        <v>547.58000000000004</v>
      </c>
      <c r="U7" s="38">
        <v>1100.23</v>
      </c>
      <c r="V7" s="38">
        <v>471100</v>
      </c>
      <c r="W7" s="38">
        <v>70.61</v>
      </c>
      <c r="X7" s="38">
        <v>6671.86</v>
      </c>
      <c r="Y7" s="38">
        <v>109.92</v>
      </c>
      <c r="Z7" s="38">
        <v>108.15</v>
      </c>
      <c r="AA7" s="38">
        <v>107.65</v>
      </c>
      <c r="AB7" s="38">
        <v>107.23</v>
      </c>
      <c r="AC7" s="38">
        <v>103.38</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165.85</v>
      </c>
      <c r="AV7" s="38">
        <v>234.17</v>
      </c>
      <c r="AW7" s="38">
        <v>249.96</v>
      </c>
      <c r="AX7" s="38">
        <v>234.34</v>
      </c>
      <c r="AY7" s="38">
        <v>265.37</v>
      </c>
      <c r="AZ7" s="38">
        <v>54.09</v>
      </c>
      <c r="BA7" s="38">
        <v>54.03</v>
      </c>
      <c r="BB7" s="38">
        <v>65.83</v>
      </c>
      <c r="BC7" s="38">
        <v>72.22</v>
      </c>
      <c r="BD7" s="38">
        <v>73.02</v>
      </c>
      <c r="BE7" s="38">
        <v>69.540000000000006</v>
      </c>
      <c r="BF7" s="38">
        <v>465.48</v>
      </c>
      <c r="BG7" s="38">
        <v>447.99</v>
      </c>
      <c r="BH7" s="38">
        <v>442.42</v>
      </c>
      <c r="BI7" s="38">
        <v>448.19</v>
      </c>
      <c r="BJ7" s="38">
        <v>451.24</v>
      </c>
      <c r="BK7" s="38">
        <v>845.86</v>
      </c>
      <c r="BL7" s="38">
        <v>802.49</v>
      </c>
      <c r="BM7" s="38">
        <v>805.14</v>
      </c>
      <c r="BN7" s="38">
        <v>730.93</v>
      </c>
      <c r="BO7" s="38">
        <v>708.89</v>
      </c>
      <c r="BP7" s="38">
        <v>682.51</v>
      </c>
      <c r="BQ7" s="38">
        <v>101.36</v>
      </c>
      <c r="BR7" s="38">
        <v>98.96</v>
      </c>
      <c r="BS7" s="38">
        <v>99.11</v>
      </c>
      <c r="BT7" s="38">
        <v>98.18</v>
      </c>
      <c r="BU7" s="38">
        <v>93.23</v>
      </c>
      <c r="BV7" s="38">
        <v>101.88</v>
      </c>
      <c r="BW7" s="38">
        <v>103.18</v>
      </c>
      <c r="BX7" s="38">
        <v>100.22</v>
      </c>
      <c r="BY7" s="38">
        <v>98.09</v>
      </c>
      <c r="BZ7" s="38">
        <v>97.91</v>
      </c>
      <c r="CA7" s="38">
        <v>100.34</v>
      </c>
      <c r="CB7" s="38">
        <v>106.18</v>
      </c>
      <c r="CC7" s="38">
        <v>108.46</v>
      </c>
      <c r="CD7" s="38">
        <v>108.29</v>
      </c>
      <c r="CE7" s="38">
        <v>109.05</v>
      </c>
      <c r="CF7" s="38">
        <v>114.85</v>
      </c>
      <c r="CG7" s="38">
        <v>143.15</v>
      </c>
      <c r="CH7" s="38">
        <v>141.11000000000001</v>
      </c>
      <c r="CI7" s="38">
        <v>144.79</v>
      </c>
      <c r="CJ7" s="38">
        <v>146.08000000000001</v>
      </c>
      <c r="CK7" s="38">
        <v>144.11000000000001</v>
      </c>
      <c r="CL7" s="38">
        <v>136.15</v>
      </c>
      <c r="CM7" s="38">
        <v>78.92</v>
      </c>
      <c r="CN7" s="38">
        <v>78.31</v>
      </c>
      <c r="CO7" s="38">
        <v>75.540000000000006</v>
      </c>
      <c r="CP7" s="38">
        <v>74.45</v>
      </c>
      <c r="CQ7" s="38">
        <v>74.069999999999993</v>
      </c>
      <c r="CR7" s="38">
        <v>62.5</v>
      </c>
      <c r="CS7" s="38">
        <v>63.26</v>
      </c>
      <c r="CT7" s="38">
        <v>61.54</v>
      </c>
      <c r="CU7" s="38">
        <v>61.93</v>
      </c>
      <c r="CV7" s="38">
        <v>61.32</v>
      </c>
      <c r="CW7" s="38">
        <v>59.64</v>
      </c>
      <c r="CX7" s="38">
        <v>98.07</v>
      </c>
      <c r="CY7" s="38">
        <v>98.07</v>
      </c>
      <c r="CZ7" s="38">
        <v>98.12</v>
      </c>
      <c r="DA7" s="38">
        <v>98.26</v>
      </c>
      <c r="DB7" s="38">
        <v>98.28</v>
      </c>
      <c r="DC7" s="38">
        <v>93.88</v>
      </c>
      <c r="DD7" s="38">
        <v>94.07</v>
      </c>
      <c r="DE7" s="38">
        <v>94.13</v>
      </c>
      <c r="DF7" s="38">
        <v>94.45</v>
      </c>
      <c r="DG7" s="38">
        <v>94.58</v>
      </c>
      <c r="DH7" s="38">
        <v>95.35</v>
      </c>
      <c r="DI7" s="38">
        <v>51.44</v>
      </c>
      <c r="DJ7" s="38">
        <v>52.73</v>
      </c>
      <c r="DK7" s="38">
        <v>53.91</v>
      </c>
      <c r="DL7" s="38">
        <v>54.89</v>
      </c>
      <c r="DM7" s="38">
        <v>55.95</v>
      </c>
      <c r="DN7" s="38">
        <v>29.48</v>
      </c>
      <c r="DO7" s="38">
        <v>28.95</v>
      </c>
      <c r="DP7" s="38">
        <v>30.11</v>
      </c>
      <c r="DQ7" s="38">
        <v>30.45</v>
      </c>
      <c r="DR7" s="38">
        <v>31.01</v>
      </c>
      <c r="DS7" s="38">
        <v>38.57</v>
      </c>
      <c r="DT7" s="38">
        <v>3.27</v>
      </c>
      <c r="DU7" s="38">
        <v>3.91</v>
      </c>
      <c r="DV7" s="38">
        <v>4.8099999999999996</v>
      </c>
      <c r="DW7" s="38">
        <v>5.35</v>
      </c>
      <c r="DX7" s="38">
        <v>5.26</v>
      </c>
      <c r="DY7" s="38">
        <v>3.89</v>
      </c>
      <c r="DZ7" s="38">
        <v>4.07</v>
      </c>
      <c r="EA7" s="38">
        <v>4.54</v>
      </c>
      <c r="EB7" s="38">
        <v>4.8499999999999996</v>
      </c>
      <c r="EC7" s="38">
        <v>4.95</v>
      </c>
      <c r="ED7" s="38">
        <v>5.9</v>
      </c>
      <c r="EE7" s="38">
        <v>0.15</v>
      </c>
      <c r="EF7" s="38">
        <v>0.13</v>
      </c>
      <c r="EG7" s="38">
        <v>0.19</v>
      </c>
      <c r="EH7" s="38">
        <v>0.26</v>
      </c>
      <c r="EI7" s="38">
        <v>0.27</v>
      </c>
      <c r="EJ7" s="38">
        <v>0.12</v>
      </c>
      <c r="EK7" s="38">
        <v>0.13</v>
      </c>
      <c r="EL7" s="38">
        <v>0.17</v>
      </c>
      <c r="EM7" s="38">
        <v>0.21</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2021-02-09T07:03:35Z</cp:lastPrinted>
  <dcterms:created xsi:type="dcterms:W3CDTF">2020-12-04T02:31:04Z</dcterms:created>
  <dcterms:modified xsi:type="dcterms:W3CDTF">2021-02-18T00:02:56Z</dcterms:modified>
  <cp:category/>
</cp:coreProperties>
</file>