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oncurrentManualCount="2"/>
</workbook>
</file>

<file path=xl/calcChain.xml><?xml version="1.0" encoding="utf-8"?>
<calcChain xmlns="http://schemas.openxmlformats.org/spreadsheetml/2006/main">
  <c r="BG36" i="9" l="1"/>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C38" i="9"/>
  <c r="CO37" i="9"/>
  <c r="BW37" i="9"/>
  <c r="BE37" i="9"/>
  <c r="AM37" i="9"/>
  <c r="C37" i="9"/>
  <c r="BW36" i="9"/>
  <c r="AM36" i="9"/>
  <c r="C36" i="9"/>
  <c r="BW35" i="9"/>
  <c r="CO34" i="9"/>
  <c r="CO35" i="9" s="1"/>
  <c r="CO36" i="9" s="1"/>
  <c r="BW34" i="9"/>
  <c r="C34" i="9"/>
  <c r="C35" i="9" l="1"/>
  <c r="U34" i="9" s="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alcChain>
</file>

<file path=xl/sharedStrings.xml><?xml version="1.0" encoding="utf-8"?>
<sst xmlns="http://schemas.openxmlformats.org/spreadsheetml/2006/main" count="1007" uniqueCount="561">
  <si>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</si>
  <si>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</si>
  <si>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</si>
  <si>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</si>
  <si>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</si>
  <si>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</si>
  <si>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</si>
  <si>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</si>
  <si>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</si>
  <si>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</si>
  <si>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</si>
  <si>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</si>
  <si>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</si>
  <si>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</si>
  <si>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</si>
  <si>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</si>
  <si>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</si>
  <si>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</si>
  <si>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</si>
  <si>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</si>
  <si>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</si>
  <si>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</si>
  <si>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</si>
  <si>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</si>
  <si>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</si>
  <si>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</si>
  <si>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</si>
  <si>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</si>
  <si>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</si>
  <si>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</si>
  <si>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</si>
  <si>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</si>
  <si>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</si>
  <si>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</si>
  <si>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</si>
  <si>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</si>
  <si>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</si>
  <si>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</si>
  <si>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</si>
  <si>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</si>
  <si>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</si>
  <si>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</si>
  <si>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</si>
  <si>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</si>
  <si>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</si>
  <si>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</si>
  <si>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</si>
  <si>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</si>
  <si>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</si>
  <si>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</si>
  <si>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</si>
  <si>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</si>
  <si>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</si>
  <si>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</si>
  <si>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</si>
  <si>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</si>
  <si>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</si>
  <si>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</si>
  <si>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</si>
  <si>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</si>
  <si>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</si>
  <si>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</si>
  <si>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</si>
  <si>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</si>
  <si>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</si>
  <si>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</si>
  <si>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</si>
  <si>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</si>
  <si>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</si>
  <si>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Ⅰ－１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</si>
  <si>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</si>
  <si>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</si>
  <si>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</si>
  <si>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</si>
  <si>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</si>
  <si>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</si>
  <si>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</si>
  <si>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</si>
  <si>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</si>
  <si>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</si>
  <si>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</si>
  <si>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</si>
  <si>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南さつま市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</si>
  <si>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</si>
  <si>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</si>
  <si>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</si>
  <si>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</si>
  <si>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</si>
  <si>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</si>
  <si>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</si>
  <si>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</si>
  <si>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</si>
  <si>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</si>
  <si>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</si>
  <si>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</si>
  <si>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</si>
  <si>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</si>
  <si>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</si>
  <si>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</si>
  <si>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</si>
  <si>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</si>
  <si>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</si>
  <si>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</si>
  <si>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</si>
  <si>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</si>
  <si>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</si>
  <si>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</si>
  <si>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</si>
  <si>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</si>
  <si>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</si>
  <si>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</si>
  <si>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</si>
  <si>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</si>
  <si>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</si>
  <si>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</si>
  <si>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</si>
  <si>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</si>
  <si>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</si>
  <si>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</si>
  <si>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</si>
  <si>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</si>
  <si>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</si>
  <si>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</si>
  <si>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</si>
  <si>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</si>
  <si>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</si>
  <si>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</si>
  <si>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</si>
  <si>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</si>
  <si>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</si>
  <si>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</si>
  <si>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</si>
  <si>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18"/>
  </si>
  <si>
    <t>簡易水道事業特別会計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</si>
  <si>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</si>
  <si>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</si>
  <si>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</si>
  <si>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</si>
  <si>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</si>
  <si>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</si>
  <si>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</si>
  <si>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</si>
  <si>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</si>
  <si>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</si>
  <si>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</si>
  <si>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</si>
  <si>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</si>
  <si>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</si>
  <si>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</si>
  <si>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</si>
  <si>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</si>
  <si>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</si>
  <si>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</si>
  <si>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</si>
  <si>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</si>
  <si>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</si>
  <si>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</si>
  <si>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</si>
  <si>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</si>
  <si>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</si>
  <si>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</si>
  <si>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</si>
  <si>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</si>
  <si>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</si>
  <si>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</si>
  <si>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</si>
  <si>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</si>
  <si>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</si>
  <si>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</si>
  <si>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</si>
  <si>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</si>
  <si>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</si>
  <si>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</si>
  <si>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</si>
  <si>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</si>
  <si>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</si>
  <si>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</si>
  <si>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</si>
  <si>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</si>
  <si>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</si>
  <si>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</si>
  <si>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</si>
  <si>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</si>
  <si>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</si>
  <si>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</si>
  <si>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</si>
  <si>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</si>
  <si>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</si>
  <si>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</si>
  <si>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</si>
  <si>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</si>
  <si>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</si>
  <si>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</si>
  <si>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鹿児島県南さつま市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</si>
  <si>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</si>
  <si>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</si>
  <si>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</si>
  <si>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</si>
  <si>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</si>
  <si>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</si>
  <si>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</si>
  <si>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</si>
  <si>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</si>
  <si>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</si>
  <si>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</si>
  <si>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</si>
  <si>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</si>
  <si>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</si>
  <si>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</si>
  <si>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</si>
  <si>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</si>
  <si>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</si>
  <si>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</si>
  <si>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</si>
  <si>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</si>
  <si>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</si>
  <si>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</si>
  <si>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</si>
  <si>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</si>
  <si>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</si>
  <si>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</si>
  <si>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</si>
  <si>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</si>
  <si>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</si>
  <si>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</si>
  <si>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</si>
  <si>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</si>
  <si>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</si>
  <si>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</si>
  <si>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</si>
  <si>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</si>
  <si>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</si>
  <si>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</si>
  <si>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</si>
  <si>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</si>
  <si>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</si>
  <si>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</si>
  <si>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</si>
  <si>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</si>
  <si>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</si>
  <si>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</si>
  <si>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</si>
  <si>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</si>
  <si>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</si>
  <si>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</si>
  <si>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</si>
  <si>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</si>
  <si>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</si>
  <si>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</si>
  <si>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</si>
  <si>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</si>
  <si>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</si>
  <si>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</si>
  <si>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</si>
  <si>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</si>
  <si>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</si>
  <si>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</si>
  <si>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</si>
  <si>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</si>
  <si>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</si>
  <si>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</si>
  <si>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</si>
  <si>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</si>
  <si>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</si>
  <si>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</si>
  <si>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</si>
  <si>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</si>
  <si>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</si>
  <si>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</si>
  <si>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</si>
  <si>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</si>
  <si>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</si>
  <si>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</si>
  <si>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</si>
  <si>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</si>
  <si>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</si>
  <si>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</si>
  <si>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</si>
  <si>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</si>
  <si>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</si>
  <si>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</si>
  <si>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</si>
  <si>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</si>
  <si>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</si>
  <si>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</si>
  <si>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</si>
  <si>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</si>
  <si>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</si>
  <si>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</si>
  <si>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</si>
  <si>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</si>
  <si>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</si>
  <si>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</si>
  <si>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</si>
  <si>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</si>
  <si>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</si>
  <si>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</si>
  <si>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</si>
  <si>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</si>
  <si>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</si>
  <si>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</si>
  <si>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</si>
  <si>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</si>
  <si>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</si>
  <si>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</si>
  <si>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</si>
  <si>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</si>
  <si>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</si>
  <si>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</si>
  <si>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</si>
  <si>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</si>
  <si>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</si>
  <si>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</si>
  <si>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</si>
  <si>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</si>
  <si>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下水道</t>
    <phoneticPr fontId="5"/>
  </si>
  <si>
    <t>被保険者数(人)</t>
  </si>
  <si>
    <t>　繰出金</t>
    <phoneticPr fontId="5"/>
  </si>
  <si>
    <t>と畜場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</si>
  <si>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</si>
  <si>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</si>
  <si>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</si>
  <si>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</si>
  <si>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</si>
  <si>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</si>
  <si>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</si>
  <si>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</si>
  <si>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</si>
  <si>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</si>
  <si>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</si>
  <si>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</si>
  <si>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</si>
  <si>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</si>
  <si>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</si>
  <si>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</si>
  <si>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</si>
  <si>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</si>
  <si>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</si>
  <si>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</si>
  <si>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</si>
  <si>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</si>
  <si>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鹿児島県南さつま市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</si>
  <si>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</si>
  <si>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</si>
  <si>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</si>
  <si>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</si>
  <si>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</si>
  <si>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</si>
  <si>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</si>
  <si>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</si>
  <si>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</si>
  <si>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</si>
  <si>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</si>
  <si>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</si>
  <si>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</si>
  <si>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</si>
  <si>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</si>
  <si>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</si>
  <si>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</si>
  <si>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</si>
  <si>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</si>
  <si>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</si>
  <si>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</si>
  <si>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</si>
  <si>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</si>
  <si>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</si>
  <si>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</si>
  <si>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</si>
  <si>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</si>
  <si>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</si>
  <si>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</si>
  <si>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</si>
  <si>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</si>
  <si>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</si>
  <si>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簡易水道事業特別会計</t>
    <phoneticPr fontId="5"/>
  </si>
  <si>
    <t>漁業集落環境整備事業特別会計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</si>
  <si>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</si>
  <si>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</si>
  <si>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</si>
  <si>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</si>
  <si>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</si>
  <si>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</si>
  <si>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</si>
  <si>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</si>
  <si>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</si>
  <si>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</si>
  <si>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</si>
  <si>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</si>
  <si>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</si>
  <si>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</si>
  <si>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</si>
  <si>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</si>
  <si>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</si>
  <si>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</si>
  <si>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</si>
  <si>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</si>
  <si>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</si>
  <si>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</si>
  <si>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</si>
  <si>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</si>
  <si>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</si>
  <si>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</si>
  <si>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</si>
  <si>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</si>
  <si>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</si>
  <si>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</si>
  <si>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</si>
  <si>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</si>
  <si>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</si>
  <si>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</si>
  <si>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</si>
  <si>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</si>
  <si>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</si>
  <si>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</si>
  <si>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</si>
  <si>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</si>
  <si>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</si>
  <si>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</si>
  <si>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</si>
  <si>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</si>
  <si>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</si>
  <si>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</si>
  <si>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</si>
  <si>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</si>
  <si>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</si>
  <si>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</si>
  <si>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</si>
  <si>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</si>
  <si>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</si>
  <si>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</si>
  <si>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</si>
  <si>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病院事業会計</t>
    <phoneticPr fontId="5"/>
  </si>
  <si>
    <t>-</t>
    <phoneticPr fontId="5"/>
  </si>
  <si>
    <t>将来負担比率（(Ｅ)－(Ｆ)）／（(Ｃ)－(Ｄ)）×１００</t>
    <rPh sb="0" eb="2">
      <t>ショウライ</t>
    </rPh>
    <rPh sb="2" eb="4">
      <t>フタン</t>
    </rPh>
    <rPh sb="4" eb="6">
      <t>ヒリツ</t>
    </rPh>
    <phoneticPr fontId="5"/>
  </si>
  <si>
    <t>農業集落排水事業特別会計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</si>
  <si>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</si>
  <si>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</si>
  <si>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</si>
  <si>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</si>
  <si>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</si>
  <si>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</si>
  <si>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</si>
  <si>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</si>
  <si>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</si>
  <si>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</si>
  <si>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</si>
  <si>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</si>
  <si>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</si>
  <si>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</si>
  <si>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</si>
  <si>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</si>
  <si>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</si>
  <si>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</si>
  <si>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</si>
  <si>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</si>
  <si>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</si>
  <si>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</si>
  <si>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</si>
  <si>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</si>
  <si>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</si>
  <si>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</si>
  <si>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</si>
  <si>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</si>
  <si>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</si>
  <si>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</si>
  <si>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</si>
  <si>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</si>
  <si>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</si>
  <si>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</si>
  <si>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</si>
  <si>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</si>
  <si>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</si>
  <si>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</si>
  <si>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</si>
  <si>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</si>
  <si>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</si>
  <si>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</si>
  <si>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</si>
  <si>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</si>
  <si>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</si>
  <si>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</si>
  <si>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</si>
  <si>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</si>
  <si>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</si>
  <si>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</si>
  <si>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</si>
  <si>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</si>
  <si>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</si>
  <si>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</si>
  <si>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</si>
  <si>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</si>
  <si>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</si>
  <si>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</si>
  <si>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</si>
  <si>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</si>
  <si>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</si>
  <si>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</si>
  <si>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</si>
  <si>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</si>
  <si>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</si>
  <si>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</si>
  <si>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</si>
  <si>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</si>
  <si>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</si>
  <si>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</si>
  <si>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</si>
  <si>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</si>
  <si>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</si>
  <si>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</si>
  <si>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</si>
  <si>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</si>
  <si>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</si>
  <si>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</si>
  <si>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</si>
  <si>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</si>
  <si>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0.43</t>
  </si>
  <si>
    <t>国民健康保険特別会計</t>
  </si>
  <si>
    <t>▲ 0.84</t>
  </si>
  <si>
    <t>簡易水道事業特別会計</t>
  </si>
  <si>
    <t>▲ 0.17</t>
  </si>
  <si>
    <t>水道事業会計</t>
  </si>
  <si>
    <t>一般会計</t>
  </si>
  <si>
    <t>病院事業会計</t>
  </si>
  <si>
    <t>介護保険特別会計</t>
  </si>
  <si>
    <t>特別養護老人ホーム事業特別会計</t>
  </si>
  <si>
    <t>診療所特別会計</t>
  </si>
  <si>
    <t>その他会計（赤字）</t>
  </si>
  <si>
    <t>その他会計（黒字）</t>
  </si>
  <si>
    <t>一般会計</t>
    <phoneticPr fontId="5"/>
  </si>
  <si>
    <t>診療所特別会計</t>
    <phoneticPr fontId="5"/>
  </si>
  <si>
    <t>国民健康保険特別会計</t>
    <phoneticPr fontId="5"/>
  </si>
  <si>
    <t>-</t>
    <phoneticPr fontId="2"/>
  </si>
  <si>
    <t>介護保険特別会計</t>
    <phoneticPr fontId="5"/>
  </si>
  <si>
    <t>後期高齢者医療特別会計</t>
    <phoneticPr fontId="5"/>
  </si>
  <si>
    <t>特別養護老人ホーム事業特別会計</t>
    <phoneticPr fontId="5"/>
  </si>
  <si>
    <t>交通災害共済特別会計</t>
    <phoneticPr fontId="5"/>
  </si>
  <si>
    <t>水道事業会計</t>
    <phoneticPr fontId="5"/>
  </si>
  <si>
    <t>法適用企業</t>
    <phoneticPr fontId="5"/>
  </si>
  <si>
    <t>病院事業会計</t>
    <phoneticPr fontId="5"/>
  </si>
  <si>
    <t>-</t>
    <phoneticPr fontId="2"/>
  </si>
  <si>
    <t>法適用企業</t>
    <phoneticPr fontId="5"/>
  </si>
  <si>
    <t>簡易水道事業特別会計</t>
    <phoneticPr fontId="5"/>
  </si>
  <si>
    <t>法非適用企業</t>
    <phoneticPr fontId="5"/>
  </si>
  <si>
    <t>漁業集落環境整備事業特別会計</t>
    <phoneticPr fontId="5"/>
  </si>
  <si>
    <t>農業集落排水事業特別会計</t>
    <phoneticPr fontId="5"/>
  </si>
  <si>
    <t>南薩地区衛生管理組合</t>
    <rPh sb="0" eb="2">
      <t>ナンサツ</t>
    </rPh>
    <rPh sb="2" eb="4">
      <t>チク</t>
    </rPh>
    <rPh sb="4" eb="6">
      <t>エイセイ</t>
    </rPh>
    <rPh sb="6" eb="8">
      <t>カンリ</t>
    </rPh>
    <rPh sb="8" eb="10">
      <t>クミアイ</t>
    </rPh>
    <phoneticPr fontId="2"/>
  </si>
  <si>
    <t>笠沙恵比寿</t>
    <rPh sb="0" eb="2">
      <t>カササ</t>
    </rPh>
    <rPh sb="2" eb="5">
      <t>エビス</t>
    </rPh>
    <phoneticPr fontId="2"/>
  </si>
  <si>
    <t>杜氏の里笠沙</t>
    <rPh sb="0" eb="2">
      <t>トウジ</t>
    </rPh>
    <rPh sb="3" eb="4">
      <t>サト</t>
    </rPh>
    <rPh sb="4" eb="6">
      <t>カササ</t>
    </rPh>
    <phoneticPr fontId="2"/>
  </si>
  <si>
    <t>南さつま市農業公社</t>
    <rPh sb="0" eb="1">
      <t>ミナミ</t>
    </rPh>
    <rPh sb="4" eb="5">
      <t>シ</t>
    </rPh>
    <rPh sb="5" eb="7">
      <t>ノウギョウ</t>
    </rPh>
    <rPh sb="7" eb="9">
      <t>コウシャ</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</si>
  <si>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</si>
  <si>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</si>
  <si>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</si>
  <si>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</si>
  <si>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</si>
  <si>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</si>
  <si>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</si>
  <si>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</si>
  <si>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</si>
  <si>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</si>
  <si>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</si>
  <si>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将来負担比率及び実質公債費比率ともに、Ｈ23～27のいずれの年においても、類似団体内平均値よりも低い比率にあり、また、類似団体を上回るペースで年々、改善がなされている。
　将来負担比率はＨ26から「なし」となり、実質公債費比率も5年間で4.6ポイント改善するなど、基金残高の増加に努めたことや、辺地債や過疎債などの交付税措置が優遇される起債を活用し、将来に備えた財政運営に努めてきた効果が数字に現れてきている。</t>
    <rPh sb="1" eb="3">
      <t>ショウライ</t>
    </rPh>
    <rPh sb="3" eb="5">
      <t>フタン</t>
    </rPh>
    <rPh sb="5" eb="7">
      <t>ヒリツ</t>
    </rPh>
    <rPh sb="7" eb="8">
      <t>オヨ</t>
    </rPh>
    <rPh sb="9" eb="11">
      <t>ジッシツ</t>
    </rPh>
    <rPh sb="11" eb="13">
      <t>コウサイ</t>
    </rPh>
    <rPh sb="13" eb="14">
      <t>ヒ</t>
    </rPh>
    <rPh sb="14" eb="16">
      <t>ヒリツ</t>
    </rPh>
    <rPh sb="31" eb="32">
      <t>トシ</t>
    </rPh>
    <rPh sb="38" eb="40">
      <t>ルイジ</t>
    </rPh>
    <rPh sb="40" eb="42">
      <t>ダンタイ</t>
    </rPh>
    <rPh sb="42" eb="43">
      <t>ナイ</t>
    </rPh>
    <rPh sb="43" eb="45">
      <t>ヘイキン</t>
    </rPh>
    <rPh sb="45" eb="46">
      <t>チ</t>
    </rPh>
    <rPh sb="49" eb="50">
      <t>ヒク</t>
    </rPh>
    <rPh sb="51" eb="53">
      <t>ヒリツ</t>
    </rPh>
    <rPh sb="60" eb="62">
      <t>ルイジ</t>
    </rPh>
    <rPh sb="62" eb="64">
      <t>ダンタイ</t>
    </rPh>
    <rPh sb="65" eb="67">
      <t>ウワマワ</t>
    </rPh>
    <rPh sb="72" eb="74">
      <t>ネンネン</t>
    </rPh>
    <rPh sb="75" eb="77">
      <t>カイゼン</t>
    </rPh>
    <rPh sb="87" eb="89">
      <t>ショウライ</t>
    </rPh>
    <rPh sb="89" eb="91">
      <t>フタン</t>
    </rPh>
    <rPh sb="91" eb="93">
      <t>ヒリツ</t>
    </rPh>
    <rPh sb="107" eb="109">
      <t>ジッシツ</t>
    </rPh>
    <rPh sb="109" eb="111">
      <t>コウサイ</t>
    </rPh>
    <rPh sb="111" eb="112">
      <t>ヒ</t>
    </rPh>
    <rPh sb="112" eb="114">
      <t>ヒリツ</t>
    </rPh>
    <rPh sb="116" eb="118">
      <t>ネンカン</t>
    </rPh>
    <rPh sb="126" eb="128">
      <t>カイゼン</t>
    </rPh>
    <rPh sb="133" eb="135">
      <t>キキン</t>
    </rPh>
    <rPh sb="135" eb="137">
      <t>ザンダカ</t>
    </rPh>
    <rPh sb="138" eb="140">
      <t>ゾウカ</t>
    </rPh>
    <rPh sb="141" eb="142">
      <t>ツト</t>
    </rPh>
    <rPh sb="148" eb="150">
      <t>ヘンチ</t>
    </rPh>
    <rPh sb="150" eb="151">
      <t>サイ</t>
    </rPh>
    <rPh sb="152" eb="154">
      <t>カソ</t>
    </rPh>
    <rPh sb="154" eb="155">
      <t>サイ</t>
    </rPh>
    <rPh sb="158" eb="161">
      <t>コウフゼイ</t>
    </rPh>
    <rPh sb="161" eb="163">
      <t>ソチ</t>
    </rPh>
    <rPh sb="164" eb="166">
      <t>ユウグウ</t>
    </rPh>
    <rPh sb="169" eb="171">
      <t>キサイ</t>
    </rPh>
    <rPh sb="172" eb="174">
      <t>カツヨウ</t>
    </rPh>
    <rPh sb="176" eb="178">
      <t>ショウライ</t>
    </rPh>
    <rPh sb="179" eb="180">
      <t>ソナ</t>
    </rPh>
    <rPh sb="182" eb="184">
      <t>ザイセイ</t>
    </rPh>
    <rPh sb="184" eb="186">
      <t>ウンエイ</t>
    </rPh>
    <rPh sb="187" eb="188">
      <t>ツト</t>
    </rPh>
    <rPh sb="192" eb="194">
      <t>コウカ</t>
    </rPh>
    <rPh sb="195" eb="197">
      <t>スウジ</t>
    </rPh>
    <rPh sb="198" eb="199">
      <t>アラワ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</si>
</sst>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67201</c:v>
                </c:pt>
                <c:pt idx="1">
                  <c:v>75709</c:v>
                </c:pt>
                <c:pt idx="2">
                  <c:v>90961</c:v>
                </c:pt>
                <c:pt idx="3">
                  <c:v>106614</c:v>
                </c:pt>
                <c:pt idx="4">
                  <c:v>85459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69102</c:v>
                </c:pt>
                <c:pt idx="1">
                  <c:v>62571</c:v>
                </c:pt>
                <c:pt idx="2">
                  <c:v>98428</c:v>
                </c:pt>
                <c:pt idx="3">
                  <c:v>81674</c:v>
                </c:pt>
                <c:pt idx="4">
                  <c:v>94766</c:v>
                </c:pt>
              </c:numCache>
            </c:numRef>
          </c:val>
          <c:smooth val="0"/>
        </c:ser>
        <c:dLbls>
          <c:showLegendKey val="0"/>
          <c:showVal val="0"/>
          <c:showCatName val="0"/>
          <c:showSerName val="0"/>
          <c:showPercent val="0"/>
          <c:showBubbleSize val="0"/>
        </c:dLbls>
        <c:marker val="1"/>
        <c:smooth val="0"/>
        <c:axId val="94154112"/>
        <c:axId val="94160384"/>
      </c:lineChart>
      <c:catAx>
        <c:axId val="941541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160384"/>
        <c:crosses val="autoZero"/>
        <c:auto val="1"/>
        <c:lblAlgn val="ctr"/>
        <c:lblOffset val="100"/>
        <c:tickLblSkip val="1"/>
        <c:tickMarkSkip val="1"/>
        <c:noMultiLvlLbl val="0"/>
      </c:catAx>
      <c:valAx>
        <c:axId val="9416038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154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4.57</c:v>
                </c:pt>
                <c:pt idx="1">
                  <c:v>4.91</c:v>
                </c:pt>
                <c:pt idx="2">
                  <c:v>4.3899999999999997</c:v>
                </c:pt>
                <c:pt idx="3">
                  <c:v>5.09</c:v>
                </c:pt>
                <c:pt idx="4">
                  <c:v>5.44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10.59</c:v>
                </c:pt>
                <c:pt idx="1">
                  <c:v>10.85</c:v>
                </c:pt>
                <c:pt idx="2">
                  <c:v>10.73</c:v>
                </c:pt>
                <c:pt idx="3">
                  <c:v>10.81</c:v>
                </c:pt>
                <c:pt idx="4">
                  <c:v>11.23</c:v>
                </c:pt>
              </c:numCache>
            </c:numRef>
          </c:val>
        </c:ser>
        <c:dLbls>
          <c:showLegendKey val="0"/>
          <c:showVal val="0"/>
          <c:showCatName val="0"/>
          <c:showSerName val="0"/>
          <c:showPercent val="0"/>
          <c:showBubbleSize val="0"/>
        </c:dLbls>
        <c:gapWidth val="250"/>
        <c:overlap val="100"/>
        <c:axId val="114445312"/>
        <c:axId val="114447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1.76</c:v>
                </c:pt>
                <c:pt idx="1">
                  <c:v>2.16</c:v>
                </c:pt>
                <c:pt idx="2">
                  <c:v>-0.43</c:v>
                </c:pt>
                <c:pt idx="3">
                  <c:v>0.7</c:v>
                </c:pt>
                <c:pt idx="4">
                  <c:v>0.89</c:v>
                </c:pt>
              </c:numCache>
            </c:numRef>
          </c:val>
          <c:smooth val="0"/>
        </c:ser>
        <c:dLbls>
          <c:showLegendKey val="0"/>
          <c:showVal val="0"/>
          <c:showCatName val="0"/>
          <c:showSerName val="0"/>
          <c:showPercent val="0"/>
          <c:showBubbleSize val="0"/>
        </c:dLbls>
        <c:marker val="1"/>
        <c:smooth val="0"/>
        <c:axId val="114445312"/>
        <c:axId val="114447488"/>
      </c:lineChart>
      <c:catAx>
        <c:axId val="114445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4447488"/>
        <c:crosses val="autoZero"/>
        <c:auto val="1"/>
        <c:lblAlgn val="ctr"/>
        <c:lblOffset val="100"/>
        <c:tickLblSkip val="1"/>
        <c:tickMarkSkip val="1"/>
        <c:noMultiLvlLbl val="0"/>
      </c:catAx>
      <c:valAx>
        <c:axId val="114447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45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3.33</c:v>
                </c:pt>
                <c:pt idx="2">
                  <c:v>#N/A</c:v>
                </c:pt>
                <c:pt idx="3">
                  <c:v>2.97</c:v>
                </c:pt>
                <c:pt idx="4">
                  <c:v>#N/A</c:v>
                </c:pt>
                <c:pt idx="5">
                  <c:v>2.2400000000000002</c:v>
                </c:pt>
                <c:pt idx="6">
                  <c:v>#N/A</c:v>
                </c:pt>
                <c:pt idx="7">
                  <c:v>1.35</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0.02</c:v>
                </c:pt>
                <c:pt idx="2">
                  <c:v>#N/A</c:v>
                </c:pt>
                <c:pt idx="3">
                  <c:v>0.02</c:v>
                </c:pt>
                <c:pt idx="4">
                  <c:v>#N/A</c:v>
                </c:pt>
                <c:pt idx="5">
                  <c:v>0.02</c:v>
                </c:pt>
                <c:pt idx="6">
                  <c:v>#N/A</c:v>
                </c:pt>
                <c:pt idx="7">
                  <c:v>0.03</c:v>
                </c:pt>
                <c:pt idx="8">
                  <c:v>#N/A</c:v>
                </c:pt>
                <c:pt idx="9">
                  <c:v>0.03</c:v>
                </c:pt>
              </c:numCache>
            </c:numRef>
          </c:val>
        </c:ser>
        <c:ser>
          <c:idx val="3"/>
          <c:order val="3"/>
          <c:tx>
            <c:strRef>
              <c:f>データシート!$A$30</c:f>
              <c:strCache>
                <c:ptCount val="1"/>
                <c:pt idx="0">
                  <c:v>特別養護老人ホーム事業特別会計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0.11</c:v>
                </c:pt>
                <c:pt idx="2">
                  <c:v>#N/A</c:v>
                </c:pt>
                <c:pt idx="3">
                  <c:v>0.11</c:v>
                </c:pt>
                <c:pt idx="4">
                  <c:v>#N/A</c:v>
                </c:pt>
                <c:pt idx="5">
                  <c:v>0.08</c:v>
                </c:pt>
                <c:pt idx="6">
                  <c:v>#N/A</c:v>
                </c:pt>
                <c:pt idx="7">
                  <c:v>0.04</c:v>
                </c:pt>
                <c:pt idx="8">
                  <c:v>#N/A</c:v>
                </c:pt>
                <c:pt idx="9">
                  <c:v>0.06</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0.87</c:v>
                </c:pt>
                <c:pt idx="2">
                  <c:v>#N/A</c:v>
                </c:pt>
                <c:pt idx="3">
                  <c:v>0.98</c:v>
                </c:pt>
                <c:pt idx="4">
                  <c:v>#N/A</c:v>
                </c:pt>
                <c:pt idx="5">
                  <c:v>0.83</c:v>
                </c:pt>
                <c:pt idx="6">
                  <c:v>#N/A</c:v>
                </c:pt>
                <c:pt idx="7">
                  <c:v>0.56999999999999995</c:v>
                </c:pt>
                <c:pt idx="8">
                  <c:v>#N/A</c:v>
                </c:pt>
                <c:pt idx="9">
                  <c:v>0.71</c:v>
                </c:pt>
              </c:numCache>
            </c:numRef>
          </c:val>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0.9</c:v>
                </c:pt>
                <c:pt idx="2">
                  <c:v>#N/A</c:v>
                </c:pt>
                <c:pt idx="3">
                  <c:v>0.88</c:v>
                </c:pt>
                <c:pt idx="4">
                  <c:v>#N/A</c:v>
                </c:pt>
                <c:pt idx="5">
                  <c:v>1.05</c:v>
                </c:pt>
                <c:pt idx="6">
                  <c:v>#N/A</c:v>
                </c:pt>
                <c:pt idx="7">
                  <c:v>1.05</c:v>
                </c:pt>
                <c:pt idx="8">
                  <c:v>#N/A</c:v>
                </c:pt>
                <c:pt idx="9">
                  <c:v>0.99</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4.54</c:v>
                </c:pt>
                <c:pt idx="2">
                  <c:v>#N/A</c:v>
                </c:pt>
                <c:pt idx="3">
                  <c:v>4.88</c:v>
                </c:pt>
                <c:pt idx="4">
                  <c:v>#N/A</c:v>
                </c:pt>
                <c:pt idx="5">
                  <c:v>4.3600000000000003</c:v>
                </c:pt>
                <c:pt idx="6">
                  <c:v>#N/A</c:v>
                </c:pt>
                <c:pt idx="7">
                  <c:v>5.05</c:v>
                </c:pt>
                <c:pt idx="8">
                  <c:v>#N/A</c:v>
                </c:pt>
                <c:pt idx="9">
                  <c:v>5.4</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5.5</c:v>
                </c:pt>
                <c:pt idx="2">
                  <c:v>#N/A</c:v>
                </c:pt>
                <c:pt idx="3">
                  <c:v>5.38</c:v>
                </c:pt>
                <c:pt idx="4">
                  <c:v>#N/A</c:v>
                </c:pt>
                <c:pt idx="5">
                  <c:v>5.1100000000000003</c:v>
                </c:pt>
                <c:pt idx="6">
                  <c:v>#N/A</c:v>
                </c:pt>
                <c:pt idx="7">
                  <c:v>5.46</c:v>
                </c:pt>
                <c:pt idx="8">
                  <c:v>#N/A</c:v>
                </c:pt>
                <c:pt idx="9">
                  <c:v>5.72</c:v>
                </c:pt>
              </c:numCache>
            </c:numRef>
          </c:val>
        </c:ser>
        <c:ser>
          <c:idx val="8"/>
          <c:order val="8"/>
          <c:tx>
            <c:strRef>
              <c:f>データシート!$A$35</c:f>
              <c:strCache>
                <c:ptCount val="1"/>
                <c:pt idx="0">
                  <c:v>簡易水道事業特別会計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0.06</c:v>
                </c:pt>
                <c:pt idx="2">
                  <c:v>#N/A</c:v>
                </c:pt>
                <c:pt idx="3">
                  <c:v>0.03</c:v>
                </c:pt>
                <c:pt idx="4">
                  <c:v>#N/A</c:v>
                </c:pt>
                <c:pt idx="5">
                  <c:v>0.03</c:v>
                </c:pt>
                <c:pt idx="6">
                  <c:v>#N/A</c:v>
                </c:pt>
                <c:pt idx="7">
                  <c:v>0.04</c:v>
                </c:pt>
                <c:pt idx="8">
                  <c:v>0.17</c:v>
                </c:pt>
                <c:pt idx="9">
                  <c:v>#N/A</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0.19</c:v>
                </c:pt>
                <c:pt idx="2">
                  <c:v>#N/A</c:v>
                </c:pt>
                <c:pt idx="3">
                  <c:v>1.1399999999999999</c:v>
                </c:pt>
                <c:pt idx="4">
                  <c:v>#N/A</c:v>
                </c:pt>
                <c:pt idx="5">
                  <c:v>1.05</c:v>
                </c:pt>
                <c:pt idx="6">
                  <c:v>#N/A</c:v>
                </c:pt>
                <c:pt idx="7">
                  <c:v>0.38</c:v>
                </c:pt>
                <c:pt idx="8">
                  <c:v>0.84</c:v>
                </c:pt>
                <c:pt idx="9">
                  <c:v>#N/A</c:v>
                </c:pt>
              </c:numCache>
            </c:numRef>
          </c:val>
        </c:ser>
        <c:dLbls>
          <c:showLegendKey val="0"/>
          <c:showVal val="0"/>
          <c:showCatName val="0"/>
          <c:showSerName val="0"/>
          <c:showPercent val="0"/>
          <c:showBubbleSize val="0"/>
        </c:dLbls>
        <c:gapWidth val="150"/>
        <c:overlap val="100"/>
        <c:axId val="114553600"/>
        <c:axId val="114555136"/>
      </c:barChart>
      <c:catAx>
        <c:axId val="114553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555136"/>
        <c:crosses val="autoZero"/>
        <c:auto val="1"/>
        <c:lblAlgn val="ctr"/>
        <c:lblOffset val="100"/>
        <c:tickLblSkip val="1"/>
        <c:tickMarkSkip val="1"/>
        <c:noMultiLvlLbl val="0"/>
      </c:catAx>
      <c:valAx>
        <c:axId val="114555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5536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2545</c:v>
                </c:pt>
                <c:pt idx="5">
                  <c:v>2524</c:v>
                </c:pt>
                <c:pt idx="8">
                  <c:v>2582</c:v>
                </c:pt>
                <c:pt idx="11">
                  <c:v>2727</c:v>
                </c:pt>
                <c:pt idx="14">
                  <c:v>2756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45</c:v>
                </c:pt>
                <c:pt idx="3">
                  <c:v>45</c:v>
                </c:pt>
                <c:pt idx="6">
                  <c:v>40</c:v>
                </c:pt>
                <c:pt idx="9">
                  <c:v>92</c:v>
                </c:pt>
                <c:pt idx="12">
                  <c:v>33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146</c:v>
                </c:pt>
                <c:pt idx="3">
                  <c:v>41</c:v>
                </c:pt>
                <c:pt idx="6">
                  <c:v>0</c:v>
                </c:pt>
                <c:pt idx="9">
                  <c:v>0</c:v>
                </c:pt>
                <c:pt idx="12">
                  <c:v>27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286</c:v>
                </c:pt>
                <c:pt idx="3">
                  <c:v>220</c:v>
                </c:pt>
                <c:pt idx="6">
                  <c:v>214</c:v>
                </c:pt>
                <c:pt idx="9">
                  <c:v>190</c:v>
                </c:pt>
                <c:pt idx="12">
                  <c:v>177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3310</c:v>
                </c:pt>
                <c:pt idx="3">
                  <c:v>3252</c:v>
                </c:pt>
                <c:pt idx="6">
                  <c:v>3229</c:v>
                </c:pt>
                <c:pt idx="9">
                  <c:v>3333</c:v>
                </c:pt>
                <c:pt idx="12">
                  <c:v>3361</c:v>
                </c:pt>
              </c:numCache>
            </c:numRef>
          </c:val>
        </c:ser>
        <c:dLbls>
          <c:showLegendKey val="0"/>
          <c:showVal val="0"/>
          <c:showCatName val="0"/>
          <c:showSerName val="0"/>
          <c:showPercent val="0"/>
          <c:showBubbleSize val="0"/>
        </c:dLbls>
        <c:gapWidth val="100"/>
        <c:overlap val="100"/>
        <c:axId val="114766208"/>
        <c:axId val="1147681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1242</c:v>
                </c:pt>
                <c:pt idx="2">
                  <c:v>#N/A</c:v>
                </c:pt>
                <c:pt idx="3">
                  <c:v>#N/A</c:v>
                </c:pt>
                <c:pt idx="4">
                  <c:v>1034</c:v>
                </c:pt>
                <c:pt idx="5">
                  <c:v>#N/A</c:v>
                </c:pt>
                <c:pt idx="6">
                  <c:v>#N/A</c:v>
                </c:pt>
                <c:pt idx="7">
                  <c:v>901</c:v>
                </c:pt>
                <c:pt idx="8">
                  <c:v>#N/A</c:v>
                </c:pt>
                <c:pt idx="9">
                  <c:v>#N/A</c:v>
                </c:pt>
                <c:pt idx="10">
                  <c:v>888</c:v>
                </c:pt>
                <c:pt idx="11">
                  <c:v>#N/A</c:v>
                </c:pt>
                <c:pt idx="12">
                  <c:v>#N/A</c:v>
                </c:pt>
                <c:pt idx="13">
                  <c:v>842</c:v>
                </c:pt>
                <c:pt idx="14">
                  <c:v>#N/A</c:v>
                </c:pt>
              </c:numCache>
            </c:numRef>
          </c:val>
          <c:smooth val="0"/>
        </c:ser>
        <c:dLbls>
          <c:showLegendKey val="0"/>
          <c:showVal val="0"/>
          <c:showCatName val="0"/>
          <c:showSerName val="0"/>
          <c:showPercent val="0"/>
          <c:showBubbleSize val="0"/>
        </c:dLbls>
        <c:marker val="1"/>
        <c:smooth val="0"/>
        <c:axId val="114766208"/>
        <c:axId val="114768128"/>
      </c:lineChart>
      <c:catAx>
        <c:axId val="11476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768128"/>
        <c:crosses val="autoZero"/>
        <c:auto val="1"/>
        <c:lblAlgn val="ctr"/>
        <c:lblOffset val="100"/>
        <c:tickLblSkip val="1"/>
        <c:tickMarkSkip val="1"/>
        <c:noMultiLvlLbl val="0"/>
      </c:catAx>
      <c:valAx>
        <c:axId val="114768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766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23390</c:v>
                </c:pt>
                <c:pt idx="5">
                  <c:v>24044</c:v>
                </c:pt>
                <c:pt idx="8">
                  <c:v>23429</c:v>
                </c:pt>
                <c:pt idx="11">
                  <c:v>23586</c:v>
                </c:pt>
                <c:pt idx="14">
                  <c:v>24180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1583</c:v>
                </c:pt>
                <c:pt idx="5">
                  <c:v>1841</c:v>
                </c:pt>
                <c:pt idx="8">
                  <c:v>1460</c:v>
                </c:pt>
                <c:pt idx="11">
                  <c:v>1260</c:v>
                </c:pt>
                <c:pt idx="14">
                  <c:v>1115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6417</c:v>
                </c:pt>
                <c:pt idx="5">
                  <c:v>7480</c:v>
                </c:pt>
                <c:pt idx="8">
                  <c:v>9818</c:v>
                </c:pt>
                <c:pt idx="11">
                  <c:v>11720</c:v>
                </c:pt>
                <c:pt idx="14">
                  <c:v>13789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697</c:v>
                </c:pt>
                <c:pt idx="3">
                  <c:v>127</c:v>
                </c:pt>
                <c:pt idx="6">
                  <c:v>18</c:v>
                </c:pt>
                <c:pt idx="9">
                  <c:v>17</c:v>
                </c:pt>
                <c:pt idx="12">
                  <c:v>15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6050</c:v>
                </c:pt>
                <c:pt idx="3">
                  <c:v>5945</c:v>
                </c:pt>
                <c:pt idx="6">
                  <c:v>5509</c:v>
                </c:pt>
                <c:pt idx="9">
                  <c:v>5033</c:v>
                </c:pt>
                <c:pt idx="12">
                  <c:v>4518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41</c:v>
                </c:pt>
                <c:pt idx="3">
                  <c:v>3</c:v>
                </c:pt>
                <c:pt idx="6">
                  <c:v>0</c:v>
                </c:pt>
                <c:pt idx="9">
                  <c:v>0</c:v>
                </c:pt>
                <c:pt idx="12">
                  <c:v>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2023</c:v>
                </c:pt>
                <c:pt idx="3">
                  <c:v>1772</c:v>
                </c:pt>
                <c:pt idx="6">
                  <c:v>1806</c:v>
                </c:pt>
                <c:pt idx="9">
                  <c:v>1832</c:v>
                </c:pt>
                <c:pt idx="12">
                  <c:v>1873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975</c:v>
                </c:pt>
                <c:pt idx="3">
                  <c:v>903</c:v>
                </c:pt>
                <c:pt idx="6">
                  <c:v>836</c:v>
                </c:pt>
                <c:pt idx="9">
                  <c:v>719</c:v>
                </c:pt>
                <c:pt idx="12">
                  <c:v>656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29404</c:v>
                </c:pt>
                <c:pt idx="3">
                  <c:v>29169</c:v>
                </c:pt>
                <c:pt idx="6">
                  <c:v>28860</c:v>
                </c:pt>
                <c:pt idx="9">
                  <c:v>28332</c:v>
                </c:pt>
                <c:pt idx="12">
                  <c:v>28538</c:v>
                </c:pt>
              </c:numCache>
            </c:numRef>
          </c:val>
        </c:ser>
        <c:dLbls>
          <c:showLegendKey val="0"/>
          <c:showVal val="0"/>
          <c:showCatName val="0"/>
          <c:showSerName val="0"/>
          <c:showPercent val="0"/>
          <c:showBubbleSize val="0"/>
        </c:dLbls>
        <c:gapWidth val="100"/>
        <c:overlap val="100"/>
        <c:axId val="116992256"/>
        <c:axId val="1169985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7801</c:v>
                </c:pt>
                <c:pt idx="2">
                  <c:v>#N/A</c:v>
                </c:pt>
                <c:pt idx="3">
                  <c:v>#N/A</c:v>
                </c:pt>
                <c:pt idx="4">
                  <c:v>4555</c:v>
                </c:pt>
                <c:pt idx="5">
                  <c:v>#N/A</c:v>
                </c:pt>
                <c:pt idx="6">
                  <c:v>#N/A</c:v>
                </c:pt>
                <c:pt idx="7">
                  <c:v>2324</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6992256"/>
        <c:axId val="116998528"/>
      </c:lineChart>
      <c:catAx>
        <c:axId val="116992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998528"/>
        <c:crosses val="autoZero"/>
        <c:auto val="1"/>
        <c:lblAlgn val="ctr"/>
        <c:lblOffset val="100"/>
        <c:tickLblSkip val="1"/>
        <c:tickMarkSkip val="1"/>
        <c:noMultiLvlLbl val="0"/>
      </c:catAx>
      <c:valAx>
        <c:axId val="116998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992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17340800"/>
        <c:axId val="117347072"/>
      </c:scatterChart>
      <c:valAx>
        <c:axId val="11734080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7347072"/>
        <c:crosses val="autoZero"/>
        <c:crossBetween val="midCat"/>
      </c:valAx>
      <c:valAx>
        <c:axId val="11734707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734080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2.5940303973631205E-2"/>
                  <c:y val="-6.2527233115468414E-2"/>
                </c:manualLayout>
              </c:layout>
              <c:tx>
                <c:strRef>
                  <c:f>公会計指標分析・財政指標組合せ分析表!$K$72</c:f>
                  <c:strCache>
                    <c:ptCount val="1"/>
                    <c:pt idx="0">
                      <c:v>H23</c:v>
                    </c:pt>
                  </c:strCache>
                </c:strRef>
              </c:tx>
              <c:dLblPos val="r"/>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12.1</c:v>
                </c:pt>
                <c:pt idx="1">
                  <c:v>10.3</c:v>
                </c:pt>
                <c:pt idx="2">
                  <c:v>9</c:v>
                </c:pt>
                <c:pt idx="3">
                  <c:v>8.1</c:v>
                </c:pt>
                <c:pt idx="4">
                  <c:v>7.5</c:v>
                </c:pt>
              </c:numCache>
            </c:numRef>
          </c:xVal>
          <c:yVal>
            <c:numRef>
              <c:f>公会計指標分析・財政指標組合せ分析表!$K$73:$O$73</c:f>
              <c:numCache>
                <c:formatCode>#,##0.0;"▲ "#,##0.0</c:formatCode>
                <c:ptCount val="5"/>
                <c:pt idx="0">
                  <c:v>65.3</c:v>
                </c:pt>
                <c:pt idx="1">
                  <c:v>39.200000000000003</c:v>
                </c:pt>
                <c:pt idx="2">
                  <c:v>19.8</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manualLayout>
                  <c:x val="-3.7470620549996232E-2"/>
                  <c:y val="-6.2527233115468414E-2"/>
                </c:manualLayout>
              </c:layout>
              <c:tx>
                <c:strRef>
                  <c:f>公会計指標分析・財政指標組合せ分析表!$M$72</c:f>
                  <c:strCache>
                    <c:ptCount val="1"/>
                    <c:pt idx="0">
                      <c:v>H25</c:v>
                    </c:pt>
                  </c:strCache>
                </c:strRef>
              </c:tx>
              <c:dLblPos val="r"/>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13.8</c:v>
                </c:pt>
                <c:pt idx="1">
                  <c:v>12.8</c:v>
                </c:pt>
                <c:pt idx="2">
                  <c:v>12</c:v>
                </c:pt>
                <c:pt idx="3">
                  <c:v>11.1</c:v>
                </c:pt>
                <c:pt idx="4">
                  <c:v>10.7</c:v>
                </c:pt>
              </c:numCache>
            </c:numRef>
          </c:xVal>
          <c:yVal>
            <c:numRef>
              <c:f>公会計指標分析・財政指標組合せ分析表!$K$77:$O$77</c:f>
              <c:numCache>
                <c:formatCode>#,##0.0;"▲ "#,##0.0</c:formatCode>
                <c:ptCount val="5"/>
                <c:pt idx="0">
                  <c:v>88.3</c:v>
                </c:pt>
                <c:pt idx="1">
                  <c:v>76.2</c:v>
                </c:pt>
                <c:pt idx="2">
                  <c:v>65.3</c:v>
                </c:pt>
                <c:pt idx="3">
                  <c:v>60.8</c:v>
                </c:pt>
                <c:pt idx="4">
                  <c:v>58.5</c:v>
                </c:pt>
              </c:numCache>
            </c:numRef>
          </c:yVal>
          <c:smooth val="0"/>
        </c:ser>
        <c:dLbls>
          <c:showLegendKey val="0"/>
          <c:showVal val="0"/>
          <c:showCatName val="0"/>
          <c:showSerName val="0"/>
          <c:showPercent val="0"/>
          <c:showBubbleSize val="0"/>
        </c:dLbls>
        <c:axId val="117446528"/>
        <c:axId val="117460992"/>
      </c:scatterChart>
      <c:valAx>
        <c:axId val="117446528"/>
        <c:scaling>
          <c:orientation val="minMax"/>
          <c:max val="14.2"/>
          <c:min val="8.6999999999999993"/>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7460992"/>
        <c:crosses val="autoZero"/>
        <c:crossBetween val="midCat"/>
      </c:valAx>
      <c:valAx>
        <c:axId val="117460992"/>
        <c:scaling>
          <c:orientation val="minMax"/>
          <c:max val="100"/>
          <c:min val="1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744652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実質公債費（分子）については、元利償還金、一部事務組合負担金が増加したが、一方、元利償還金公営企業債繰入金、債務負担行為が減少傾向にあり、また、算入公債費等が増加傾向にあるため、比率は前年度より若干改善している。（単年度比率　</a:t>
          </a:r>
          <a:r>
            <a:rPr kumimoji="1" lang="en-US" altLang="ja-JP" sz="1100" b="0" i="0" baseline="0">
              <a:solidFill>
                <a:schemeClr val="dk1"/>
              </a:solidFill>
              <a:effectLst/>
              <a:latin typeface="+mn-lt"/>
              <a:ea typeface="+mn-ea"/>
              <a:cs typeface="+mn-cs"/>
            </a:rPr>
            <a:t>H24</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8.93%</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H25</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7.69%</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H26</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7.70%</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H27</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7.50</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主な要因としては、平成</a:t>
          </a:r>
          <a:r>
            <a:rPr kumimoji="1" lang="en-US" altLang="ja-JP" sz="1100" b="0" i="0" baseline="0">
              <a:solidFill>
                <a:schemeClr val="dk1"/>
              </a:solidFill>
              <a:effectLst/>
              <a:latin typeface="+mn-lt"/>
              <a:ea typeface="+mn-ea"/>
              <a:cs typeface="+mn-cs"/>
            </a:rPr>
            <a:t>24</a:t>
          </a:r>
          <a:r>
            <a:rPr kumimoji="1" lang="ja-JP" altLang="ja-JP" sz="1100" b="0" i="0" baseline="0">
              <a:solidFill>
                <a:schemeClr val="dk1"/>
              </a:solidFill>
              <a:effectLst/>
              <a:latin typeface="+mn-lt"/>
              <a:ea typeface="+mn-ea"/>
              <a:cs typeface="+mn-cs"/>
            </a:rPr>
            <a:t>年度の坊津学園建設等に伴う合併特例債の発行により、平成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元利償還金は若干増加したものの、これまでの発行額を抑制したことや、繰上償還等を実施した効果が現れている。また、算入公債費等については、過疎債や合併特例債等の後年度交付税算入される比率の高いものを重点的に借り入れを行っていることから元利償還金に対する算入比率が年々高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今後も、発行額の抑制や可能な範囲での繰上償還等を行い、比率の改善に努めていく。</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将来負担額については、地方債残高の負担見込額が若干増加したものの、職員数の減少による退職手当支給見込額が大きく減額となり、将来負担額を軽減する充当可能財源についても、充当可能基金の大幅な増額などにより、将来負担額は大きく減少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需要額算入見込額については、過疎債、合併特例債など後年度交付税算入される比率の高いものを重点的に借り入れを行っていることから、残高に占める算入額の割合も年々高くなっている。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これにより、将来負担比率は大幅な改善が図られている。（将来負担比率　</a:t>
          </a:r>
          <a:r>
            <a:rPr kumimoji="1" lang="en-US" altLang="ja-JP" sz="1100" b="0" i="0" baseline="0">
              <a:solidFill>
                <a:schemeClr val="dk1"/>
              </a:solidFill>
              <a:effectLst/>
              <a:latin typeface="+mn-lt"/>
              <a:ea typeface="+mn-ea"/>
              <a:cs typeface="+mn-cs"/>
            </a:rPr>
            <a:t>H24</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39.2%</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H25</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19.8%</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H26</a:t>
          </a:r>
          <a:r>
            <a:rPr kumimoji="1" lang="ja-JP" altLang="ja-JP" sz="1100" b="0" i="0" baseline="0">
              <a:solidFill>
                <a:schemeClr val="dk1"/>
              </a:solidFill>
              <a:effectLst/>
              <a:latin typeface="+mn-lt"/>
              <a:ea typeface="+mn-ea"/>
              <a:cs typeface="+mn-cs"/>
            </a:rPr>
            <a:t>： なし、</a:t>
          </a:r>
          <a:r>
            <a:rPr kumimoji="1" lang="en-US" altLang="ja-JP" sz="1100" b="0" i="0" baseline="0">
              <a:solidFill>
                <a:schemeClr val="dk1"/>
              </a:solidFill>
              <a:effectLst/>
              <a:latin typeface="+mn-lt"/>
              <a:ea typeface="+mn-ea"/>
              <a:cs typeface="+mn-cs"/>
            </a:rPr>
            <a:t>H27</a:t>
          </a:r>
          <a:r>
            <a:rPr kumimoji="1" lang="ja-JP" altLang="ja-JP" sz="1100" b="0" i="0" baseline="0">
              <a:solidFill>
                <a:schemeClr val="dk1"/>
              </a:solidFill>
              <a:effectLst/>
              <a:latin typeface="+mn-lt"/>
              <a:ea typeface="+mn-ea"/>
              <a:cs typeface="+mn-cs"/>
            </a:rPr>
            <a:t>：なし）</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今後も、実施事業の適正化を図り、財政の健全化に努め、将来への負担を軽減していく。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72</xdr:row>
      <xdr:rowOff>0</xdr:rowOff>
    </xdr:from>
    <xdr:to>
      <xdr:col>14</xdr:col>
      <xdr:colOff>0</xdr:colOff>
      <xdr:row>74</xdr:row>
      <xdr:rowOff>0</xdr:rowOff>
    </xdr:to>
    <xdr:sp macro="" textlink="">
      <xdr:nvSpPr>
        <xdr:cNvPr id="4" name="正方形/長方形 3"/>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5" name="正方形/長方形 4"/>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6" name="正方形/長方形 5"/>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7" name="正方形/長方形 6"/>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8" name="正方形/長方形 7"/>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9" name="正方形/長方形 8"/>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0" name="正方形/長方形 9"/>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1" name="正方形/長方形 10"/>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2" name="正方形/長方形 11"/>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3" name="正方形/長方形 12"/>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4" name="正方形/長方形 13"/>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5" name="正方形/長方形 14"/>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6" name="正方形/長方形 15"/>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7" name="正方形/長方形 16"/>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8" name="正方形/長方形 17"/>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9" name="正方形/長方形 18"/>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0" name="正方形/長方形 19"/>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1" name="正方形/長方形 20"/>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2" name="角丸四角形 21"/>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3" name="正方形/長方形 22"/>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4" name="正方形/長方形 23"/>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5" name="直線コネクタ 24"/>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6" name="円/楕円 25"/>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7" name="フローチャート : 判断 26"/>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3" name="正方形/長方形 52"/>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4" name="正方形/長方形 53"/>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5" name="正方形/長方形 54"/>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6" name="正方形/長方形 55"/>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7" name="正方形/長方形 56"/>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8" name="テキスト ボックス 57"/>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9" name="正方形/長方形 58"/>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60" name="正方形/長方形 59"/>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61" name="正方形/長方形 60"/>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2" name="正方形/長方形 61"/>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3" name="正方形/長方形 62"/>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4" name="テキスト ボックス 63"/>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5" name="テキスト ボックス 64"/>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92/119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財政基盤の弱い自治体同士が合併したことから、合併時から財政力指数は低くなっていたが、合併後も人口の減少や全国平均を上回る高齢化率に加え、基幹産業の農林水産業の衰退や安定した雇用を確保する産業がないことから税源に乏しく、類似団体平均を大きく下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は、新しい産業の創出と若者の雇用を図ることで財政基盤の向上を目指したいが、短期間での向上は期待できないことから、行政改革大綱に基づく集中改革プログラムの実施や財政健全化計画の数値目標の実現に向け、行政のスリム化と財政の健全化の取り組みを強化していくこととし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84667</xdr:rowOff>
    </xdr:from>
    <xdr:to>
      <xdr:col>7</xdr:col>
      <xdr:colOff>152400</xdr:colOff>
      <xdr:row>44</xdr:row>
      <xdr:rowOff>84667</xdr:rowOff>
    </xdr:to>
    <xdr:cxnSp macro="">
      <xdr:nvCxnSpPr>
        <xdr:cNvPr id="68" name="直線コネクタ 67"/>
        <xdr:cNvCxnSpPr/>
      </xdr:nvCxnSpPr>
      <xdr:spPr>
        <a:xfrm>
          <a:off x="4114800" y="76284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652</xdr:rowOff>
    </xdr:from>
    <xdr:ext cx="762000" cy="259045"/>
    <xdr:sp macro="" textlink="">
      <xdr:nvSpPr>
        <xdr:cNvPr id="69" name="財政力平均値テキスト"/>
        <xdr:cNvSpPr txBox="1"/>
      </xdr:nvSpPr>
      <xdr:spPr>
        <a:xfrm>
          <a:off x="5041900" y="7201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70" name="フローチャート : 判断 69"/>
        <xdr:cNvSpPr/>
      </xdr:nvSpPr>
      <xdr:spPr>
        <a:xfrm>
          <a:off x="4902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84667</xdr:rowOff>
    </xdr:to>
    <xdr:cxnSp macro="">
      <xdr:nvCxnSpPr>
        <xdr:cNvPr id="71" name="直線コネクタ 70"/>
        <xdr:cNvCxnSpPr/>
      </xdr:nvCxnSpPr>
      <xdr:spPr>
        <a:xfrm>
          <a:off x="3225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2" name="フローチャート : 判断 71"/>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3" name="テキスト ボックス 72"/>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84667</xdr:rowOff>
    </xdr:from>
    <xdr:to>
      <xdr:col>4</xdr:col>
      <xdr:colOff>482600</xdr:colOff>
      <xdr:row>44</xdr:row>
      <xdr:rowOff>84667</xdr:rowOff>
    </xdr:to>
    <xdr:cxnSp macro="">
      <xdr:nvCxnSpPr>
        <xdr:cNvPr id="74" name="直線コネクタ 73"/>
        <xdr:cNvCxnSpPr/>
      </xdr:nvCxnSpPr>
      <xdr:spPr>
        <a:xfrm>
          <a:off x="2336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115358</xdr:rowOff>
    </xdr:from>
    <xdr:to>
      <xdr:col>4</xdr:col>
      <xdr:colOff>533400</xdr:colOff>
      <xdr:row>43</xdr:row>
      <xdr:rowOff>45508</xdr:rowOff>
    </xdr:to>
    <xdr:sp macro="" textlink="">
      <xdr:nvSpPr>
        <xdr:cNvPr id="75" name="フローチャート : 判断 74"/>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55685</xdr:rowOff>
    </xdr:from>
    <xdr:ext cx="762000" cy="259045"/>
    <xdr:sp macro="" textlink="">
      <xdr:nvSpPr>
        <xdr:cNvPr id="76" name="テキスト ボックス 75"/>
        <xdr:cNvSpPr txBox="1"/>
      </xdr:nvSpPr>
      <xdr:spPr>
        <a:xfrm>
          <a:off x="2844800" y="708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84667</xdr:rowOff>
    </xdr:from>
    <xdr:to>
      <xdr:col>3</xdr:col>
      <xdr:colOff>279400</xdr:colOff>
      <xdr:row>44</xdr:row>
      <xdr:rowOff>84667</xdr:rowOff>
    </xdr:to>
    <xdr:cxnSp macro="">
      <xdr:nvCxnSpPr>
        <xdr:cNvPr id="77" name="直線コネクタ 76"/>
        <xdr:cNvCxnSpPr/>
      </xdr:nvCxnSpPr>
      <xdr:spPr>
        <a:xfrm>
          <a:off x="1447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9" name="テキスト ボックス 78"/>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35577</xdr:rowOff>
    </xdr:from>
    <xdr:ext cx="762000" cy="259045"/>
    <xdr:sp macro="" textlink="">
      <xdr:nvSpPr>
        <xdr:cNvPr id="81" name="テキスト ボックス 80"/>
        <xdr:cNvSpPr txBox="1"/>
      </xdr:nvSpPr>
      <xdr:spPr>
        <a:xfrm>
          <a:off x="1066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7" name="円/楕円 86"/>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5944</xdr:rowOff>
    </xdr:from>
    <xdr:ext cx="762000" cy="259045"/>
    <xdr:sp macro="" textlink="">
      <xdr:nvSpPr>
        <xdr:cNvPr id="88" name="財政力該当値テキスト"/>
        <xdr:cNvSpPr txBox="1"/>
      </xdr:nvSpPr>
      <xdr:spPr>
        <a:xfrm>
          <a:off x="5041900" y="754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9" name="円/楕円 88"/>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90" name="テキスト ボックス 89"/>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1" name="円/楕円 90"/>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2" name="テキスト ボックス 91"/>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33867</xdr:rowOff>
    </xdr:from>
    <xdr:to>
      <xdr:col>3</xdr:col>
      <xdr:colOff>330200</xdr:colOff>
      <xdr:row>44</xdr:row>
      <xdr:rowOff>135467</xdr:rowOff>
    </xdr:to>
    <xdr:sp macro="" textlink="">
      <xdr:nvSpPr>
        <xdr:cNvPr id="93" name="円/楕円 92"/>
        <xdr:cNvSpPr/>
      </xdr:nvSpPr>
      <xdr:spPr>
        <a:xfrm>
          <a:off x="2286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120244</xdr:rowOff>
    </xdr:from>
    <xdr:ext cx="762000" cy="259045"/>
    <xdr:sp macro="" textlink="">
      <xdr:nvSpPr>
        <xdr:cNvPr id="94" name="テキスト ボックス 93"/>
        <xdr:cNvSpPr txBox="1"/>
      </xdr:nvSpPr>
      <xdr:spPr>
        <a:xfrm>
          <a:off x="1955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33867</xdr:rowOff>
    </xdr:from>
    <xdr:to>
      <xdr:col>2</xdr:col>
      <xdr:colOff>127000</xdr:colOff>
      <xdr:row>44</xdr:row>
      <xdr:rowOff>135467</xdr:rowOff>
    </xdr:to>
    <xdr:sp macro="" textlink="">
      <xdr:nvSpPr>
        <xdr:cNvPr id="95" name="円/楕円 94"/>
        <xdr:cNvSpPr/>
      </xdr:nvSpPr>
      <xdr:spPr>
        <a:xfrm>
          <a:off x="1397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120244</xdr:rowOff>
    </xdr:from>
    <xdr:ext cx="762000" cy="259045"/>
    <xdr:sp macro="" textlink="">
      <xdr:nvSpPr>
        <xdr:cNvPr id="96" name="テキスト ボックス 95"/>
        <xdr:cNvSpPr txBox="1"/>
      </xdr:nvSpPr>
      <xdr:spPr>
        <a:xfrm>
          <a:off x="1066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45/119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税収が乏しく経常一般財源の約</a:t>
          </a:r>
          <a:r>
            <a:rPr kumimoji="1" lang="en-US" altLang="ja-JP" sz="1100" b="0" i="0" baseline="0">
              <a:solidFill>
                <a:schemeClr val="dk1"/>
              </a:solidFill>
              <a:effectLst/>
              <a:latin typeface="+mn-lt"/>
              <a:ea typeface="+mn-ea"/>
              <a:cs typeface="+mn-cs"/>
            </a:rPr>
            <a:t>70</a:t>
          </a:r>
          <a:r>
            <a:rPr kumimoji="1" lang="ja-JP" altLang="ja-JP" sz="1100" b="0" i="0" baseline="0">
              <a:solidFill>
                <a:schemeClr val="dk1"/>
              </a:solidFill>
              <a:effectLst/>
              <a:latin typeface="+mn-lt"/>
              <a:ea typeface="+mn-ea"/>
              <a:cs typeface="+mn-cs"/>
            </a:rPr>
            <a:t>％を普通交付税に依存していることから、普通交付税の動向により比率が大きく変動する構造となっている。比率は、合併により多くの職員と多額の地方債残高を抱えていることから、人件費及び公債費の比率が高くなっており、今後も税収の伸びが期待できず、平成</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年度以降は普通交付税の減少も想定されていることから、行政改革大綱に基づく集中改革プログラムの実施や財政健全化計画の数値目標の実現に向け、更に行政のスリム化を図り、経常経費の削減に努めたい。</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140335</xdr:rowOff>
    </xdr:to>
    <xdr:cxnSp macro="">
      <xdr:nvCxnSpPr>
        <xdr:cNvPr id="126" name="直線コネクタ 125"/>
        <xdr:cNvCxnSpPr/>
      </xdr:nvCxnSpPr>
      <xdr:spPr>
        <a:xfrm flipV="1">
          <a:off x="4953000" y="9974580"/>
          <a:ext cx="0" cy="16529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112412</xdr:rowOff>
    </xdr:from>
    <xdr:ext cx="762000" cy="259045"/>
    <xdr:sp macro="" textlink="">
      <xdr:nvSpPr>
        <xdr:cNvPr id="127" name="財政構造の弾力性最小値テキスト"/>
        <xdr:cNvSpPr txBox="1"/>
      </xdr:nvSpPr>
      <xdr:spPr>
        <a:xfrm>
          <a:off x="5041900" y="1159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120.7</a:t>
          </a:r>
          <a:endParaRPr kumimoji="1" lang="ja-JP" altLang="en-US" sz="1000" b="1">
            <a:latin typeface="ＭＳ Ｐゴシック"/>
          </a:endParaRPr>
        </a:p>
      </xdr:txBody>
    </xdr:sp>
    <xdr:clientData/>
  </xdr:oneCellAnchor>
  <xdr:twoCellAnchor>
    <xdr:from>
      <xdr:col>7</xdr:col>
      <xdr:colOff>63500</xdr:colOff>
      <xdr:row>67</xdr:row>
      <xdr:rowOff>140335</xdr:rowOff>
    </xdr:from>
    <xdr:to>
      <xdr:col>7</xdr:col>
      <xdr:colOff>241300</xdr:colOff>
      <xdr:row>67</xdr:row>
      <xdr:rowOff>140335</xdr:rowOff>
    </xdr:to>
    <xdr:cxnSp macro="">
      <xdr:nvCxnSpPr>
        <xdr:cNvPr id="128" name="直線コネクタ 127"/>
        <xdr:cNvCxnSpPr/>
      </xdr:nvCxnSpPr>
      <xdr:spPr>
        <a:xfrm>
          <a:off x="4864100" y="1162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17356</xdr:rowOff>
    </xdr:from>
    <xdr:to>
      <xdr:col>7</xdr:col>
      <xdr:colOff>152400</xdr:colOff>
      <xdr:row>60</xdr:row>
      <xdr:rowOff>133985</xdr:rowOff>
    </xdr:to>
    <xdr:cxnSp macro="">
      <xdr:nvCxnSpPr>
        <xdr:cNvPr id="131" name="直線コネクタ 130"/>
        <xdr:cNvCxnSpPr/>
      </xdr:nvCxnSpPr>
      <xdr:spPr>
        <a:xfrm flipV="1">
          <a:off x="4114800" y="10304356"/>
          <a:ext cx="8382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154322</xdr:rowOff>
    </xdr:from>
    <xdr:ext cx="762000" cy="259045"/>
    <xdr:sp macro="" textlink="">
      <xdr:nvSpPr>
        <xdr:cNvPr id="132" name="財政構造の弾力性平均値テキスト"/>
        <xdr:cNvSpPr txBox="1"/>
      </xdr:nvSpPr>
      <xdr:spPr>
        <a:xfrm>
          <a:off x="5041900" y="10269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10795</xdr:rowOff>
    </xdr:from>
    <xdr:to>
      <xdr:col>7</xdr:col>
      <xdr:colOff>203200</xdr:colOff>
      <xdr:row>60</xdr:row>
      <xdr:rowOff>112395</xdr:rowOff>
    </xdr:to>
    <xdr:sp macro="" textlink="">
      <xdr:nvSpPr>
        <xdr:cNvPr id="133" name="フローチャート : 判断 132"/>
        <xdr:cNvSpPr/>
      </xdr:nvSpPr>
      <xdr:spPr>
        <a:xfrm>
          <a:off x="4902200" y="1029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45508</xdr:rowOff>
    </xdr:from>
    <xdr:to>
      <xdr:col>6</xdr:col>
      <xdr:colOff>0</xdr:colOff>
      <xdr:row>60</xdr:row>
      <xdr:rowOff>133985</xdr:rowOff>
    </xdr:to>
    <xdr:cxnSp macro="">
      <xdr:nvCxnSpPr>
        <xdr:cNvPr id="134" name="直線コネクタ 133"/>
        <xdr:cNvCxnSpPr/>
      </xdr:nvCxnSpPr>
      <xdr:spPr>
        <a:xfrm>
          <a:off x="3225800" y="10332508"/>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59055</xdr:rowOff>
    </xdr:from>
    <xdr:to>
      <xdr:col>6</xdr:col>
      <xdr:colOff>50800</xdr:colOff>
      <xdr:row>60</xdr:row>
      <xdr:rowOff>160655</xdr:rowOff>
    </xdr:to>
    <xdr:sp macro="" textlink="">
      <xdr:nvSpPr>
        <xdr:cNvPr id="135" name="フローチャート : 判断 134"/>
        <xdr:cNvSpPr/>
      </xdr:nvSpPr>
      <xdr:spPr>
        <a:xfrm>
          <a:off x="4064000" y="1034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170832</xdr:rowOff>
    </xdr:from>
    <xdr:ext cx="736600" cy="259045"/>
    <xdr:sp macro="" textlink="">
      <xdr:nvSpPr>
        <xdr:cNvPr id="136" name="テキスト ボックス 135"/>
        <xdr:cNvSpPr txBox="1"/>
      </xdr:nvSpPr>
      <xdr:spPr>
        <a:xfrm>
          <a:off x="3733800" y="10114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45508</xdr:rowOff>
    </xdr:from>
    <xdr:to>
      <xdr:col>4</xdr:col>
      <xdr:colOff>482600</xdr:colOff>
      <xdr:row>60</xdr:row>
      <xdr:rowOff>121920</xdr:rowOff>
    </xdr:to>
    <xdr:cxnSp macro="">
      <xdr:nvCxnSpPr>
        <xdr:cNvPr id="137" name="直線コネクタ 136"/>
        <xdr:cNvCxnSpPr/>
      </xdr:nvCxnSpPr>
      <xdr:spPr>
        <a:xfrm flipV="1">
          <a:off x="2336800" y="10332508"/>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2752</xdr:rowOff>
    </xdr:from>
    <xdr:to>
      <xdr:col>4</xdr:col>
      <xdr:colOff>533400</xdr:colOff>
      <xdr:row>60</xdr:row>
      <xdr:rowOff>104352</xdr:rowOff>
    </xdr:to>
    <xdr:sp macro="" textlink="">
      <xdr:nvSpPr>
        <xdr:cNvPr id="138" name="フローチャート : 判断 137"/>
        <xdr:cNvSpPr/>
      </xdr:nvSpPr>
      <xdr:spPr>
        <a:xfrm>
          <a:off x="3175000" y="1028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89129</xdr:rowOff>
    </xdr:from>
    <xdr:ext cx="762000" cy="259045"/>
    <xdr:sp macro="" textlink="">
      <xdr:nvSpPr>
        <xdr:cNvPr id="139" name="テキスト ボックス 138"/>
        <xdr:cNvSpPr txBox="1"/>
      </xdr:nvSpPr>
      <xdr:spPr>
        <a:xfrm>
          <a:off x="2844800" y="103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121920</xdr:rowOff>
    </xdr:from>
    <xdr:to>
      <xdr:col>3</xdr:col>
      <xdr:colOff>279400</xdr:colOff>
      <xdr:row>60</xdr:row>
      <xdr:rowOff>138006</xdr:rowOff>
    </xdr:to>
    <xdr:cxnSp macro="">
      <xdr:nvCxnSpPr>
        <xdr:cNvPr id="140" name="直線コネクタ 139"/>
        <xdr:cNvCxnSpPr/>
      </xdr:nvCxnSpPr>
      <xdr:spPr>
        <a:xfrm flipV="1">
          <a:off x="1447800" y="1040892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38946</xdr:rowOff>
    </xdr:from>
    <xdr:to>
      <xdr:col>3</xdr:col>
      <xdr:colOff>330200</xdr:colOff>
      <xdr:row>60</xdr:row>
      <xdr:rowOff>140546</xdr:rowOff>
    </xdr:to>
    <xdr:sp macro="" textlink="">
      <xdr:nvSpPr>
        <xdr:cNvPr id="141" name="フローチャート : 判断 140"/>
        <xdr:cNvSpPr/>
      </xdr:nvSpPr>
      <xdr:spPr>
        <a:xfrm>
          <a:off x="2286000" y="1032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150723</xdr:rowOff>
    </xdr:from>
    <xdr:ext cx="762000" cy="259045"/>
    <xdr:sp macro="" textlink="">
      <xdr:nvSpPr>
        <xdr:cNvPr id="142" name="テキスト ボックス 141"/>
        <xdr:cNvSpPr txBox="1"/>
      </xdr:nvSpPr>
      <xdr:spPr>
        <a:xfrm>
          <a:off x="1955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14817</xdr:rowOff>
    </xdr:from>
    <xdr:to>
      <xdr:col>2</xdr:col>
      <xdr:colOff>127000</xdr:colOff>
      <xdr:row>60</xdr:row>
      <xdr:rowOff>116417</xdr:rowOff>
    </xdr:to>
    <xdr:sp macro="" textlink="">
      <xdr:nvSpPr>
        <xdr:cNvPr id="143" name="フローチャート : 判断 142"/>
        <xdr:cNvSpPr/>
      </xdr:nvSpPr>
      <xdr:spPr>
        <a:xfrm>
          <a:off x="1397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126594</xdr:rowOff>
    </xdr:from>
    <xdr:ext cx="762000" cy="259045"/>
    <xdr:sp macro="" textlink="">
      <xdr:nvSpPr>
        <xdr:cNvPr id="144" name="テキスト ボックス 143"/>
        <xdr:cNvSpPr txBox="1"/>
      </xdr:nvSpPr>
      <xdr:spPr>
        <a:xfrm>
          <a:off x="1066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59</xdr:row>
      <xdr:rowOff>138006</xdr:rowOff>
    </xdr:from>
    <xdr:to>
      <xdr:col>7</xdr:col>
      <xdr:colOff>203200</xdr:colOff>
      <xdr:row>60</xdr:row>
      <xdr:rowOff>68156</xdr:rowOff>
    </xdr:to>
    <xdr:sp macro="" textlink="">
      <xdr:nvSpPr>
        <xdr:cNvPr id="150" name="円/楕円 149"/>
        <xdr:cNvSpPr/>
      </xdr:nvSpPr>
      <xdr:spPr>
        <a:xfrm>
          <a:off x="4902200" y="102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154533</xdr:rowOff>
    </xdr:from>
    <xdr:ext cx="762000" cy="259045"/>
    <xdr:sp macro="" textlink="">
      <xdr:nvSpPr>
        <xdr:cNvPr id="151" name="財政構造の弾力性該当値テキスト"/>
        <xdr:cNvSpPr txBox="1"/>
      </xdr:nvSpPr>
      <xdr:spPr>
        <a:xfrm>
          <a:off x="5041900" y="10098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83185</xdr:rowOff>
    </xdr:from>
    <xdr:to>
      <xdr:col>6</xdr:col>
      <xdr:colOff>50800</xdr:colOff>
      <xdr:row>61</xdr:row>
      <xdr:rowOff>13335</xdr:rowOff>
    </xdr:to>
    <xdr:sp macro="" textlink="">
      <xdr:nvSpPr>
        <xdr:cNvPr id="152" name="円/楕円 151"/>
        <xdr:cNvSpPr/>
      </xdr:nvSpPr>
      <xdr:spPr>
        <a:xfrm>
          <a:off x="4064000" y="10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169562</xdr:rowOff>
    </xdr:from>
    <xdr:ext cx="736600" cy="259045"/>
    <xdr:sp macro="" textlink="">
      <xdr:nvSpPr>
        <xdr:cNvPr id="153" name="テキスト ボックス 152"/>
        <xdr:cNvSpPr txBox="1"/>
      </xdr:nvSpPr>
      <xdr:spPr>
        <a:xfrm>
          <a:off x="3733800" y="10456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166158</xdr:rowOff>
    </xdr:from>
    <xdr:to>
      <xdr:col>4</xdr:col>
      <xdr:colOff>533400</xdr:colOff>
      <xdr:row>60</xdr:row>
      <xdr:rowOff>96308</xdr:rowOff>
    </xdr:to>
    <xdr:sp macro="" textlink="">
      <xdr:nvSpPr>
        <xdr:cNvPr id="154" name="円/楕円 153"/>
        <xdr:cNvSpPr/>
      </xdr:nvSpPr>
      <xdr:spPr>
        <a:xfrm>
          <a:off x="3175000" y="102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106485</xdr:rowOff>
    </xdr:from>
    <xdr:ext cx="762000" cy="259045"/>
    <xdr:sp macro="" textlink="">
      <xdr:nvSpPr>
        <xdr:cNvPr id="155" name="テキスト ボックス 154"/>
        <xdr:cNvSpPr txBox="1"/>
      </xdr:nvSpPr>
      <xdr:spPr>
        <a:xfrm>
          <a:off x="2844800" y="10050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71120</xdr:rowOff>
    </xdr:from>
    <xdr:to>
      <xdr:col>3</xdr:col>
      <xdr:colOff>330200</xdr:colOff>
      <xdr:row>61</xdr:row>
      <xdr:rowOff>1270</xdr:rowOff>
    </xdr:to>
    <xdr:sp macro="" textlink="">
      <xdr:nvSpPr>
        <xdr:cNvPr id="156" name="円/楕円 155"/>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157497</xdr:rowOff>
    </xdr:from>
    <xdr:ext cx="762000" cy="259045"/>
    <xdr:sp macro="" textlink="">
      <xdr:nvSpPr>
        <xdr:cNvPr id="157" name="テキスト ボックス 156"/>
        <xdr:cNvSpPr txBox="1"/>
      </xdr:nvSpPr>
      <xdr:spPr>
        <a:xfrm>
          <a:off x="1955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87206</xdr:rowOff>
    </xdr:from>
    <xdr:to>
      <xdr:col>2</xdr:col>
      <xdr:colOff>127000</xdr:colOff>
      <xdr:row>61</xdr:row>
      <xdr:rowOff>17356</xdr:rowOff>
    </xdr:to>
    <xdr:sp macro="" textlink="">
      <xdr:nvSpPr>
        <xdr:cNvPr id="158" name="円/楕円 157"/>
        <xdr:cNvSpPr/>
      </xdr:nvSpPr>
      <xdr:spPr>
        <a:xfrm>
          <a:off x="1397000" y="1037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2133</xdr:rowOff>
    </xdr:from>
    <xdr:ext cx="762000" cy="259045"/>
    <xdr:sp macro="" textlink="">
      <xdr:nvSpPr>
        <xdr:cNvPr id="159" name="テキスト ボックス 158"/>
        <xdr:cNvSpPr txBox="1"/>
      </xdr:nvSpPr>
      <xdr:spPr>
        <a:xfrm>
          <a:off x="1066800" y="10460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[181,138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合併により非常勤職員を含めた多くの職員と類似の公共施設が多数存在していることから、人口一人当たりの決算額は類似団体の平均を上回っている。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職員数については、職員定員適正化計画に基づき計画的に削減されているが、公共施設の統廃合については、早急な成果は得られていない状況である。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今後は行政改革大綱に基づく集中改革プログラムの実施や財政健全化計画の数値目標の実現に向けた取り組みの他、平成</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年度に策定した公共施設等総合管理計画に基づき、施設の統廃合、民営化等を住民の理解を得ながら着実に進め、経費の削減を図りたい。</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164688</xdr:rowOff>
    </xdr:from>
    <xdr:to>
      <xdr:col>7</xdr:col>
      <xdr:colOff>152400</xdr:colOff>
      <xdr:row>89</xdr:row>
      <xdr:rowOff>44617</xdr:rowOff>
    </xdr:to>
    <xdr:cxnSp macro="">
      <xdr:nvCxnSpPr>
        <xdr:cNvPr id="189" name="直線コネクタ 188"/>
        <xdr:cNvCxnSpPr/>
      </xdr:nvCxnSpPr>
      <xdr:spPr>
        <a:xfrm flipV="1">
          <a:off x="4953000" y="13709238"/>
          <a:ext cx="0" cy="15944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16694</xdr:rowOff>
    </xdr:from>
    <xdr:ext cx="762000" cy="259045"/>
    <xdr:sp macro="" textlink="">
      <xdr:nvSpPr>
        <xdr:cNvPr id="190" name="人件費・物件費等の状況最小値テキスト"/>
        <xdr:cNvSpPr txBox="1"/>
      </xdr:nvSpPr>
      <xdr:spPr>
        <a:xfrm>
          <a:off x="5041900" y="1527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286,863</a:t>
          </a:r>
          <a:endParaRPr kumimoji="1" lang="ja-JP" altLang="en-US" sz="1000" b="1">
            <a:latin typeface="ＭＳ Ｐゴシック"/>
          </a:endParaRPr>
        </a:p>
      </xdr:txBody>
    </xdr:sp>
    <xdr:clientData/>
  </xdr:oneCellAnchor>
  <xdr:twoCellAnchor>
    <xdr:from>
      <xdr:col>7</xdr:col>
      <xdr:colOff>63500</xdr:colOff>
      <xdr:row>89</xdr:row>
      <xdr:rowOff>44617</xdr:rowOff>
    </xdr:from>
    <xdr:to>
      <xdr:col>7</xdr:col>
      <xdr:colOff>241300</xdr:colOff>
      <xdr:row>89</xdr:row>
      <xdr:rowOff>44617</xdr:rowOff>
    </xdr:to>
    <xdr:cxnSp macro="">
      <xdr:nvCxnSpPr>
        <xdr:cNvPr id="191" name="直線コネクタ 190"/>
        <xdr:cNvCxnSpPr/>
      </xdr:nvCxnSpPr>
      <xdr:spPr>
        <a:xfrm>
          <a:off x="4864100" y="15303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79615</xdr:rowOff>
    </xdr:from>
    <xdr:ext cx="762000" cy="259045"/>
    <xdr:sp macro="" textlink="">
      <xdr:nvSpPr>
        <xdr:cNvPr id="192" name="人件費・物件費等の状況最大値テキスト"/>
        <xdr:cNvSpPr txBox="1"/>
      </xdr:nvSpPr>
      <xdr:spPr>
        <a:xfrm>
          <a:off x="5041900" y="13452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88,633</a:t>
          </a:r>
          <a:endParaRPr kumimoji="1" lang="ja-JP" altLang="en-US" sz="1000" b="1">
            <a:latin typeface="ＭＳ Ｐゴシック"/>
          </a:endParaRPr>
        </a:p>
      </xdr:txBody>
    </xdr:sp>
    <xdr:clientData/>
  </xdr:oneCellAnchor>
  <xdr:twoCellAnchor>
    <xdr:from>
      <xdr:col>7</xdr:col>
      <xdr:colOff>63500</xdr:colOff>
      <xdr:row>79</xdr:row>
      <xdr:rowOff>164688</xdr:rowOff>
    </xdr:from>
    <xdr:to>
      <xdr:col>7</xdr:col>
      <xdr:colOff>241300</xdr:colOff>
      <xdr:row>79</xdr:row>
      <xdr:rowOff>164688</xdr:rowOff>
    </xdr:to>
    <xdr:cxnSp macro="">
      <xdr:nvCxnSpPr>
        <xdr:cNvPr id="193" name="直線コネクタ 192"/>
        <xdr:cNvCxnSpPr/>
      </xdr:nvCxnSpPr>
      <xdr:spPr>
        <a:xfrm>
          <a:off x="4864100" y="13709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846</xdr:rowOff>
    </xdr:from>
    <xdr:to>
      <xdr:col>7</xdr:col>
      <xdr:colOff>152400</xdr:colOff>
      <xdr:row>84</xdr:row>
      <xdr:rowOff>51487</xdr:rowOff>
    </xdr:to>
    <xdr:cxnSp macro="">
      <xdr:nvCxnSpPr>
        <xdr:cNvPr id="194" name="直線コネクタ 193"/>
        <xdr:cNvCxnSpPr/>
      </xdr:nvCxnSpPr>
      <xdr:spPr>
        <a:xfrm>
          <a:off x="4114800" y="14402646"/>
          <a:ext cx="838200" cy="5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166543</xdr:rowOff>
    </xdr:from>
    <xdr:ext cx="762000" cy="259045"/>
    <xdr:sp macro="" textlink="">
      <xdr:nvSpPr>
        <xdr:cNvPr id="195" name="人件費・物件費等の状況平均値テキスト"/>
        <xdr:cNvSpPr txBox="1"/>
      </xdr:nvSpPr>
      <xdr:spPr>
        <a:xfrm>
          <a:off x="5041900" y="14053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157,072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150016</xdr:rowOff>
    </xdr:from>
    <xdr:to>
      <xdr:col>7</xdr:col>
      <xdr:colOff>203200</xdr:colOff>
      <xdr:row>83</xdr:row>
      <xdr:rowOff>80166</xdr:rowOff>
    </xdr:to>
    <xdr:sp macro="" textlink="">
      <xdr:nvSpPr>
        <xdr:cNvPr id="196" name="フローチャート : 判断 195"/>
        <xdr:cNvSpPr/>
      </xdr:nvSpPr>
      <xdr:spPr>
        <a:xfrm>
          <a:off x="4902200" y="14208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127060</xdr:rowOff>
    </xdr:from>
    <xdr:to>
      <xdr:col>6</xdr:col>
      <xdr:colOff>0</xdr:colOff>
      <xdr:row>84</xdr:row>
      <xdr:rowOff>846</xdr:rowOff>
    </xdr:to>
    <xdr:cxnSp macro="">
      <xdr:nvCxnSpPr>
        <xdr:cNvPr id="197" name="直線コネクタ 196"/>
        <xdr:cNvCxnSpPr/>
      </xdr:nvCxnSpPr>
      <xdr:spPr>
        <a:xfrm>
          <a:off x="3225800" y="14357410"/>
          <a:ext cx="889000" cy="45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110499</xdr:rowOff>
    </xdr:from>
    <xdr:to>
      <xdr:col>6</xdr:col>
      <xdr:colOff>50800</xdr:colOff>
      <xdr:row>83</xdr:row>
      <xdr:rowOff>40649</xdr:rowOff>
    </xdr:to>
    <xdr:sp macro="" textlink="">
      <xdr:nvSpPr>
        <xdr:cNvPr id="198" name="フローチャート : 判断 197"/>
        <xdr:cNvSpPr/>
      </xdr:nvSpPr>
      <xdr:spPr>
        <a:xfrm>
          <a:off x="4064000" y="14169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50826</xdr:rowOff>
    </xdr:from>
    <xdr:ext cx="736600" cy="259045"/>
    <xdr:sp macro="" textlink="">
      <xdr:nvSpPr>
        <xdr:cNvPr id="199" name="テキスト ボックス 198"/>
        <xdr:cNvSpPr txBox="1"/>
      </xdr:nvSpPr>
      <xdr:spPr>
        <a:xfrm>
          <a:off x="3733800" y="13938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60300</xdr:rowOff>
    </xdr:from>
    <xdr:to>
      <xdr:col>4</xdr:col>
      <xdr:colOff>482600</xdr:colOff>
      <xdr:row>83</xdr:row>
      <xdr:rowOff>127060</xdr:rowOff>
    </xdr:to>
    <xdr:cxnSp macro="">
      <xdr:nvCxnSpPr>
        <xdr:cNvPr id="200" name="直線コネクタ 199"/>
        <xdr:cNvCxnSpPr/>
      </xdr:nvCxnSpPr>
      <xdr:spPr>
        <a:xfrm>
          <a:off x="2336800" y="14290650"/>
          <a:ext cx="889000" cy="66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72599</xdr:rowOff>
    </xdr:from>
    <xdr:to>
      <xdr:col>4</xdr:col>
      <xdr:colOff>533400</xdr:colOff>
      <xdr:row>83</xdr:row>
      <xdr:rowOff>2749</xdr:rowOff>
    </xdr:to>
    <xdr:sp macro="" textlink="">
      <xdr:nvSpPr>
        <xdr:cNvPr id="201" name="フローチャート : 判断 200"/>
        <xdr:cNvSpPr/>
      </xdr:nvSpPr>
      <xdr:spPr>
        <a:xfrm>
          <a:off x="3175000" y="1413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12926</xdr:rowOff>
    </xdr:from>
    <xdr:ext cx="762000" cy="259045"/>
    <xdr:sp macro="" textlink="">
      <xdr:nvSpPr>
        <xdr:cNvPr id="202" name="テキスト ボックス 201"/>
        <xdr:cNvSpPr txBox="1"/>
      </xdr:nvSpPr>
      <xdr:spPr>
        <a:xfrm>
          <a:off x="2844800" y="13900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60300</xdr:rowOff>
    </xdr:from>
    <xdr:to>
      <xdr:col>3</xdr:col>
      <xdr:colOff>279400</xdr:colOff>
      <xdr:row>83</xdr:row>
      <xdr:rowOff>62472</xdr:rowOff>
    </xdr:to>
    <xdr:cxnSp macro="">
      <xdr:nvCxnSpPr>
        <xdr:cNvPr id="203" name="直線コネクタ 202"/>
        <xdr:cNvCxnSpPr/>
      </xdr:nvCxnSpPr>
      <xdr:spPr>
        <a:xfrm flipV="1">
          <a:off x="1447800" y="14290650"/>
          <a:ext cx="8890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87559</xdr:rowOff>
    </xdr:from>
    <xdr:to>
      <xdr:col>3</xdr:col>
      <xdr:colOff>330200</xdr:colOff>
      <xdr:row>83</xdr:row>
      <xdr:rowOff>17709</xdr:rowOff>
    </xdr:to>
    <xdr:sp macro="" textlink="">
      <xdr:nvSpPr>
        <xdr:cNvPr id="204" name="フローチャート : 判断 203"/>
        <xdr:cNvSpPr/>
      </xdr:nvSpPr>
      <xdr:spPr>
        <a:xfrm>
          <a:off x="2286000" y="1414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27886</xdr:rowOff>
    </xdr:from>
    <xdr:ext cx="762000" cy="259045"/>
    <xdr:sp macro="" textlink="">
      <xdr:nvSpPr>
        <xdr:cNvPr id="205" name="テキスト ボックス 204"/>
        <xdr:cNvSpPr txBox="1"/>
      </xdr:nvSpPr>
      <xdr:spPr>
        <a:xfrm>
          <a:off x="1955800" y="1391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149413</xdr:rowOff>
    </xdr:from>
    <xdr:to>
      <xdr:col>2</xdr:col>
      <xdr:colOff>127000</xdr:colOff>
      <xdr:row>83</xdr:row>
      <xdr:rowOff>79563</xdr:rowOff>
    </xdr:to>
    <xdr:sp macro="" textlink="">
      <xdr:nvSpPr>
        <xdr:cNvPr id="206" name="フローチャート : 判断 205"/>
        <xdr:cNvSpPr/>
      </xdr:nvSpPr>
      <xdr:spPr>
        <a:xfrm>
          <a:off x="1397000" y="1420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89740</xdr:rowOff>
    </xdr:from>
    <xdr:ext cx="762000" cy="259045"/>
    <xdr:sp macro="" textlink="">
      <xdr:nvSpPr>
        <xdr:cNvPr id="207" name="テキスト ボックス 206"/>
        <xdr:cNvSpPr txBox="1"/>
      </xdr:nvSpPr>
      <xdr:spPr>
        <a:xfrm>
          <a:off x="1066800" y="1397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84</xdr:row>
      <xdr:rowOff>687</xdr:rowOff>
    </xdr:from>
    <xdr:to>
      <xdr:col>7</xdr:col>
      <xdr:colOff>203200</xdr:colOff>
      <xdr:row>84</xdr:row>
      <xdr:rowOff>102287</xdr:rowOff>
    </xdr:to>
    <xdr:sp macro="" textlink="">
      <xdr:nvSpPr>
        <xdr:cNvPr id="213" name="円/楕円 212"/>
        <xdr:cNvSpPr/>
      </xdr:nvSpPr>
      <xdr:spPr>
        <a:xfrm>
          <a:off x="4902200" y="14402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144214</xdr:rowOff>
    </xdr:from>
    <xdr:ext cx="762000" cy="259045"/>
    <xdr:sp macro="" textlink="">
      <xdr:nvSpPr>
        <xdr:cNvPr id="214" name="人件費・物件費等の状況該当値テキスト"/>
        <xdr:cNvSpPr txBox="1"/>
      </xdr:nvSpPr>
      <xdr:spPr>
        <a:xfrm>
          <a:off x="5041900" y="14374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181,138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121496</xdr:rowOff>
    </xdr:from>
    <xdr:to>
      <xdr:col>6</xdr:col>
      <xdr:colOff>50800</xdr:colOff>
      <xdr:row>84</xdr:row>
      <xdr:rowOff>51646</xdr:rowOff>
    </xdr:to>
    <xdr:sp macro="" textlink="">
      <xdr:nvSpPr>
        <xdr:cNvPr id="215" name="円/楕円 214"/>
        <xdr:cNvSpPr/>
      </xdr:nvSpPr>
      <xdr:spPr>
        <a:xfrm>
          <a:off x="4064000" y="14351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36423</xdr:rowOff>
    </xdr:from>
    <xdr:ext cx="736600" cy="259045"/>
    <xdr:sp macro="" textlink="">
      <xdr:nvSpPr>
        <xdr:cNvPr id="216" name="テキスト ボックス 215"/>
        <xdr:cNvSpPr txBox="1"/>
      </xdr:nvSpPr>
      <xdr:spPr>
        <a:xfrm>
          <a:off x="3733800" y="14438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174,842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76260</xdr:rowOff>
    </xdr:from>
    <xdr:to>
      <xdr:col>4</xdr:col>
      <xdr:colOff>533400</xdr:colOff>
      <xdr:row>84</xdr:row>
      <xdr:rowOff>6410</xdr:rowOff>
    </xdr:to>
    <xdr:sp macro="" textlink="">
      <xdr:nvSpPr>
        <xdr:cNvPr id="217" name="円/楕円 216"/>
        <xdr:cNvSpPr/>
      </xdr:nvSpPr>
      <xdr:spPr>
        <a:xfrm>
          <a:off x="3175000" y="14306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162637</xdr:rowOff>
    </xdr:from>
    <xdr:ext cx="762000" cy="259045"/>
    <xdr:sp macro="" textlink="">
      <xdr:nvSpPr>
        <xdr:cNvPr id="218" name="テキスト ボックス 217"/>
        <xdr:cNvSpPr txBox="1"/>
      </xdr:nvSpPr>
      <xdr:spPr>
        <a:xfrm>
          <a:off x="2844800" y="1439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169,218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9500</xdr:rowOff>
    </xdr:from>
    <xdr:to>
      <xdr:col>3</xdr:col>
      <xdr:colOff>330200</xdr:colOff>
      <xdr:row>83</xdr:row>
      <xdr:rowOff>111100</xdr:rowOff>
    </xdr:to>
    <xdr:sp macro="" textlink="">
      <xdr:nvSpPr>
        <xdr:cNvPr id="219" name="円/楕円 218"/>
        <xdr:cNvSpPr/>
      </xdr:nvSpPr>
      <xdr:spPr>
        <a:xfrm>
          <a:off x="2286000" y="1423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95877</xdr:rowOff>
    </xdr:from>
    <xdr:ext cx="762000" cy="259045"/>
    <xdr:sp macro="" textlink="">
      <xdr:nvSpPr>
        <xdr:cNvPr id="220" name="テキスト ボックス 219"/>
        <xdr:cNvSpPr txBox="1"/>
      </xdr:nvSpPr>
      <xdr:spPr>
        <a:xfrm>
          <a:off x="1955800" y="1432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160,918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11672</xdr:rowOff>
    </xdr:from>
    <xdr:to>
      <xdr:col>2</xdr:col>
      <xdr:colOff>127000</xdr:colOff>
      <xdr:row>83</xdr:row>
      <xdr:rowOff>113272</xdr:rowOff>
    </xdr:to>
    <xdr:sp macro="" textlink="">
      <xdr:nvSpPr>
        <xdr:cNvPr id="221" name="円/楕円 220"/>
        <xdr:cNvSpPr/>
      </xdr:nvSpPr>
      <xdr:spPr>
        <a:xfrm>
          <a:off x="1397000" y="14242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98049</xdr:rowOff>
    </xdr:from>
    <xdr:ext cx="762000" cy="259045"/>
    <xdr:sp macro="" textlink="">
      <xdr:nvSpPr>
        <xdr:cNvPr id="222" name="テキスト ボックス 221"/>
        <xdr:cNvSpPr txBox="1"/>
      </xdr:nvSpPr>
      <xdr:spPr>
        <a:xfrm>
          <a:off x="1066800" y="1432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161,188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指数は平成</a:t>
          </a:r>
          <a:r>
            <a:rPr kumimoji="1" lang="en-US" altLang="ja-JP" sz="1100" b="0" i="0" baseline="0">
              <a:solidFill>
                <a:schemeClr val="dk1"/>
              </a:solidFill>
              <a:effectLst/>
              <a:latin typeface="+mn-lt"/>
              <a:ea typeface="+mn-ea"/>
              <a:cs typeface="+mn-cs"/>
            </a:rPr>
            <a:t>23</a:t>
          </a:r>
          <a:r>
            <a:rPr kumimoji="1" lang="ja-JP" altLang="ja-JP" sz="1100" b="0" i="0" baseline="0">
              <a:solidFill>
                <a:schemeClr val="dk1"/>
              </a:solidFill>
              <a:effectLst/>
              <a:latin typeface="+mn-lt"/>
              <a:ea typeface="+mn-ea"/>
              <a:cs typeface="+mn-cs"/>
            </a:rPr>
            <a:t>年度から類似団体平均を若干上回っていたが、平成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年度は類似団体平均を</a:t>
          </a:r>
          <a:r>
            <a:rPr kumimoji="1" lang="en-US" altLang="ja-JP" sz="1100" b="0" i="0" baseline="0">
              <a:solidFill>
                <a:schemeClr val="dk1"/>
              </a:solidFill>
              <a:effectLst/>
              <a:latin typeface="+mn-lt"/>
              <a:ea typeface="+mn-ea"/>
              <a:cs typeface="+mn-cs"/>
            </a:rPr>
            <a:t>1.1</a:t>
          </a:r>
          <a:r>
            <a:rPr kumimoji="1" lang="ja-JP" altLang="ja-JP" sz="1100" b="0" i="0" baseline="0">
              <a:solidFill>
                <a:schemeClr val="dk1"/>
              </a:solidFill>
              <a:effectLst/>
              <a:latin typeface="+mn-lt"/>
              <a:ea typeface="+mn-ea"/>
              <a:cs typeface="+mn-cs"/>
            </a:rPr>
            <a:t>ポイント下回った。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本市は、類似団体と比較して、総職員数に占める入庁</a:t>
          </a:r>
          <a:r>
            <a:rPr kumimoji="1" lang="en-US" altLang="ja-JP" sz="1100" b="0" i="0" baseline="0">
              <a:solidFill>
                <a:schemeClr val="dk1"/>
              </a:solidFill>
              <a:effectLst/>
              <a:latin typeface="+mn-lt"/>
              <a:ea typeface="+mn-ea"/>
              <a:cs typeface="+mn-cs"/>
            </a:rPr>
            <a:t>20</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年の職員の割合が高くなっているが、平成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年度は退職等により入庁</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年前後の職員数が減少したことにより類似団体平均を下回る数値となった。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今後は、職務職階制度の適正な運用により、住民から理解される給与制度にするとともに、手当の見直しや職員数を削減し、人件費の縮減を図りたい。</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32258</xdr:rowOff>
    </xdr:from>
    <xdr:to>
      <xdr:col>24</xdr:col>
      <xdr:colOff>558800</xdr:colOff>
      <xdr:row>87</xdr:row>
      <xdr:rowOff>17018</xdr:rowOff>
    </xdr:to>
    <xdr:cxnSp macro="">
      <xdr:nvCxnSpPr>
        <xdr:cNvPr id="249" name="直線コネクタ 248"/>
        <xdr:cNvCxnSpPr/>
      </xdr:nvCxnSpPr>
      <xdr:spPr>
        <a:xfrm flipV="1">
          <a:off x="17018000" y="13919708"/>
          <a:ext cx="0" cy="10134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160545</xdr:rowOff>
    </xdr:from>
    <xdr:ext cx="762000" cy="259045"/>
    <xdr:sp macro="" textlink="">
      <xdr:nvSpPr>
        <xdr:cNvPr id="250" name="給与水準   （国との比較）最小値テキスト"/>
        <xdr:cNvSpPr txBox="1"/>
      </xdr:nvSpPr>
      <xdr:spPr>
        <a:xfrm>
          <a:off x="17106900" y="14905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87</xdr:row>
      <xdr:rowOff>17018</xdr:rowOff>
    </xdr:from>
    <xdr:to>
      <xdr:col>24</xdr:col>
      <xdr:colOff>647700</xdr:colOff>
      <xdr:row>87</xdr:row>
      <xdr:rowOff>17018</xdr:rowOff>
    </xdr:to>
    <xdr:cxnSp macro="">
      <xdr:nvCxnSpPr>
        <xdr:cNvPr id="251" name="直線コネクタ 250"/>
        <xdr:cNvCxnSpPr/>
      </xdr:nvCxnSpPr>
      <xdr:spPr>
        <a:xfrm>
          <a:off x="16929100" y="1493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118635</xdr:rowOff>
    </xdr:from>
    <xdr:ext cx="762000" cy="259045"/>
    <xdr:sp macro="" textlink="">
      <xdr:nvSpPr>
        <xdr:cNvPr id="252" name="給与水準   （国との比較）最大値テキスト"/>
        <xdr:cNvSpPr txBox="1"/>
      </xdr:nvSpPr>
      <xdr:spPr>
        <a:xfrm>
          <a:off x="17106900" y="1366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a:t>
          </a:r>
          <a:endParaRPr kumimoji="1" lang="ja-JP" altLang="en-US" sz="1000" b="1">
            <a:latin typeface="ＭＳ Ｐゴシック"/>
          </a:endParaRPr>
        </a:p>
      </xdr:txBody>
    </xdr:sp>
    <xdr:clientData/>
  </xdr:oneCellAnchor>
  <xdr:twoCellAnchor>
    <xdr:from>
      <xdr:col>24</xdr:col>
      <xdr:colOff>469900</xdr:colOff>
      <xdr:row>81</xdr:row>
      <xdr:rowOff>32258</xdr:rowOff>
    </xdr:from>
    <xdr:to>
      <xdr:col>24</xdr:col>
      <xdr:colOff>647700</xdr:colOff>
      <xdr:row>81</xdr:row>
      <xdr:rowOff>32258</xdr:rowOff>
    </xdr:to>
    <xdr:cxnSp macro="">
      <xdr:nvCxnSpPr>
        <xdr:cNvPr id="253" name="直線コネクタ 252"/>
        <xdr:cNvCxnSpPr/>
      </xdr:nvCxnSpPr>
      <xdr:spPr>
        <a:xfrm>
          <a:off x="16929100" y="1391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113792</xdr:rowOff>
    </xdr:from>
    <xdr:to>
      <xdr:col>24</xdr:col>
      <xdr:colOff>558800</xdr:colOff>
      <xdr:row>85</xdr:row>
      <xdr:rowOff>123444</xdr:rowOff>
    </xdr:to>
    <xdr:cxnSp macro="">
      <xdr:nvCxnSpPr>
        <xdr:cNvPr id="254" name="直線コネクタ 253"/>
        <xdr:cNvCxnSpPr/>
      </xdr:nvCxnSpPr>
      <xdr:spPr>
        <a:xfrm flipV="1">
          <a:off x="16179800" y="1468704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88155</xdr:rowOff>
    </xdr:from>
    <xdr:ext cx="762000" cy="259045"/>
    <xdr:sp macro="" textlink="">
      <xdr:nvSpPr>
        <xdr:cNvPr id="255" name="給与水準   （国との比較）平均値テキスト"/>
        <xdr:cNvSpPr txBox="1"/>
      </xdr:nvSpPr>
      <xdr:spPr>
        <a:xfrm>
          <a:off x="17106900" y="14661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116078</xdr:rowOff>
    </xdr:from>
    <xdr:to>
      <xdr:col>24</xdr:col>
      <xdr:colOff>609600</xdr:colOff>
      <xdr:row>86</xdr:row>
      <xdr:rowOff>46228</xdr:rowOff>
    </xdr:to>
    <xdr:sp macro="" textlink="">
      <xdr:nvSpPr>
        <xdr:cNvPr id="256" name="フローチャート : 判断 255"/>
        <xdr:cNvSpPr/>
      </xdr:nvSpPr>
      <xdr:spPr>
        <a:xfrm>
          <a:off x="16967200" y="1468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123444</xdr:rowOff>
    </xdr:from>
    <xdr:to>
      <xdr:col>23</xdr:col>
      <xdr:colOff>406400</xdr:colOff>
      <xdr:row>85</xdr:row>
      <xdr:rowOff>123444</xdr:rowOff>
    </xdr:to>
    <xdr:cxnSp macro="">
      <xdr:nvCxnSpPr>
        <xdr:cNvPr id="257" name="直線コネクタ 256"/>
        <xdr:cNvCxnSpPr/>
      </xdr:nvCxnSpPr>
      <xdr:spPr>
        <a:xfrm>
          <a:off x="15290800" y="146966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77470</xdr:rowOff>
    </xdr:from>
    <xdr:to>
      <xdr:col>23</xdr:col>
      <xdr:colOff>457200</xdr:colOff>
      <xdr:row>86</xdr:row>
      <xdr:rowOff>7620</xdr:rowOff>
    </xdr:to>
    <xdr:sp macro="" textlink="">
      <xdr:nvSpPr>
        <xdr:cNvPr id="258" name="フローチャート : 判断 257"/>
        <xdr:cNvSpPr/>
      </xdr:nvSpPr>
      <xdr:spPr>
        <a:xfrm>
          <a:off x="16129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59" name="テキスト ボックス 258"/>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123444</xdr:rowOff>
    </xdr:from>
    <xdr:to>
      <xdr:col>22</xdr:col>
      <xdr:colOff>203200</xdr:colOff>
      <xdr:row>88</xdr:row>
      <xdr:rowOff>9652</xdr:rowOff>
    </xdr:to>
    <xdr:cxnSp macro="">
      <xdr:nvCxnSpPr>
        <xdr:cNvPr id="260" name="直線コネクタ 259"/>
        <xdr:cNvCxnSpPr/>
      </xdr:nvCxnSpPr>
      <xdr:spPr>
        <a:xfrm flipV="1">
          <a:off x="14401800" y="14696694"/>
          <a:ext cx="889000" cy="40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67818</xdr:rowOff>
    </xdr:from>
    <xdr:to>
      <xdr:col>22</xdr:col>
      <xdr:colOff>254000</xdr:colOff>
      <xdr:row>85</xdr:row>
      <xdr:rowOff>169418</xdr:rowOff>
    </xdr:to>
    <xdr:sp macro="" textlink="">
      <xdr:nvSpPr>
        <xdr:cNvPr id="261" name="フローチャート : 判断 260"/>
        <xdr:cNvSpPr/>
      </xdr:nvSpPr>
      <xdr:spPr>
        <a:xfrm>
          <a:off x="15240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8145</xdr:rowOff>
    </xdr:from>
    <xdr:ext cx="762000" cy="259045"/>
    <xdr:sp macro="" textlink="">
      <xdr:nvSpPr>
        <xdr:cNvPr id="262" name="テキスト ボックス 261"/>
        <xdr:cNvSpPr txBox="1"/>
      </xdr:nvSpPr>
      <xdr:spPr>
        <a:xfrm>
          <a:off x="14909800" y="1440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9652</xdr:rowOff>
    </xdr:from>
    <xdr:to>
      <xdr:col>21</xdr:col>
      <xdr:colOff>0</xdr:colOff>
      <xdr:row>88</xdr:row>
      <xdr:rowOff>43435</xdr:rowOff>
    </xdr:to>
    <xdr:cxnSp macro="">
      <xdr:nvCxnSpPr>
        <xdr:cNvPr id="263" name="直線コネクタ 262"/>
        <xdr:cNvCxnSpPr/>
      </xdr:nvCxnSpPr>
      <xdr:spPr>
        <a:xfrm flipV="1">
          <a:off x="13512800" y="15097252"/>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101346</xdr:rowOff>
    </xdr:from>
    <xdr:to>
      <xdr:col>21</xdr:col>
      <xdr:colOff>50800</xdr:colOff>
      <xdr:row>88</xdr:row>
      <xdr:rowOff>31496</xdr:rowOff>
    </xdr:to>
    <xdr:sp macro="" textlink="">
      <xdr:nvSpPr>
        <xdr:cNvPr id="264" name="フローチャート : 判断 263"/>
        <xdr:cNvSpPr/>
      </xdr:nvSpPr>
      <xdr:spPr>
        <a:xfrm>
          <a:off x="14351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41673</xdr:rowOff>
    </xdr:from>
    <xdr:ext cx="762000" cy="259045"/>
    <xdr:sp macro="" textlink="">
      <xdr:nvSpPr>
        <xdr:cNvPr id="265" name="テキスト ボックス 264"/>
        <xdr:cNvSpPr txBox="1"/>
      </xdr:nvSpPr>
      <xdr:spPr>
        <a:xfrm>
          <a:off x="14020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106172</xdr:rowOff>
    </xdr:from>
    <xdr:to>
      <xdr:col>19</xdr:col>
      <xdr:colOff>533400</xdr:colOff>
      <xdr:row>88</xdr:row>
      <xdr:rowOff>36322</xdr:rowOff>
    </xdr:to>
    <xdr:sp macro="" textlink="">
      <xdr:nvSpPr>
        <xdr:cNvPr id="266" name="フローチャート : 判断 265"/>
        <xdr:cNvSpPr/>
      </xdr:nvSpPr>
      <xdr:spPr>
        <a:xfrm>
          <a:off x="13462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46499</xdr:rowOff>
    </xdr:from>
    <xdr:ext cx="762000" cy="259045"/>
    <xdr:sp macro="" textlink="">
      <xdr:nvSpPr>
        <xdr:cNvPr id="267" name="テキスト ボックス 266"/>
        <xdr:cNvSpPr txBox="1"/>
      </xdr:nvSpPr>
      <xdr:spPr>
        <a:xfrm>
          <a:off x="13131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62992</xdr:rowOff>
    </xdr:from>
    <xdr:to>
      <xdr:col>24</xdr:col>
      <xdr:colOff>609600</xdr:colOff>
      <xdr:row>85</xdr:row>
      <xdr:rowOff>164592</xdr:rowOff>
    </xdr:to>
    <xdr:sp macro="" textlink="">
      <xdr:nvSpPr>
        <xdr:cNvPr id="273" name="円/楕円 272"/>
        <xdr:cNvSpPr/>
      </xdr:nvSpPr>
      <xdr:spPr>
        <a:xfrm>
          <a:off x="16967200" y="1463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79519</xdr:rowOff>
    </xdr:from>
    <xdr:ext cx="762000" cy="259045"/>
    <xdr:sp macro="" textlink="">
      <xdr:nvSpPr>
        <xdr:cNvPr id="274" name="給与水準   （国との比較）該当値テキスト"/>
        <xdr:cNvSpPr txBox="1"/>
      </xdr:nvSpPr>
      <xdr:spPr>
        <a:xfrm>
          <a:off x="17106900" y="1448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72644</xdr:rowOff>
    </xdr:from>
    <xdr:to>
      <xdr:col>23</xdr:col>
      <xdr:colOff>457200</xdr:colOff>
      <xdr:row>86</xdr:row>
      <xdr:rowOff>2794</xdr:rowOff>
    </xdr:to>
    <xdr:sp macro="" textlink="">
      <xdr:nvSpPr>
        <xdr:cNvPr id="275" name="円/楕円 274"/>
        <xdr:cNvSpPr/>
      </xdr:nvSpPr>
      <xdr:spPr>
        <a:xfrm>
          <a:off x="16129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12971</xdr:rowOff>
    </xdr:from>
    <xdr:ext cx="736600" cy="259045"/>
    <xdr:sp macro="" textlink="">
      <xdr:nvSpPr>
        <xdr:cNvPr id="276" name="テキスト ボックス 275"/>
        <xdr:cNvSpPr txBox="1"/>
      </xdr:nvSpPr>
      <xdr:spPr>
        <a:xfrm>
          <a:off x="15798800" y="14414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72644</xdr:rowOff>
    </xdr:from>
    <xdr:to>
      <xdr:col>22</xdr:col>
      <xdr:colOff>254000</xdr:colOff>
      <xdr:row>86</xdr:row>
      <xdr:rowOff>2794</xdr:rowOff>
    </xdr:to>
    <xdr:sp macro="" textlink="">
      <xdr:nvSpPr>
        <xdr:cNvPr id="277" name="円/楕円 276"/>
        <xdr:cNvSpPr/>
      </xdr:nvSpPr>
      <xdr:spPr>
        <a:xfrm>
          <a:off x="15240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159021</xdr:rowOff>
    </xdr:from>
    <xdr:ext cx="762000" cy="259045"/>
    <xdr:sp macro="" textlink="">
      <xdr:nvSpPr>
        <xdr:cNvPr id="278" name="テキスト ボックス 277"/>
        <xdr:cNvSpPr txBox="1"/>
      </xdr:nvSpPr>
      <xdr:spPr>
        <a:xfrm>
          <a:off x="14909800" y="1473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130302</xdr:rowOff>
    </xdr:from>
    <xdr:to>
      <xdr:col>21</xdr:col>
      <xdr:colOff>50800</xdr:colOff>
      <xdr:row>88</xdr:row>
      <xdr:rowOff>60452</xdr:rowOff>
    </xdr:to>
    <xdr:sp macro="" textlink="">
      <xdr:nvSpPr>
        <xdr:cNvPr id="279" name="円/楕円 278"/>
        <xdr:cNvSpPr/>
      </xdr:nvSpPr>
      <xdr:spPr>
        <a:xfrm>
          <a:off x="14351000" y="150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45229</xdr:rowOff>
    </xdr:from>
    <xdr:ext cx="762000" cy="259045"/>
    <xdr:sp macro="" textlink="">
      <xdr:nvSpPr>
        <xdr:cNvPr id="280" name="テキスト ボックス 279"/>
        <xdr:cNvSpPr txBox="1"/>
      </xdr:nvSpPr>
      <xdr:spPr>
        <a:xfrm>
          <a:off x="14020800" y="1513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164085</xdr:rowOff>
    </xdr:from>
    <xdr:to>
      <xdr:col>19</xdr:col>
      <xdr:colOff>533400</xdr:colOff>
      <xdr:row>88</xdr:row>
      <xdr:rowOff>94235</xdr:rowOff>
    </xdr:to>
    <xdr:sp macro="" textlink="">
      <xdr:nvSpPr>
        <xdr:cNvPr id="281" name="円/楕円 280"/>
        <xdr:cNvSpPr/>
      </xdr:nvSpPr>
      <xdr:spPr>
        <a:xfrm>
          <a:off x="13462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79012</xdr:rowOff>
    </xdr:from>
    <xdr:ext cx="762000" cy="259045"/>
    <xdr:sp macro="" textlink="">
      <xdr:nvSpPr>
        <xdr:cNvPr id="282" name="テキスト ボックス 281"/>
        <xdr:cNvSpPr txBox="1"/>
      </xdr:nvSpPr>
      <xdr:spPr>
        <a:xfrm>
          <a:off x="13131800" y="15166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102/119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職員数は、平成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年の合併時から平成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月までの</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年間で</a:t>
          </a:r>
          <a:r>
            <a:rPr kumimoji="1" lang="en-US" altLang="ja-JP" sz="1100">
              <a:solidFill>
                <a:schemeClr val="dk1"/>
              </a:solidFill>
              <a:effectLst/>
              <a:latin typeface="+mn-lt"/>
              <a:ea typeface="+mn-ea"/>
              <a:cs typeface="+mn-cs"/>
            </a:rPr>
            <a:t>198</a:t>
          </a:r>
          <a:r>
            <a:rPr kumimoji="1" lang="ja-JP" altLang="ja-JP" sz="1100">
              <a:solidFill>
                <a:schemeClr val="dk1"/>
              </a:solidFill>
              <a:effectLst/>
              <a:latin typeface="+mn-lt"/>
              <a:ea typeface="+mn-ea"/>
              <a:cs typeface="+mn-cs"/>
            </a:rPr>
            <a:t>人減少した。</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年度に消防組合の解散により人口当たりの職員数は大きく増加したが、平成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年度以降は職員定員適正化計画に基づき職員数は減少しているものの、過疎化の進展による人口減少により、人口千人当たりの職員数は微増となった。</a:t>
          </a:r>
          <a:endParaRPr lang="ja-JP" altLang="ja-JP" sz="1400">
            <a:effectLst/>
          </a:endParaRPr>
        </a:p>
        <a:p>
          <a:r>
            <a:rPr kumimoji="1" lang="ja-JP" altLang="ja-JP" sz="1100">
              <a:solidFill>
                <a:schemeClr val="dk1"/>
              </a:solidFill>
              <a:effectLst/>
              <a:latin typeface="+mn-lt"/>
              <a:ea typeface="+mn-ea"/>
              <a:cs typeface="+mn-cs"/>
            </a:rPr>
            <a:t>　今後も職員定員適正化計画に基づき、</a:t>
          </a:r>
          <a:r>
            <a:rPr kumimoji="1" lang="en-US" altLang="ja-JP" sz="1100">
              <a:solidFill>
                <a:schemeClr val="dk1"/>
              </a:solidFill>
              <a:effectLst/>
              <a:latin typeface="+mn-lt"/>
              <a:ea typeface="+mn-ea"/>
              <a:cs typeface="+mn-cs"/>
            </a:rPr>
            <a:t>H27.10.1</a:t>
          </a:r>
          <a:r>
            <a:rPr kumimoji="1" lang="ja-JP" altLang="ja-JP"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H33.3.31</a:t>
          </a:r>
          <a:r>
            <a:rPr kumimoji="1" lang="ja-JP" altLang="ja-JP" sz="1100">
              <a:solidFill>
                <a:schemeClr val="dk1"/>
              </a:solidFill>
              <a:effectLst/>
              <a:latin typeface="+mn-lt"/>
              <a:ea typeface="+mn-ea"/>
              <a:cs typeface="+mn-cs"/>
            </a:rPr>
            <a:t>までに職員</a:t>
          </a:r>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人の削減を進めていくことで平均に近づけていきたい。</a:t>
          </a:r>
          <a:endParaRPr lang="ja-JP" altLang="ja-JP" sz="1400">
            <a:effectLst/>
          </a:endParaRPr>
        </a:p>
        <a:p>
          <a:r>
            <a:rPr kumimoji="1" lang="ja-JP" altLang="ja-JP" sz="1100">
              <a:solidFill>
                <a:schemeClr val="dk1"/>
              </a:solidFill>
              <a:effectLst/>
              <a:latin typeface="+mn-lt"/>
              <a:ea typeface="+mn-ea"/>
              <a:cs typeface="+mn-cs"/>
            </a:rPr>
            <a:t>　今後も人口減少が予想されることから、事務事業の見直しや施設の統廃合も含め、最終的な職員数を人口千人当たり</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人以内としたい。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146776</xdr:rowOff>
    </xdr:from>
    <xdr:to>
      <xdr:col>24</xdr:col>
      <xdr:colOff>558800</xdr:colOff>
      <xdr:row>67</xdr:row>
      <xdr:rowOff>98969</xdr:rowOff>
    </xdr:to>
    <xdr:cxnSp macro="">
      <xdr:nvCxnSpPr>
        <xdr:cNvPr id="314" name="直線コネクタ 313"/>
        <xdr:cNvCxnSpPr/>
      </xdr:nvCxnSpPr>
      <xdr:spPr>
        <a:xfrm flipV="1">
          <a:off x="17018000" y="9919426"/>
          <a:ext cx="0" cy="16666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71046</xdr:rowOff>
    </xdr:from>
    <xdr:ext cx="762000" cy="259045"/>
    <xdr:sp macro="" textlink="">
      <xdr:nvSpPr>
        <xdr:cNvPr id="315" name="定員管理の状況最小値テキスト"/>
        <xdr:cNvSpPr txBox="1"/>
      </xdr:nvSpPr>
      <xdr:spPr>
        <a:xfrm>
          <a:off x="17106900" y="1155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15.59</a:t>
          </a:r>
          <a:endParaRPr kumimoji="1" lang="ja-JP" altLang="en-US" sz="1000" b="1">
            <a:latin typeface="ＭＳ Ｐゴシック"/>
          </a:endParaRPr>
        </a:p>
      </xdr:txBody>
    </xdr:sp>
    <xdr:clientData/>
  </xdr:oneCellAnchor>
  <xdr:twoCellAnchor>
    <xdr:from>
      <xdr:col>24</xdr:col>
      <xdr:colOff>469900</xdr:colOff>
      <xdr:row>67</xdr:row>
      <xdr:rowOff>98969</xdr:rowOff>
    </xdr:from>
    <xdr:to>
      <xdr:col>24</xdr:col>
      <xdr:colOff>647700</xdr:colOff>
      <xdr:row>67</xdr:row>
      <xdr:rowOff>98969</xdr:rowOff>
    </xdr:to>
    <xdr:cxnSp macro="">
      <xdr:nvCxnSpPr>
        <xdr:cNvPr id="316" name="直線コネクタ 315"/>
        <xdr:cNvCxnSpPr/>
      </xdr:nvCxnSpPr>
      <xdr:spPr>
        <a:xfrm>
          <a:off x="16929100" y="11586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61703</xdr:rowOff>
    </xdr:from>
    <xdr:ext cx="762000" cy="259045"/>
    <xdr:sp macro="" textlink="">
      <xdr:nvSpPr>
        <xdr:cNvPr id="317" name="定員管理の状況最大値テキスト"/>
        <xdr:cNvSpPr txBox="1"/>
      </xdr:nvSpPr>
      <xdr:spPr>
        <a:xfrm>
          <a:off x="17106900" y="9662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24</xdr:col>
      <xdr:colOff>469900</xdr:colOff>
      <xdr:row>57</xdr:row>
      <xdr:rowOff>146776</xdr:rowOff>
    </xdr:from>
    <xdr:to>
      <xdr:col>24</xdr:col>
      <xdr:colOff>647700</xdr:colOff>
      <xdr:row>57</xdr:row>
      <xdr:rowOff>146776</xdr:rowOff>
    </xdr:to>
    <xdr:cxnSp macro="">
      <xdr:nvCxnSpPr>
        <xdr:cNvPr id="318" name="直線コネクタ 317"/>
        <xdr:cNvCxnSpPr/>
      </xdr:nvCxnSpPr>
      <xdr:spPr>
        <a:xfrm>
          <a:off x="16929100" y="9919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166915</xdr:rowOff>
    </xdr:from>
    <xdr:to>
      <xdr:col>24</xdr:col>
      <xdr:colOff>558800</xdr:colOff>
      <xdr:row>65</xdr:row>
      <xdr:rowOff>31659</xdr:rowOff>
    </xdr:to>
    <xdr:cxnSp macro="">
      <xdr:nvCxnSpPr>
        <xdr:cNvPr id="319" name="直線コネクタ 318"/>
        <xdr:cNvCxnSpPr/>
      </xdr:nvCxnSpPr>
      <xdr:spPr>
        <a:xfrm>
          <a:off x="16179800" y="11139715"/>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97172</xdr:rowOff>
    </xdr:from>
    <xdr:ext cx="762000" cy="259045"/>
    <xdr:sp macro="" textlink="">
      <xdr:nvSpPr>
        <xdr:cNvPr id="320" name="定員管理の状況平均値テキスト"/>
        <xdr:cNvSpPr txBox="1"/>
      </xdr:nvSpPr>
      <xdr:spPr>
        <a:xfrm>
          <a:off x="17106900" y="103841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80645</xdr:rowOff>
    </xdr:from>
    <xdr:to>
      <xdr:col>24</xdr:col>
      <xdr:colOff>609600</xdr:colOff>
      <xdr:row>62</xdr:row>
      <xdr:rowOff>10795</xdr:rowOff>
    </xdr:to>
    <xdr:sp macro="" textlink="">
      <xdr:nvSpPr>
        <xdr:cNvPr id="321" name="フローチャート : 判断 320"/>
        <xdr:cNvSpPr/>
      </xdr:nvSpPr>
      <xdr:spPr>
        <a:xfrm>
          <a:off x="169672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166915</xdr:rowOff>
    </xdr:from>
    <xdr:to>
      <xdr:col>23</xdr:col>
      <xdr:colOff>406400</xdr:colOff>
      <xdr:row>65</xdr:row>
      <xdr:rowOff>33383</xdr:rowOff>
    </xdr:to>
    <xdr:cxnSp macro="">
      <xdr:nvCxnSpPr>
        <xdr:cNvPr id="322" name="直線コネクタ 321"/>
        <xdr:cNvCxnSpPr/>
      </xdr:nvCxnSpPr>
      <xdr:spPr>
        <a:xfrm flipV="1">
          <a:off x="15290800" y="11139715"/>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8255</xdr:rowOff>
    </xdr:from>
    <xdr:to>
      <xdr:col>23</xdr:col>
      <xdr:colOff>457200</xdr:colOff>
      <xdr:row>61</xdr:row>
      <xdr:rowOff>109855</xdr:rowOff>
    </xdr:to>
    <xdr:sp macro="" textlink="">
      <xdr:nvSpPr>
        <xdr:cNvPr id="323" name="フローチャート : 判断 322"/>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120032</xdr:rowOff>
    </xdr:from>
    <xdr:ext cx="736600" cy="259045"/>
    <xdr:sp macro="" textlink="">
      <xdr:nvSpPr>
        <xdr:cNvPr id="324" name="テキスト ボックス 323"/>
        <xdr:cNvSpPr txBox="1"/>
      </xdr:nvSpPr>
      <xdr:spPr>
        <a:xfrm>
          <a:off x="15798800" y="1023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33383</xdr:rowOff>
    </xdr:from>
    <xdr:to>
      <xdr:col>22</xdr:col>
      <xdr:colOff>203200</xdr:colOff>
      <xdr:row>65</xdr:row>
      <xdr:rowOff>55790</xdr:rowOff>
    </xdr:to>
    <xdr:cxnSp macro="">
      <xdr:nvCxnSpPr>
        <xdr:cNvPr id="325" name="直線コネクタ 324"/>
        <xdr:cNvCxnSpPr/>
      </xdr:nvCxnSpPr>
      <xdr:spPr>
        <a:xfrm flipV="1">
          <a:off x="14401800" y="11177633"/>
          <a:ext cx="889000" cy="2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6" name="フローチャート : 判断 325"/>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7" name="テキスト ボックス 326"/>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45357</xdr:rowOff>
    </xdr:from>
    <xdr:to>
      <xdr:col>21</xdr:col>
      <xdr:colOff>0</xdr:colOff>
      <xdr:row>65</xdr:row>
      <xdr:rowOff>55790</xdr:rowOff>
    </xdr:to>
    <xdr:cxnSp macro="">
      <xdr:nvCxnSpPr>
        <xdr:cNvPr id="328" name="直線コネクタ 327"/>
        <xdr:cNvCxnSpPr/>
      </xdr:nvCxnSpPr>
      <xdr:spPr>
        <a:xfrm>
          <a:off x="13512800" y="10846707"/>
          <a:ext cx="889000" cy="353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9978</xdr:rowOff>
    </xdr:from>
    <xdr:to>
      <xdr:col>21</xdr:col>
      <xdr:colOff>50800</xdr:colOff>
      <xdr:row>61</xdr:row>
      <xdr:rowOff>111578</xdr:rowOff>
    </xdr:to>
    <xdr:sp macro="" textlink="">
      <xdr:nvSpPr>
        <xdr:cNvPr id="329" name="フローチャート : 判断 328"/>
        <xdr:cNvSpPr/>
      </xdr:nvSpPr>
      <xdr:spPr>
        <a:xfrm>
          <a:off x="14351000" y="104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121755</xdr:rowOff>
    </xdr:from>
    <xdr:ext cx="762000" cy="259045"/>
    <xdr:sp macro="" textlink="">
      <xdr:nvSpPr>
        <xdr:cNvPr id="330" name="テキスト ボックス 329"/>
        <xdr:cNvSpPr txBox="1"/>
      </xdr:nvSpPr>
      <xdr:spPr>
        <a:xfrm>
          <a:off x="14020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23767</xdr:rowOff>
    </xdr:from>
    <xdr:to>
      <xdr:col>19</xdr:col>
      <xdr:colOff>533400</xdr:colOff>
      <xdr:row>61</xdr:row>
      <xdr:rowOff>125367</xdr:rowOff>
    </xdr:to>
    <xdr:sp macro="" textlink="">
      <xdr:nvSpPr>
        <xdr:cNvPr id="331" name="フローチャート : 判断 330"/>
        <xdr:cNvSpPr/>
      </xdr:nvSpPr>
      <xdr:spPr>
        <a:xfrm>
          <a:off x="13462000" y="1048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135544</xdr:rowOff>
    </xdr:from>
    <xdr:ext cx="762000" cy="259045"/>
    <xdr:sp macro="" textlink="">
      <xdr:nvSpPr>
        <xdr:cNvPr id="332" name="テキスト ボックス 331"/>
        <xdr:cNvSpPr txBox="1"/>
      </xdr:nvSpPr>
      <xdr:spPr>
        <a:xfrm>
          <a:off x="13131800" y="1025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64</xdr:row>
      <xdr:rowOff>152309</xdr:rowOff>
    </xdr:from>
    <xdr:to>
      <xdr:col>24</xdr:col>
      <xdr:colOff>609600</xdr:colOff>
      <xdr:row>65</xdr:row>
      <xdr:rowOff>82459</xdr:rowOff>
    </xdr:to>
    <xdr:sp macro="" textlink="">
      <xdr:nvSpPr>
        <xdr:cNvPr id="338" name="円/楕円 337"/>
        <xdr:cNvSpPr/>
      </xdr:nvSpPr>
      <xdr:spPr>
        <a:xfrm>
          <a:off x="16967200" y="11125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124386</xdr:rowOff>
    </xdr:from>
    <xdr:ext cx="762000" cy="259045"/>
    <xdr:sp macro="" textlink="">
      <xdr:nvSpPr>
        <xdr:cNvPr id="339" name="定員管理の状況該当値テキスト"/>
        <xdr:cNvSpPr txBox="1"/>
      </xdr:nvSpPr>
      <xdr:spPr>
        <a:xfrm>
          <a:off x="17106900" y="11097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13.21</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116115</xdr:rowOff>
    </xdr:from>
    <xdr:to>
      <xdr:col>23</xdr:col>
      <xdr:colOff>457200</xdr:colOff>
      <xdr:row>65</xdr:row>
      <xdr:rowOff>46265</xdr:rowOff>
    </xdr:to>
    <xdr:sp macro="" textlink="">
      <xdr:nvSpPr>
        <xdr:cNvPr id="340" name="円/楕円 339"/>
        <xdr:cNvSpPr/>
      </xdr:nvSpPr>
      <xdr:spPr>
        <a:xfrm>
          <a:off x="16129000" y="1108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31042</xdr:rowOff>
    </xdr:from>
    <xdr:ext cx="736600" cy="259045"/>
    <xdr:sp macro="" textlink="">
      <xdr:nvSpPr>
        <xdr:cNvPr id="341" name="テキスト ボックス 340"/>
        <xdr:cNvSpPr txBox="1"/>
      </xdr:nvSpPr>
      <xdr:spPr>
        <a:xfrm>
          <a:off x="15798800" y="1117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154033</xdr:rowOff>
    </xdr:from>
    <xdr:to>
      <xdr:col>22</xdr:col>
      <xdr:colOff>254000</xdr:colOff>
      <xdr:row>65</xdr:row>
      <xdr:rowOff>84183</xdr:rowOff>
    </xdr:to>
    <xdr:sp macro="" textlink="">
      <xdr:nvSpPr>
        <xdr:cNvPr id="342" name="円/楕円 341"/>
        <xdr:cNvSpPr/>
      </xdr:nvSpPr>
      <xdr:spPr>
        <a:xfrm>
          <a:off x="15240000" y="11126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68960</xdr:rowOff>
    </xdr:from>
    <xdr:ext cx="762000" cy="259045"/>
    <xdr:sp macro="" textlink="">
      <xdr:nvSpPr>
        <xdr:cNvPr id="343" name="テキスト ボックス 342"/>
        <xdr:cNvSpPr txBox="1"/>
      </xdr:nvSpPr>
      <xdr:spPr>
        <a:xfrm>
          <a:off x="14909800" y="1121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13.22</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4990</xdr:rowOff>
    </xdr:from>
    <xdr:to>
      <xdr:col>21</xdr:col>
      <xdr:colOff>50800</xdr:colOff>
      <xdr:row>65</xdr:row>
      <xdr:rowOff>106590</xdr:rowOff>
    </xdr:to>
    <xdr:sp macro="" textlink="">
      <xdr:nvSpPr>
        <xdr:cNvPr id="344" name="円/楕円 343"/>
        <xdr:cNvSpPr/>
      </xdr:nvSpPr>
      <xdr:spPr>
        <a:xfrm>
          <a:off x="14351000" y="1114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91367</xdr:rowOff>
    </xdr:from>
    <xdr:ext cx="762000" cy="259045"/>
    <xdr:sp macro="" textlink="">
      <xdr:nvSpPr>
        <xdr:cNvPr id="345" name="テキスト ボックス 344"/>
        <xdr:cNvSpPr txBox="1"/>
      </xdr:nvSpPr>
      <xdr:spPr>
        <a:xfrm>
          <a:off x="14020800" y="1123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166007</xdr:rowOff>
    </xdr:from>
    <xdr:to>
      <xdr:col>19</xdr:col>
      <xdr:colOff>533400</xdr:colOff>
      <xdr:row>63</xdr:row>
      <xdr:rowOff>96157</xdr:rowOff>
    </xdr:to>
    <xdr:sp macro="" textlink="">
      <xdr:nvSpPr>
        <xdr:cNvPr id="346" name="円/楕円 345"/>
        <xdr:cNvSpPr/>
      </xdr:nvSpPr>
      <xdr:spPr>
        <a:xfrm>
          <a:off x="13462000" y="1079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80934</xdr:rowOff>
    </xdr:from>
    <xdr:ext cx="762000" cy="259045"/>
    <xdr:sp macro="" textlink="">
      <xdr:nvSpPr>
        <xdr:cNvPr id="347" name="テキスト ボックス 346"/>
        <xdr:cNvSpPr txBox="1"/>
      </xdr:nvSpPr>
      <xdr:spPr>
        <a:xfrm>
          <a:off x="13131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本市の地方債残高からすると比率は低く、類似団体平均より低い比率となっているが、地方債残高に占める過疎債、辺地債等の割合が高く、基準財政需要額に算入される額が多いことが主な要因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年度の比率が改善した主な要因は、公営企業に要する経費の財源とする地方債の償還の財源に充てたと認められる繰入金の減少と標準財政規模の増加によるものである。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今後も、市債の発行を抑制し、公債費の負担軽減を図りたい。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171132</xdr:rowOff>
    </xdr:to>
    <xdr:cxnSp macro="">
      <xdr:nvCxnSpPr>
        <xdr:cNvPr id="376" name="直線コネクタ 375"/>
        <xdr:cNvCxnSpPr/>
      </xdr:nvCxnSpPr>
      <xdr:spPr>
        <a:xfrm flipV="1">
          <a:off x="17018000" y="6255067"/>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143209</xdr:rowOff>
    </xdr:from>
    <xdr:ext cx="762000" cy="259045"/>
    <xdr:sp macro="" textlink="">
      <xdr:nvSpPr>
        <xdr:cNvPr id="377" name="公債費負担の状況最小値テキスト"/>
        <xdr:cNvSpPr txBox="1"/>
      </xdr:nvSpPr>
      <xdr:spPr>
        <a:xfrm>
          <a:off x="17106900" y="768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44</xdr:row>
      <xdr:rowOff>171132</xdr:rowOff>
    </xdr:from>
    <xdr:to>
      <xdr:col>24</xdr:col>
      <xdr:colOff>647700</xdr:colOff>
      <xdr:row>44</xdr:row>
      <xdr:rowOff>171132</xdr:rowOff>
    </xdr:to>
    <xdr:cxnSp macro="">
      <xdr:nvCxnSpPr>
        <xdr:cNvPr id="378" name="直線コネクタ 377"/>
        <xdr:cNvCxnSpPr/>
      </xdr:nvCxnSpPr>
      <xdr:spPr>
        <a:xfrm>
          <a:off x="16929100" y="7714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9"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80" name="直線コネクタ 379"/>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159279</xdr:rowOff>
    </xdr:from>
    <xdr:to>
      <xdr:col>24</xdr:col>
      <xdr:colOff>558800</xdr:colOff>
      <xdr:row>36</xdr:row>
      <xdr:rowOff>171344</xdr:rowOff>
    </xdr:to>
    <xdr:cxnSp macro="">
      <xdr:nvCxnSpPr>
        <xdr:cNvPr id="381" name="直線コネクタ 380"/>
        <xdr:cNvCxnSpPr/>
      </xdr:nvCxnSpPr>
      <xdr:spPr>
        <a:xfrm flipV="1">
          <a:off x="16179800" y="6331479"/>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144903</xdr:rowOff>
    </xdr:from>
    <xdr:ext cx="762000" cy="259045"/>
    <xdr:sp macro="" textlink="">
      <xdr:nvSpPr>
        <xdr:cNvPr id="382" name="公債費負担の状況平均値テキスト"/>
        <xdr:cNvSpPr txBox="1"/>
      </xdr:nvSpPr>
      <xdr:spPr>
        <a:xfrm>
          <a:off x="17106900" y="6317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1376</xdr:rowOff>
    </xdr:from>
    <xdr:to>
      <xdr:col>24</xdr:col>
      <xdr:colOff>609600</xdr:colOff>
      <xdr:row>37</xdr:row>
      <xdr:rowOff>102976</xdr:rowOff>
    </xdr:to>
    <xdr:sp macro="" textlink="">
      <xdr:nvSpPr>
        <xdr:cNvPr id="383" name="フローチャート : 判断 382"/>
        <xdr:cNvSpPr/>
      </xdr:nvSpPr>
      <xdr:spPr>
        <a:xfrm>
          <a:off x="16967200" y="634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171344</xdr:rowOff>
    </xdr:from>
    <xdr:to>
      <xdr:col>23</xdr:col>
      <xdr:colOff>406400</xdr:colOff>
      <xdr:row>37</xdr:row>
      <xdr:rowOff>17992</xdr:rowOff>
    </xdr:to>
    <xdr:cxnSp macro="">
      <xdr:nvCxnSpPr>
        <xdr:cNvPr id="384" name="直線コネクタ 383"/>
        <xdr:cNvCxnSpPr/>
      </xdr:nvCxnSpPr>
      <xdr:spPr>
        <a:xfrm flipV="1">
          <a:off x="15290800" y="6343544"/>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9419</xdr:rowOff>
    </xdr:from>
    <xdr:to>
      <xdr:col>23</xdr:col>
      <xdr:colOff>457200</xdr:colOff>
      <xdr:row>37</xdr:row>
      <xdr:rowOff>111019</xdr:rowOff>
    </xdr:to>
    <xdr:sp macro="" textlink="">
      <xdr:nvSpPr>
        <xdr:cNvPr id="385" name="フローチャート : 判断 384"/>
        <xdr:cNvSpPr/>
      </xdr:nvSpPr>
      <xdr:spPr>
        <a:xfrm>
          <a:off x="16129000" y="635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95796</xdr:rowOff>
    </xdr:from>
    <xdr:ext cx="736600" cy="259045"/>
    <xdr:sp macro="" textlink="">
      <xdr:nvSpPr>
        <xdr:cNvPr id="386" name="テキスト ボックス 385"/>
        <xdr:cNvSpPr txBox="1"/>
      </xdr:nvSpPr>
      <xdr:spPr>
        <a:xfrm>
          <a:off x="15798800" y="6439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17992</xdr:rowOff>
    </xdr:from>
    <xdr:to>
      <xdr:col>22</xdr:col>
      <xdr:colOff>203200</xdr:colOff>
      <xdr:row>37</xdr:row>
      <xdr:rowOff>44133</xdr:rowOff>
    </xdr:to>
    <xdr:cxnSp macro="">
      <xdr:nvCxnSpPr>
        <xdr:cNvPr id="387" name="直線コネクタ 386"/>
        <xdr:cNvCxnSpPr/>
      </xdr:nvCxnSpPr>
      <xdr:spPr>
        <a:xfrm flipV="1">
          <a:off x="14401800" y="6361642"/>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37</xdr:row>
      <xdr:rowOff>27517</xdr:rowOff>
    </xdr:from>
    <xdr:to>
      <xdr:col>22</xdr:col>
      <xdr:colOff>254000</xdr:colOff>
      <xdr:row>37</xdr:row>
      <xdr:rowOff>129117</xdr:rowOff>
    </xdr:to>
    <xdr:sp macro="" textlink="">
      <xdr:nvSpPr>
        <xdr:cNvPr id="388" name="フローチャート : 判断 387"/>
        <xdr:cNvSpPr/>
      </xdr:nvSpPr>
      <xdr:spPr>
        <a:xfrm>
          <a:off x="15240000" y="637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113894</xdr:rowOff>
    </xdr:from>
    <xdr:ext cx="762000" cy="259045"/>
    <xdr:sp macro="" textlink="">
      <xdr:nvSpPr>
        <xdr:cNvPr id="389" name="テキスト ボックス 388"/>
        <xdr:cNvSpPr txBox="1"/>
      </xdr:nvSpPr>
      <xdr:spPr>
        <a:xfrm>
          <a:off x="149098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44133</xdr:rowOff>
    </xdr:from>
    <xdr:to>
      <xdr:col>21</xdr:col>
      <xdr:colOff>0</xdr:colOff>
      <xdr:row>37</xdr:row>
      <xdr:rowOff>80328</xdr:rowOff>
    </xdr:to>
    <xdr:cxnSp macro="">
      <xdr:nvCxnSpPr>
        <xdr:cNvPr id="390" name="直線コネクタ 389"/>
        <xdr:cNvCxnSpPr/>
      </xdr:nvCxnSpPr>
      <xdr:spPr>
        <a:xfrm flipV="1">
          <a:off x="13512800" y="6387783"/>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37</xdr:row>
      <xdr:rowOff>43603</xdr:rowOff>
    </xdr:from>
    <xdr:to>
      <xdr:col>21</xdr:col>
      <xdr:colOff>50800</xdr:colOff>
      <xdr:row>37</xdr:row>
      <xdr:rowOff>145203</xdr:rowOff>
    </xdr:to>
    <xdr:sp macro="" textlink="">
      <xdr:nvSpPr>
        <xdr:cNvPr id="391" name="フローチャート : 判断 390"/>
        <xdr:cNvSpPr/>
      </xdr:nvSpPr>
      <xdr:spPr>
        <a:xfrm>
          <a:off x="14351000" y="638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129981</xdr:rowOff>
    </xdr:from>
    <xdr:ext cx="762000" cy="259045"/>
    <xdr:sp macro="" textlink="">
      <xdr:nvSpPr>
        <xdr:cNvPr id="392" name="テキスト ボックス 391"/>
        <xdr:cNvSpPr txBox="1"/>
      </xdr:nvSpPr>
      <xdr:spPr>
        <a:xfrm>
          <a:off x="14020800" y="647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63712</xdr:rowOff>
    </xdr:from>
    <xdr:to>
      <xdr:col>19</xdr:col>
      <xdr:colOff>533400</xdr:colOff>
      <xdr:row>37</xdr:row>
      <xdr:rowOff>165312</xdr:rowOff>
    </xdr:to>
    <xdr:sp macro="" textlink="">
      <xdr:nvSpPr>
        <xdr:cNvPr id="393" name="フローチャート : 判断 392"/>
        <xdr:cNvSpPr/>
      </xdr:nvSpPr>
      <xdr:spPr>
        <a:xfrm>
          <a:off x="13462000" y="640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150089</xdr:rowOff>
    </xdr:from>
    <xdr:ext cx="762000" cy="259045"/>
    <xdr:sp macro="" textlink="">
      <xdr:nvSpPr>
        <xdr:cNvPr id="394" name="テキスト ボックス 393"/>
        <xdr:cNvSpPr txBox="1"/>
      </xdr:nvSpPr>
      <xdr:spPr>
        <a:xfrm>
          <a:off x="13131800" y="649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36</xdr:row>
      <xdr:rowOff>108479</xdr:rowOff>
    </xdr:from>
    <xdr:to>
      <xdr:col>24</xdr:col>
      <xdr:colOff>609600</xdr:colOff>
      <xdr:row>37</xdr:row>
      <xdr:rowOff>38629</xdr:rowOff>
    </xdr:to>
    <xdr:sp macro="" textlink="">
      <xdr:nvSpPr>
        <xdr:cNvPr id="400" name="円/楕円 399"/>
        <xdr:cNvSpPr/>
      </xdr:nvSpPr>
      <xdr:spPr>
        <a:xfrm>
          <a:off x="16967200" y="6280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29756</xdr:rowOff>
    </xdr:from>
    <xdr:ext cx="762000" cy="259045"/>
    <xdr:sp macro="" textlink="">
      <xdr:nvSpPr>
        <xdr:cNvPr id="401" name="公債費負担の状況該当値テキスト"/>
        <xdr:cNvSpPr txBox="1"/>
      </xdr:nvSpPr>
      <xdr:spPr>
        <a:xfrm>
          <a:off x="17106900" y="6201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120544</xdr:rowOff>
    </xdr:from>
    <xdr:to>
      <xdr:col>23</xdr:col>
      <xdr:colOff>457200</xdr:colOff>
      <xdr:row>37</xdr:row>
      <xdr:rowOff>50694</xdr:rowOff>
    </xdr:to>
    <xdr:sp macro="" textlink="">
      <xdr:nvSpPr>
        <xdr:cNvPr id="402" name="円/楕円 401"/>
        <xdr:cNvSpPr/>
      </xdr:nvSpPr>
      <xdr:spPr>
        <a:xfrm>
          <a:off x="16129000" y="629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60871</xdr:rowOff>
    </xdr:from>
    <xdr:ext cx="736600" cy="259045"/>
    <xdr:sp macro="" textlink="">
      <xdr:nvSpPr>
        <xdr:cNvPr id="403" name="テキスト ボックス 402"/>
        <xdr:cNvSpPr txBox="1"/>
      </xdr:nvSpPr>
      <xdr:spPr>
        <a:xfrm>
          <a:off x="15798800" y="6061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138642</xdr:rowOff>
    </xdr:from>
    <xdr:to>
      <xdr:col>22</xdr:col>
      <xdr:colOff>254000</xdr:colOff>
      <xdr:row>37</xdr:row>
      <xdr:rowOff>68792</xdr:rowOff>
    </xdr:to>
    <xdr:sp macro="" textlink="">
      <xdr:nvSpPr>
        <xdr:cNvPr id="404" name="円/楕円 403"/>
        <xdr:cNvSpPr/>
      </xdr:nvSpPr>
      <xdr:spPr>
        <a:xfrm>
          <a:off x="15240000" y="631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78969</xdr:rowOff>
    </xdr:from>
    <xdr:ext cx="762000" cy="259045"/>
    <xdr:sp macro="" textlink="">
      <xdr:nvSpPr>
        <xdr:cNvPr id="405" name="テキスト ボックス 404"/>
        <xdr:cNvSpPr txBox="1"/>
      </xdr:nvSpPr>
      <xdr:spPr>
        <a:xfrm>
          <a:off x="14909800" y="607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36</xdr:row>
      <xdr:rowOff>164783</xdr:rowOff>
    </xdr:from>
    <xdr:to>
      <xdr:col>21</xdr:col>
      <xdr:colOff>50800</xdr:colOff>
      <xdr:row>37</xdr:row>
      <xdr:rowOff>94933</xdr:rowOff>
    </xdr:to>
    <xdr:sp macro="" textlink="">
      <xdr:nvSpPr>
        <xdr:cNvPr id="406" name="円/楕円 405"/>
        <xdr:cNvSpPr/>
      </xdr:nvSpPr>
      <xdr:spPr>
        <a:xfrm>
          <a:off x="14351000" y="633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105110</xdr:rowOff>
    </xdr:from>
    <xdr:ext cx="762000" cy="259045"/>
    <xdr:sp macro="" textlink="">
      <xdr:nvSpPr>
        <xdr:cNvPr id="407" name="テキスト ボックス 406"/>
        <xdr:cNvSpPr txBox="1"/>
      </xdr:nvSpPr>
      <xdr:spPr>
        <a:xfrm>
          <a:off x="14020800" y="6105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29528</xdr:rowOff>
    </xdr:from>
    <xdr:to>
      <xdr:col>19</xdr:col>
      <xdr:colOff>533400</xdr:colOff>
      <xdr:row>37</xdr:row>
      <xdr:rowOff>131128</xdr:rowOff>
    </xdr:to>
    <xdr:sp macro="" textlink="">
      <xdr:nvSpPr>
        <xdr:cNvPr id="408" name="円/楕円 407"/>
        <xdr:cNvSpPr/>
      </xdr:nvSpPr>
      <xdr:spPr>
        <a:xfrm>
          <a:off x="13462000" y="637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141305</xdr:rowOff>
    </xdr:from>
    <xdr:ext cx="762000" cy="259045"/>
    <xdr:sp macro="" textlink="">
      <xdr:nvSpPr>
        <xdr:cNvPr id="409" name="テキスト ボックス 408"/>
        <xdr:cNvSpPr txBox="1"/>
      </xdr:nvSpPr>
      <xdr:spPr>
        <a:xfrm>
          <a:off x="13131800" y="614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比率は年々改善してきており、類似団体平均を大きく下回っている。</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年度の将来負担額は</a:t>
          </a:r>
          <a:r>
            <a:rPr kumimoji="1" lang="en-US" altLang="ja-JP" sz="1100">
              <a:solidFill>
                <a:schemeClr val="dk1"/>
              </a:solidFill>
              <a:effectLst/>
              <a:latin typeface="+mn-lt"/>
              <a:ea typeface="+mn-ea"/>
              <a:cs typeface="+mn-cs"/>
            </a:rPr>
            <a:t>356</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千万円で、主なものは地方債残高が</a:t>
          </a:r>
          <a:r>
            <a:rPr kumimoji="1" lang="en-US" altLang="ja-JP" sz="1100">
              <a:solidFill>
                <a:schemeClr val="dk1"/>
              </a:solidFill>
              <a:effectLst/>
              <a:latin typeface="+mn-lt"/>
              <a:ea typeface="+mn-ea"/>
              <a:cs typeface="+mn-cs"/>
            </a:rPr>
            <a:t>285</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千万円で全体の</a:t>
          </a:r>
          <a:r>
            <a:rPr kumimoji="1" lang="en-US" altLang="ja-JP" sz="1100">
              <a:solidFill>
                <a:schemeClr val="dk1"/>
              </a:solidFill>
              <a:effectLst/>
              <a:latin typeface="+mn-lt"/>
              <a:ea typeface="+mn-ea"/>
              <a:cs typeface="+mn-cs"/>
            </a:rPr>
            <a:t>80</a:t>
          </a:r>
          <a:r>
            <a:rPr kumimoji="1" lang="ja-JP" altLang="ja-JP" sz="1100">
              <a:solidFill>
                <a:schemeClr val="dk1"/>
              </a:solidFill>
              <a:effectLst/>
              <a:latin typeface="+mn-lt"/>
              <a:ea typeface="+mn-ea"/>
              <a:cs typeface="+mn-cs"/>
            </a:rPr>
            <a:t>％を占め、次いで職員の退職手当支給見込額、公営企業債への繰入見込額となっている。</a:t>
          </a:r>
          <a:endParaRPr lang="ja-JP" altLang="ja-JP" sz="1400">
            <a:effectLst/>
          </a:endParaRPr>
        </a:p>
        <a:p>
          <a:r>
            <a:rPr kumimoji="1" lang="ja-JP" altLang="ja-JP" sz="1100">
              <a:solidFill>
                <a:schemeClr val="dk1"/>
              </a:solidFill>
              <a:effectLst/>
              <a:latin typeface="+mn-lt"/>
              <a:ea typeface="+mn-ea"/>
              <a:cs typeface="+mn-cs"/>
            </a:rPr>
            <a:t>　比率が大きく改善した主な要因は、退職手当支給見込み額の減少と将来負担額を軽減する基金残高が大幅に増加したこと等によるもので、昨年度に引き続き将来負担は「なし」となった。今後も、負担額の大半を占める市債の発行を抑制するとともに、職員数の削減等を計画的に進め、将来負担の軽減を図り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33731</xdr:rowOff>
    </xdr:to>
    <xdr:cxnSp macro="">
      <xdr:nvCxnSpPr>
        <xdr:cNvPr id="436" name="直線コネクタ 435"/>
        <xdr:cNvCxnSpPr/>
      </xdr:nvCxnSpPr>
      <xdr:spPr>
        <a:xfrm flipV="1">
          <a:off x="17018000" y="2451100"/>
          <a:ext cx="0" cy="15259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5808</xdr:rowOff>
    </xdr:from>
    <xdr:ext cx="762000" cy="259045"/>
    <xdr:sp macro="" textlink="">
      <xdr:nvSpPr>
        <xdr:cNvPr id="437" name="将来負担の状況最小値テキスト"/>
        <xdr:cNvSpPr txBox="1"/>
      </xdr:nvSpPr>
      <xdr:spPr>
        <a:xfrm>
          <a:off x="17106900" y="3949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632.4</a:t>
          </a:r>
          <a:endParaRPr kumimoji="1" lang="ja-JP" altLang="en-US" sz="1000" b="1">
            <a:latin typeface="ＭＳ Ｐゴシック"/>
          </a:endParaRPr>
        </a:p>
      </xdr:txBody>
    </xdr:sp>
    <xdr:clientData/>
  </xdr:oneCellAnchor>
  <xdr:twoCellAnchor>
    <xdr:from>
      <xdr:col>24</xdr:col>
      <xdr:colOff>469900</xdr:colOff>
      <xdr:row>23</xdr:row>
      <xdr:rowOff>33731</xdr:rowOff>
    </xdr:from>
    <xdr:to>
      <xdr:col>24</xdr:col>
      <xdr:colOff>647700</xdr:colOff>
      <xdr:row>23</xdr:row>
      <xdr:rowOff>33731</xdr:rowOff>
    </xdr:to>
    <xdr:cxnSp macro="">
      <xdr:nvCxnSpPr>
        <xdr:cNvPr id="438" name="直線コネクタ 437"/>
        <xdr:cNvCxnSpPr/>
      </xdr:nvCxnSpPr>
      <xdr:spPr>
        <a:xfrm>
          <a:off x="16929100" y="397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98577</xdr:rowOff>
    </xdr:from>
    <xdr:to>
      <xdr:col>22</xdr:col>
      <xdr:colOff>203200</xdr:colOff>
      <xdr:row>14</xdr:row>
      <xdr:rowOff>145390</xdr:rowOff>
    </xdr:to>
    <xdr:cxnSp macro="">
      <xdr:nvCxnSpPr>
        <xdr:cNvPr id="441" name="直線コネクタ 440"/>
        <xdr:cNvCxnSpPr/>
      </xdr:nvCxnSpPr>
      <xdr:spPr>
        <a:xfrm flipV="1">
          <a:off x="14401800" y="2498877"/>
          <a:ext cx="889000" cy="46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113238</xdr:rowOff>
    </xdr:from>
    <xdr:ext cx="762000" cy="259045"/>
    <xdr:sp macro="" textlink="">
      <xdr:nvSpPr>
        <xdr:cNvPr id="442" name="将来負担の状況平均値テキスト"/>
        <xdr:cNvSpPr txBox="1"/>
      </xdr:nvSpPr>
      <xdr:spPr>
        <a:xfrm>
          <a:off x="17106900" y="2513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141161</xdr:rowOff>
    </xdr:from>
    <xdr:to>
      <xdr:col>24</xdr:col>
      <xdr:colOff>609600</xdr:colOff>
      <xdr:row>15</xdr:row>
      <xdr:rowOff>71311</xdr:rowOff>
    </xdr:to>
    <xdr:sp macro="" textlink="">
      <xdr:nvSpPr>
        <xdr:cNvPr id="443" name="フローチャート : 判断 442"/>
        <xdr:cNvSpPr/>
      </xdr:nvSpPr>
      <xdr:spPr>
        <a:xfrm>
          <a:off x="16967200" y="254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145390</xdr:rowOff>
    </xdr:from>
    <xdr:to>
      <xdr:col>21</xdr:col>
      <xdr:colOff>0</xdr:colOff>
      <xdr:row>15</xdr:row>
      <xdr:rowOff>36919</xdr:rowOff>
    </xdr:to>
    <xdr:cxnSp macro="">
      <xdr:nvCxnSpPr>
        <xdr:cNvPr id="444" name="直線コネクタ 443"/>
        <xdr:cNvCxnSpPr/>
      </xdr:nvCxnSpPr>
      <xdr:spPr>
        <a:xfrm flipV="1">
          <a:off x="13512800" y="2545690"/>
          <a:ext cx="889000" cy="62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146710</xdr:rowOff>
    </xdr:from>
    <xdr:to>
      <xdr:col>23</xdr:col>
      <xdr:colOff>457200</xdr:colOff>
      <xdr:row>15</xdr:row>
      <xdr:rowOff>76860</xdr:rowOff>
    </xdr:to>
    <xdr:sp macro="" textlink="">
      <xdr:nvSpPr>
        <xdr:cNvPr id="445" name="フローチャート : 判断 444"/>
        <xdr:cNvSpPr/>
      </xdr:nvSpPr>
      <xdr:spPr>
        <a:xfrm>
          <a:off x="16129000" y="254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87037</xdr:rowOff>
    </xdr:from>
    <xdr:ext cx="736600" cy="259045"/>
    <xdr:sp macro="" textlink="">
      <xdr:nvSpPr>
        <xdr:cNvPr id="446" name="テキスト ボックス 445"/>
        <xdr:cNvSpPr txBox="1"/>
      </xdr:nvSpPr>
      <xdr:spPr>
        <a:xfrm>
          <a:off x="15798800" y="231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157569</xdr:rowOff>
    </xdr:from>
    <xdr:to>
      <xdr:col>22</xdr:col>
      <xdr:colOff>254000</xdr:colOff>
      <xdr:row>15</xdr:row>
      <xdr:rowOff>87719</xdr:rowOff>
    </xdr:to>
    <xdr:sp macro="" textlink="">
      <xdr:nvSpPr>
        <xdr:cNvPr id="447" name="フローチャート : 判断 446"/>
        <xdr:cNvSpPr/>
      </xdr:nvSpPr>
      <xdr:spPr>
        <a:xfrm>
          <a:off x="15240000" y="255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72496</xdr:rowOff>
    </xdr:from>
    <xdr:ext cx="762000" cy="259045"/>
    <xdr:sp macro="" textlink="">
      <xdr:nvSpPr>
        <xdr:cNvPr id="448" name="テキスト ボックス 447"/>
        <xdr:cNvSpPr txBox="1"/>
      </xdr:nvSpPr>
      <xdr:spPr>
        <a:xfrm>
          <a:off x="14909800" y="264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12421</xdr:rowOff>
    </xdr:from>
    <xdr:to>
      <xdr:col>21</xdr:col>
      <xdr:colOff>50800</xdr:colOff>
      <xdr:row>15</xdr:row>
      <xdr:rowOff>114021</xdr:rowOff>
    </xdr:to>
    <xdr:sp macro="" textlink="">
      <xdr:nvSpPr>
        <xdr:cNvPr id="449" name="フローチャート : 判断 448"/>
        <xdr:cNvSpPr/>
      </xdr:nvSpPr>
      <xdr:spPr>
        <a:xfrm>
          <a:off x="14351000" y="258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98798</xdr:rowOff>
    </xdr:from>
    <xdr:ext cx="762000" cy="259045"/>
    <xdr:sp macro="" textlink="">
      <xdr:nvSpPr>
        <xdr:cNvPr id="450" name="テキスト ボックス 449"/>
        <xdr:cNvSpPr txBox="1"/>
      </xdr:nvSpPr>
      <xdr:spPr>
        <a:xfrm>
          <a:off x="14020800" y="267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41618</xdr:rowOff>
    </xdr:from>
    <xdr:to>
      <xdr:col>19</xdr:col>
      <xdr:colOff>533400</xdr:colOff>
      <xdr:row>15</xdr:row>
      <xdr:rowOff>143218</xdr:rowOff>
    </xdr:to>
    <xdr:sp macro="" textlink="">
      <xdr:nvSpPr>
        <xdr:cNvPr id="451" name="フローチャート : 判断 450"/>
        <xdr:cNvSpPr/>
      </xdr:nvSpPr>
      <xdr:spPr>
        <a:xfrm>
          <a:off x="13462000" y="2613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127995</xdr:rowOff>
    </xdr:from>
    <xdr:ext cx="762000" cy="259045"/>
    <xdr:sp macro="" textlink="">
      <xdr:nvSpPr>
        <xdr:cNvPr id="452" name="テキスト ボックス 451"/>
        <xdr:cNvSpPr txBox="1"/>
      </xdr:nvSpPr>
      <xdr:spPr>
        <a:xfrm>
          <a:off x="13131800" y="2699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22</xdr:col>
      <xdr:colOff>152400</xdr:colOff>
      <xdr:row>14</xdr:row>
      <xdr:rowOff>47777</xdr:rowOff>
    </xdr:from>
    <xdr:to>
      <xdr:col>22</xdr:col>
      <xdr:colOff>254000</xdr:colOff>
      <xdr:row>14</xdr:row>
      <xdr:rowOff>149377</xdr:rowOff>
    </xdr:to>
    <xdr:sp macro="" textlink="">
      <xdr:nvSpPr>
        <xdr:cNvPr id="458" name="円/楕円 457"/>
        <xdr:cNvSpPr/>
      </xdr:nvSpPr>
      <xdr:spPr>
        <a:xfrm>
          <a:off x="15240000" y="2448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159554</xdr:rowOff>
    </xdr:from>
    <xdr:ext cx="762000" cy="259045"/>
    <xdr:sp macro="" textlink="">
      <xdr:nvSpPr>
        <xdr:cNvPr id="459" name="テキスト ボックス 458"/>
        <xdr:cNvSpPr txBox="1"/>
      </xdr:nvSpPr>
      <xdr:spPr>
        <a:xfrm>
          <a:off x="14909800" y="221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94590</xdr:rowOff>
    </xdr:from>
    <xdr:to>
      <xdr:col>21</xdr:col>
      <xdr:colOff>50800</xdr:colOff>
      <xdr:row>15</xdr:row>
      <xdr:rowOff>24740</xdr:rowOff>
    </xdr:to>
    <xdr:sp macro="" textlink="">
      <xdr:nvSpPr>
        <xdr:cNvPr id="460" name="円/楕円 459"/>
        <xdr:cNvSpPr/>
      </xdr:nvSpPr>
      <xdr:spPr>
        <a:xfrm>
          <a:off x="14351000" y="249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34917</xdr:rowOff>
    </xdr:from>
    <xdr:ext cx="762000" cy="259045"/>
    <xdr:sp macro="" textlink="">
      <xdr:nvSpPr>
        <xdr:cNvPr id="461" name="テキスト ボックス 460"/>
        <xdr:cNvSpPr txBox="1"/>
      </xdr:nvSpPr>
      <xdr:spPr>
        <a:xfrm>
          <a:off x="14020800" y="226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157569</xdr:rowOff>
    </xdr:from>
    <xdr:to>
      <xdr:col>19</xdr:col>
      <xdr:colOff>533400</xdr:colOff>
      <xdr:row>15</xdr:row>
      <xdr:rowOff>87719</xdr:rowOff>
    </xdr:to>
    <xdr:sp macro="" textlink="">
      <xdr:nvSpPr>
        <xdr:cNvPr id="462" name="円/楕円 461"/>
        <xdr:cNvSpPr/>
      </xdr:nvSpPr>
      <xdr:spPr>
        <a:xfrm>
          <a:off x="13462000" y="255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97896</xdr:rowOff>
    </xdr:from>
    <xdr:ext cx="762000" cy="259045"/>
    <xdr:sp macro="" textlink="">
      <xdr:nvSpPr>
        <xdr:cNvPr id="463" name="テキスト ボックス 462"/>
        <xdr:cNvSpPr txBox="1"/>
      </xdr:nvSpPr>
      <xdr:spPr>
        <a:xfrm>
          <a:off x="13131800" y="2326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110/119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合併により多くの職員を抱えたことから人件費の比率が高くなっているが、職員定員適正化計画に基づき、合併後</a:t>
          </a:r>
          <a:r>
            <a:rPr kumimoji="1" lang="en-US" altLang="ja-JP" sz="1100" b="0" i="0" baseline="0">
              <a:solidFill>
                <a:schemeClr val="dk1"/>
              </a:solidFill>
              <a:effectLst/>
              <a:latin typeface="+mn-lt"/>
              <a:ea typeface="+mn-ea"/>
              <a:cs typeface="+mn-cs"/>
            </a:rPr>
            <a:t>10</a:t>
          </a:r>
          <a:r>
            <a:rPr kumimoji="1" lang="ja-JP" altLang="ja-JP" sz="1100" b="0" i="0" baseline="0">
              <a:solidFill>
                <a:schemeClr val="dk1"/>
              </a:solidFill>
              <a:effectLst/>
              <a:latin typeface="+mn-lt"/>
              <a:ea typeface="+mn-ea"/>
              <a:cs typeface="+mn-cs"/>
            </a:rPr>
            <a:t>年間で職員</a:t>
          </a:r>
          <a:r>
            <a:rPr kumimoji="1" lang="en-US" altLang="ja-JP" sz="1100" b="0" i="0" baseline="0">
              <a:solidFill>
                <a:schemeClr val="dk1"/>
              </a:solidFill>
              <a:effectLst/>
              <a:latin typeface="+mn-lt"/>
              <a:ea typeface="+mn-ea"/>
              <a:cs typeface="+mn-cs"/>
            </a:rPr>
            <a:t>198</a:t>
          </a:r>
          <a:r>
            <a:rPr kumimoji="1" lang="ja-JP" altLang="ja-JP" sz="1100" b="0" i="0" baseline="0">
              <a:solidFill>
                <a:schemeClr val="dk1"/>
              </a:solidFill>
              <a:effectLst/>
              <a:latin typeface="+mn-lt"/>
              <a:ea typeface="+mn-ea"/>
              <a:cs typeface="+mn-cs"/>
            </a:rPr>
            <a:t>人の削減となった。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年度は職員数の純減、国家公務員の給与改定にあわせた給与削減等により、前年度比▲</a:t>
          </a:r>
          <a:r>
            <a:rPr kumimoji="1" lang="en-US" altLang="ja-JP" sz="1100" b="0" i="0" baseline="0">
              <a:solidFill>
                <a:schemeClr val="dk1"/>
              </a:solidFill>
              <a:effectLst/>
              <a:latin typeface="+mn-lt"/>
              <a:ea typeface="+mn-ea"/>
              <a:cs typeface="+mn-cs"/>
            </a:rPr>
            <a:t>3.5</a:t>
          </a:r>
          <a:r>
            <a:rPr kumimoji="1" lang="ja-JP" altLang="ja-JP" sz="1100" b="0" i="0" baseline="0">
              <a:solidFill>
                <a:schemeClr val="dk1"/>
              </a:solidFill>
              <a:effectLst/>
              <a:latin typeface="+mn-lt"/>
              <a:ea typeface="+mn-ea"/>
              <a:cs typeface="+mn-cs"/>
            </a:rPr>
            <a:t>％の削減となった。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今後は類似団体より多額となっている行政嘱託員報酬など委員等報酬の制度の見直しを含め適正化を図りたい。</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40</xdr:row>
      <xdr:rowOff>127000</xdr:rowOff>
    </xdr:to>
    <xdr:cxnSp macro="">
      <xdr:nvCxnSpPr>
        <xdr:cNvPr id="61" name="直線コネクタ 60"/>
        <xdr:cNvCxnSpPr/>
      </xdr:nvCxnSpPr>
      <xdr:spPr>
        <a:xfrm flipV="1">
          <a:off x="4826000" y="573532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99077</xdr:rowOff>
    </xdr:from>
    <xdr:ext cx="762000" cy="259045"/>
    <xdr:sp macro="" textlink="">
      <xdr:nvSpPr>
        <xdr:cNvPr id="62" name="人件費最小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40</xdr:row>
      <xdr:rowOff>127000</xdr:rowOff>
    </xdr:from>
    <xdr:to>
      <xdr:col>7</xdr:col>
      <xdr:colOff>104775</xdr:colOff>
      <xdr:row>40</xdr:row>
      <xdr:rowOff>127000</xdr:rowOff>
    </xdr:to>
    <xdr:cxnSp macro="">
      <xdr:nvCxnSpPr>
        <xdr:cNvPr id="63" name="直線コネクタ 62"/>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85090</xdr:rowOff>
    </xdr:from>
    <xdr:to>
      <xdr:col>7</xdr:col>
      <xdr:colOff>15875</xdr:colOff>
      <xdr:row>40</xdr:row>
      <xdr:rowOff>35560</xdr:rowOff>
    </xdr:to>
    <xdr:cxnSp macro="">
      <xdr:nvCxnSpPr>
        <xdr:cNvPr id="66" name="直線コネクタ 65"/>
        <xdr:cNvCxnSpPr/>
      </xdr:nvCxnSpPr>
      <xdr:spPr>
        <a:xfrm flipV="1">
          <a:off x="3987800" y="67716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107967</xdr:rowOff>
    </xdr:from>
    <xdr:ext cx="762000" cy="259045"/>
    <xdr:sp macro="" textlink="">
      <xdr:nvSpPr>
        <xdr:cNvPr id="67" name="人件費平均値テキスト"/>
        <xdr:cNvSpPr txBox="1"/>
      </xdr:nvSpPr>
      <xdr:spPr>
        <a:xfrm>
          <a:off x="4914900" y="6108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91440</xdr:rowOff>
    </xdr:from>
    <xdr:to>
      <xdr:col>7</xdr:col>
      <xdr:colOff>66675</xdr:colOff>
      <xdr:row>37</xdr:row>
      <xdr:rowOff>21590</xdr:rowOff>
    </xdr:to>
    <xdr:sp macro="" textlink="">
      <xdr:nvSpPr>
        <xdr:cNvPr id="68" name="フローチャート : 判断 67"/>
        <xdr:cNvSpPr/>
      </xdr:nvSpPr>
      <xdr:spPr>
        <a:xfrm>
          <a:off x="4775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161290</xdr:rowOff>
    </xdr:from>
    <xdr:to>
      <xdr:col>5</xdr:col>
      <xdr:colOff>549275</xdr:colOff>
      <xdr:row>40</xdr:row>
      <xdr:rowOff>35560</xdr:rowOff>
    </xdr:to>
    <xdr:cxnSp macro="">
      <xdr:nvCxnSpPr>
        <xdr:cNvPr id="69" name="直線コネクタ 68"/>
        <xdr:cNvCxnSpPr/>
      </xdr:nvCxnSpPr>
      <xdr:spPr>
        <a:xfrm>
          <a:off x="3098800" y="68478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99060</xdr:rowOff>
    </xdr:from>
    <xdr:to>
      <xdr:col>5</xdr:col>
      <xdr:colOff>600075</xdr:colOff>
      <xdr:row>37</xdr:row>
      <xdr:rowOff>29210</xdr:rowOff>
    </xdr:to>
    <xdr:sp macro="" textlink="">
      <xdr:nvSpPr>
        <xdr:cNvPr id="70" name="フローチャート :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39387</xdr:rowOff>
    </xdr:from>
    <xdr:ext cx="736600" cy="259045"/>
    <xdr:sp macro="" textlink="">
      <xdr:nvSpPr>
        <xdr:cNvPr id="71" name="テキスト ボックス 70"/>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134620</xdr:rowOff>
    </xdr:from>
    <xdr:to>
      <xdr:col>4</xdr:col>
      <xdr:colOff>346075</xdr:colOff>
      <xdr:row>39</xdr:row>
      <xdr:rowOff>161290</xdr:rowOff>
    </xdr:to>
    <xdr:cxnSp macro="">
      <xdr:nvCxnSpPr>
        <xdr:cNvPr id="72" name="直線コネクタ 71"/>
        <xdr:cNvCxnSpPr/>
      </xdr:nvCxnSpPr>
      <xdr:spPr>
        <a:xfrm>
          <a:off x="2209800" y="664972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83820</xdr:rowOff>
    </xdr:from>
    <xdr:to>
      <xdr:col>4</xdr:col>
      <xdr:colOff>396875</xdr:colOff>
      <xdr:row>37</xdr:row>
      <xdr:rowOff>13970</xdr:rowOff>
    </xdr:to>
    <xdr:sp macro="" textlink="">
      <xdr:nvSpPr>
        <xdr:cNvPr id="73" name="フローチャート :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24147</xdr:rowOff>
    </xdr:from>
    <xdr:ext cx="762000" cy="259045"/>
    <xdr:sp macro="" textlink="">
      <xdr:nvSpPr>
        <xdr:cNvPr id="74" name="テキスト ボックス 73"/>
        <xdr:cNvSpPr txBox="1"/>
      </xdr:nvSpPr>
      <xdr:spPr>
        <a:xfrm>
          <a:off x="2717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134620</xdr:rowOff>
    </xdr:from>
    <xdr:to>
      <xdr:col>3</xdr:col>
      <xdr:colOff>142875</xdr:colOff>
      <xdr:row>38</xdr:row>
      <xdr:rowOff>157480</xdr:rowOff>
    </xdr:to>
    <xdr:cxnSp macro="">
      <xdr:nvCxnSpPr>
        <xdr:cNvPr id="75" name="直線コネクタ 74"/>
        <xdr:cNvCxnSpPr/>
      </xdr:nvCxnSpPr>
      <xdr:spPr>
        <a:xfrm flipV="1">
          <a:off x="1320800" y="6649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152400</xdr:rowOff>
    </xdr:from>
    <xdr:to>
      <xdr:col>3</xdr:col>
      <xdr:colOff>193675</xdr:colOff>
      <xdr:row>37</xdr:row>
      <xdr:rowOff>82550</xdr:rowOff>
    </xdr:to>
    <xdr:sp macro="" textlink="">
      <xdr:nvSpPr>
        <xdr:cNvPr id="76" name="フローチャート : 判断 75"/>
        <xdr:cNvSpPr/>
      </xdr:nvSpPr>
      <xdr:spPr>
        <a:xfrm>
          <a:off x="2159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92727</xdr:rowOff>
    </xdr:from>
    <xdr:ext cx="762000" cy="259045"/>
    <xdr:sp macro="" textlink="">
      <xdr:nvSpPr>
        <xdr:cNvPr id="77" name="テキスト ボックス 76"/>
        <xdr:cNvSpPr txBox="1"/>
      </xdr:nvSpPr>
      <xdr:spPr>
        <a:xfrm>
          <a:off x="1828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78" name="フローチャート : 判断 77"/>
        <xdr:cNvSpPr/>
      </xdr:nvSpPr>
      <xdr:spPr>
        <a:xfrm>
          <a:off x="1270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123207</xdr:rowOff>
    </xdr:from>
    <xdr:ext cx="762000" cy="259045"/>
    <xdr:sp macro="" textlink="">
      <xdr:nvSpPr>
        <xdr:cNvPr id="79" name="テキスト ボックス 78"/>
        <xdr:cNvSpPr txBox="1"/>
      </xdr:nvSpPr>
      <xdr:spPr>
        <a:xfrm>
          <a:off x="939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39</xdr:row>
      <xdr:rowOff>34290</xdr:rowOff>
    </xdr:from>
    <xdr:to>
      <xdr:col>7</xdr:col>
      <xdr:colOff>66675</xdr:colOff>
      <xdr:row>39</xdr:row>
      <xdr:rowOff>135890</xdr:rowOff>
    </xdr:to>
    <xdr:sp macro="" textlink="">
      <xdr:nvSpPr>
        <xdr:cNvPr id="85" name="円/楕円 84"/>
        <xdr:cNvSpPr/>
      </xdr:nvSpPr>
      <xdr:spPr>
        <a:xfrm>
          <a:off x="47752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6367</xdr:rowOff>
    </xdr:from>
    <xdr:ext cx="762000" cy="259045"/>
    <xdr:sp macro="" textlink="">
      <xdr:nvSpPr>
        <xdr:cNvPr id="86" name="人件費該当値テキスト"/>
        <xdr:cNvSpPr txBox="1"/>
      </xdr:nvSpPr>
      <xdr:spPr>
        <a:xfrm>
          <a:off x="49149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156210</xdr:rowOff>
    </xdr:from>
    <xdr:to>
      <xdr:col>5</xdr:col>
      <xdr:colOff>600075</xdr:colOff>
      <xdr:row>40</xdr:row>
      <xdr:rowOff>86360</xdr:rowOff>
    </xdr:to>
    <xdr:sp macro="" textlink="">
      <xdr:nvSpPr>
        <xdr:cNvPr id="87" name="円/楕円 86"/>
        <xdr:cNvSpPr/>
      </xdr:nvSpPr>
      <xdr:spPr>
        <a:xfrm>
          <a:off x="3937000" y="684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71137</xdr:rowOff>
    </xdr:from>
    <xdr:ext cx="736600" cy="259045"/>
    <xdr:sp macro="" textlink="">
      <xdr:nvSpPr>
        <xdr:cNvPr id="88" name="テキスト ボックス 87"/>
        <xdr:cNvSpPr txBox="1"/>
      </xdr:nvSpPr>
      <xdr:spPr>
        <a:xfrm>
          <a:off x="3606800" y="692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110490</xdr:rowOff>
    </xdr:from>
    <xdr:to>
      <xdr:col>4</xdr:col>
      <xdr:colOff>396875</xdr:colOff>
      <xdr:row>40</xdr:row>
      <xdr:rowOff>40640</xdr:rowOff>
    </xdr:to>
    <xdr:sp macro="" textlink="">
      <xdr:nvSpPr>
        <xdr:cNvPr id="89" name="円/楕円 88"/>
        <xdr:cNvSpPr/>
      </xdr:nvSpPr>
      <xdr:spPr>
        <a:xfrm>
          <a:off x="30480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25417</xdr:rowOff>
    </xdr:from>
    <xdr:ext cx="762000" cy="259045"/>
    <xdr:sp macro="" textlink="">
      <xdr:nvSpPr>
        <xdr:cNvPr id="90" name="テキスト ボックス 89"/>
        <xdr:cNvSpPr txBox="1"/>
      </xdr:nvSpPr>
      <xdr:spPr>
        <a:xfrm>
          <a:off x="27178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83820</xdr:rowOff>
    </xdr:from>
    <xdr:to>
      <xdr:col>3</xdr:col>
      <xdr:colOff>193675</xdr:colOff>
      <xdr:row>39</xdr:row>
      <xdr:rowOff>13970</xdr:rowOff>
    </xdr:to>
    <xdr:sp macro="" textlink="">
      <xdr:nvSpPr>
        <xdr:cNvPr id="91" name="円/楕円 90"/>
        <xdr:cNvSpPr/>
      </xdr:nvSpPr>
      <xdr:spPr>
        <a:xfrm>
          <a:off x="2159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170197</xdr:rowOff>
    </xdr:from>
    <xdr:ext cx="762000" cy="259045"/>
    <xdr:sp macro="" textlink="">
      <xdr:nvSpPr>
        <xdr:cNvPr id="92" name="テキスト ボックス 91"/>
        <xdr:cNvSpPr txBox="1"/>
      </xdr:nvSpPr>
      <xdr:spPr>
        <a:xfrm>
          <a:off x="1828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93" name="円/楕円 92"/>
        <xdr:cNvSpPr/>
      </xdr:nvSpPr>
      <xdr:spPr>
        <a:xfrm>
          <a:off x="12700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94" name="テキスト ボックス 93"/>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25/119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物件費については、合併以降、行政改革大綱に基づく集中改革プログラムに基づき経費の削減を図り、総額では減少傾向を続けていたものの、平成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年度は施設の維持管理に係る指定管理やふるさと納税返礼品等により増加となった。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特に合併後、類似の施設が多く存在しており、委託料が約半分を占めるなど施設の管理費に多額の経費を要していることから、今後は施設の総合管理計画に基づき、計画的に整理統合を進めるなど、経常的な物件費の削減を図りたい。</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45357</xdr:rowOff>
    </xdr:from>
    <xdr:to>
      <xdr:col>24</xdr:col>
      <xdr:colOff>31750</xdr:colOff>
      <xdr:row>20</xdr:row>
      <xdr:rowOff>132443</xdr:rowOff>
    </xdr:to>
    <xdr:cxnSp macro="">
      <xdr:nvCxnSpPr>
        <xdr:cNvPr id="124" name="直線コネクタ 123"/>
        <xdr:cNvCxnSpPr/>
      </xdr:nvCxnSpPr>
      <xdr:spPr>
        <a:xfrm flipV="1">
          <a:off x="16510000" y="2102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104520</xdr:rowOff>
    </xdr:from>
    <xdr:ext cx="762000" cy="259045"/>
    <xdr:sp macro="" textlink="">
      <xdr:nvSpPr>
        <xdr:cNvPr id="125" name="物件費最小値テキスト"/>
        <xdr:cNvSpPr txBox="1"/>
      </xdr:nvSpPr>
      <xdr:spPr>
        <a:xfrm>
          <a:off x="16598900" y="353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a:t>
          </a:r>
          <a:endParaRPr kumimoji="1" lang="ja-JP" altLang="en-US" sz="1000" b="1">
            <a:latin typeface="ＭＳ Ｐゴシック"/>
          </a:endParaRPr>
        </a:p>
      </xdr:txBody>
    </xdr:sp>
    <xdr:clientData/>
  </xdr:oneCellAnchor>
  <xdr:twoCellAnchor>
    <xdr:from>
      <xdr:col>23</xdr:col>
      <xdr:colOff>628650</xdr:colOff>
      <xdr:row>20</xdr:row>
      <xdr:rowOff>132443</xdr:rowOff>
    </xdr:from>
    <xdr:to>
      <xdr:col>24</xdr:col>
      <xdr:colOff>120650</xdr:colOff>
      <xdr:row>20</xdr:row>
      <xdr:rowOff>132443</xdr:rowOff>
    </xdr:to>
    <xdr:cxnSp macro="">
      <xdr:nvCxnSpPr>
        <xdr:cNvPr id="126" name="直線コネクタ 125"/>
        <xdr:cNvCxnSpPr/>
      </xdr:nvCxnSpPr>
      <xdr:spPr>
        <a:xfrm>
          <a:off x="16421100" y="3561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131734</xdr:rowOff>
    </xdr:from>
    <xdr:ext cx="762000" cy="259045"/>
    <xdr:sp macro="" textlink="">
      <xdr:nvSpPr>
        <xdr:cNvPr id="127" name="物件費最大値テキスト"/>
        <xdr:cNvSpPr txBox="1"/>
      </xdr:nvSpPr>
      <xdr:spPr>
        <a:xfrm>
          <a:off x="16598900" y="184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12</xdr:row>
      <xdr:rowOff>45357</xdr:rowOff>
    </xdr:from>
    <xdr:to>
      <xdr:col>24</xdr:col>
      <xdr:colOff>120650</xdr:colOff>
      <xdr:row>12</xdr:row>
      <xdr:rowOff>45357</xdr:rowOff>
    </xdr:to>
    <xdr:cxnSp macro="">
      <xdr:nvCxnSpPr>
        <xdr:cNvPr id="128" name="直線コネクタ 127"/>
        <xdr:cNvCxnSpPr/>
      </xdr:nvCxnSpPr>
      <xdr:spPr>
        <a:xfrm>
          <a:off x="16421100" y="210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9979</xdr:rowOff>
    </xdr:from>
    <xdr:to>
      <xdr:col>24</xdr:col>
      <xdr:colOff>31750</xdr:colOff>
      <xdr:row>15</xdr:row>
      <xdr:rowOff>31750</xdr:rowOff>
    </xdr:to>
    <xdr:cxnSp macro="">
      <xdr:nvCxnSpPr>
        <xdr:cNvPr id="129" name="直線コネクタ 128"/>
        <xdr:cNvCxnSpPr/>
      </xdr:nvCxnSpPr>
      <xdr:spPr>
        <a:xfrm>
          <a:off x="15671800" y="2581729"/>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42834</xdr:rowOff>
    </xdr:from>
    <xdr:ext cx="762000" cy="259045"/>
    <xdr:sp macro="" textlink="">
      <xdr:nvSpPr>
        <xdr:cNvPr id="130" name="物件費平均値テキスト"/>
        <xdr:cNvSpPr txBox="1"/>
      </xdr:nvSpPr>
      <xdr:spPr>
        <a:xfrm>
          <a:off x="16598900" y="2786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1" name="フローチャート : 判断 130"/>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9979</xdr:rowOff>
    </xdr:from>
    <xdr:to>
      <xdr:col>22</xdr:col>
      <xdr:colOff>565150</xdr:colOff>
      <xdr:row>15</xdr:row>
      <xdr:rowOff>20864</xdr:rowOff>
    </xdr:to>
    <xdr:cxnSp macro="">
      <xdr:nvCxnSpPr>
        <xdr:cNvPr id="132" name="直線コネクタ 131"/>
        <xdr:cNvCxnSpPr/>
      </xdr:nvCxnSpPr>
      <xdr:spPr>
        <a:xfrm flipV="1">
          <a:off x="14782800" y="25817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103414</xdr:rowOff>
    </xdr:from>
    <xdr:to>
      <xdr:col>22</xdr:col>
      <xdr:colOff>615950</xdr:colOff>
      <xdr:row>17</xdr:row>
      <xdr:rowOff>33564</xdr:rowOff>
    </xdr:to>
    <xdr:sp macro="" textlink="">
      <xdr:nvSpPr>
        <xdr:cNvPr id="133" name="フローチャート : 判断 132"/>
        <xdr:cNvSpPr/>
      </xdr:nvSpPr>
      <xdr:spPr>
        <a:xfrm>
          <a:off x="15621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18341</xdr:rowOff>
    </xdr:from>
    <xdr:ext cx="736600" cy="259045"/>
    <xdr:sp macro="" textlink="">
      <xdr:nvSpPr>
        <xdr:cNvPr id="134" name="テキスト ボックス 133"/>
        <xdr:cNvSpPr txBox="1"/>
      </xdr:nvSpPr>
      <xdr:spPr>
        <a:xfrm>
          <a:off x="15290800" y="2932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148771</xdr:rowOff>
    </xdr:from>
    <xdr:to>
      <xdr:col>21</xdr:col>
      <xdr:colOff>361950</xdr:colOff>
      <xdr:row>15</xdr:row>
      <xdr:rowOff>20864</xdr:rowOff>
    </xdr:to>
    <xdr:cxnSp macro="">
      <xdr:nvCxnSpPr>
        <xdr:cNvPr id="135" name="直線コネクタ 134"/>
        <xdr:cNvCxnSpPr/>
      </xdr:nvCxnSpPr>
      <xdr:spPr>
        <a:xfrm>
          <a:off x="13893800" y="2549071"/>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6" name="フローチャート : 判断 135"/>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37" name="テキスト ボックス 136"/>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50800</xdr:rowOff>
    </xdr:from>
    <xdr:to>
      <xdr:col>20</xdr:col>
      <xdr:colOff>158750</xdr:colOff>
      <xdr:row>14</xdr:row>
      <xdr:rowOff>148771</xdr:rowOff>
    </xdr:to>
    <xdr:cxnSp macro="">
      <xdr:nvCxnSpPr>
        <xdr:cNvPr id="138" name="直線コネクタ 137"/>
        <xdr:cNvCxnSpPr/>
      </xdr:nvCxnSpPr>
      <xdr:spPr>
        <a:xfrm>
          <a:off x="13004800" y="24511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5443</xdr:rowOff>
    </xdr:from>
    <xdr:to>
      <xdr:col>20</xdr:col>
      <xdr:colOff>209550</xdr:colOff>
      <xdr:row>16</xdr:row>
      <xdr:rowOff>107043</xdr:rowOff>
    </xdr:to>
    <xdr:sp macro="" textlink="">
      <xdr:nvSpPr>
        <xdr:cNvPr id="139" name="フローチャート : 判断 138"/>
        <xdr:cNvSpPr/>
      </xdr:nvSpPr>
      <xdr:spPr>
        <a:xfrm>
          <a:off x="13843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91820</xdr:rowOff>
    </xdr:from>
    <xdr:ext cx="762000" cy="259045"/>
    <xdr:sp macro="" textlink="">
      <xdr:nvSpPr>
        <xdr:cNvPr id="140" name="テキスト ボックス 139"/>
        <xdr:cNvSpPr txBox="1"/>
      </xdr:nvSpPr>
      <xdr:spPr>
        <a:xfrm>
          <a:off x="13512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1" name="フローチャート : 判断 140"/>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42" name="テキスト ボックス 141"/>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48" name="円/楕円 147"/>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168927</xdr:rowOff>
    </xdr:from>
    <xdr:ext cx="762000" cy="259045"/>
    <xdr:sp macro="" textlink="">
      <xdr:nvSpPr>
        <xdr:cNvPr id="149"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130629</xdr:rowOff>
    </xdr:from>
    <xdr:to>
      <xdr:col>22</xdr:col>
      <xdr:colOff>615950</xdr:colOff>
      <xdr:row>15</xdr:row>
      <xdr:rowOff>60779</xdr:rowOff>
    </xdr:to>
    <xdr:sp macro="" textlink="">
      <xdr:nvSpPr>
        <xdr:cNvPr id="150" name="円/楕円 149"/>
        <xdr:cNvSpPr/>
      </xdr:nvSpPr>
      <xdr:spPr>
        <a:xfrm>
          <a:off x="15621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70956</xdr:rowOff>
    </xdr:from>
    <xdr:ext cx="736600" cy="259045"/>
    <xdr:sp macro="" textlink="">
      <xdr:nvSpPr>
        <xdr:cNvPr id="151" name="テキスト ボックス 150"/>
        <xdr:cNvSpPr txBox="1"/>
      </xdr:nvSpPr>
      <xdr:spPr>
        <a:xfrm>
          <a:off x="15290800" y="2299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141514</xdr:rowOff>
    </xdr:from>
    <xdr:to>
      <xdr:col>21</xdr:col>
      <xdr:colOff>412750</xdr:colOff>
      <xdr:row>15</xdr:row>
      <xdr:rowOff>71664</xdr:rowOff>
    </xdr:to>
    <xdr:sp macro="" textlink="">
      <xdr:nvSpPr>
        <xdr:cNvPr id="152" name="円/楕円 151"/>
        <xdr:cNvSpPr/>
      </xdr:nvSpPr>
      <xdr:spPr>
        <a:xfrm>
          <a:off x="14732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81841</xdr:rowOff>
    </xdr:from>
    <xdr:ext cx="762000" cy="259045"/>
    <xdr:sp macro="" textlink="">
      <xdr:nvSpPr>
        <xdr:cNvPr id="153" name="テキスト ボックス 152"/>
        <xdr:cNvSpPr txBox="1"/>
      </xdr:nvSpPr>
      <xdr:spPr>
        <a:xfrm>
          <a:off x="14401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97971</xdr:rowOff>
    </xdr:from>
    <xdr:to>
      <xdr:col>20</xdr:col>
      <xdr:colOff>209550</xdr:colOff>
      <xdr:row>15</xdr:row>
      <xdr:rowOff>28121</xdr:rowOff>
    </xdr:to>
    <xdr:sp macro="" textlink="">
      <xdr:nvSpPr>
        <xdr:cNvPr id="154" name="円/楕円 153"/>
        <xdr:cNvSpPr/>
      </xdr:nvSpPr>
      <xdr:spPr>
        <a:xfrm>
          <a:off x="13843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38298</xdr:rowOff>
    </xdr:from>
    <xdr:ext cx="762000" cy="259045"/>
    <xdr:sp macro="" textlink="">
      <xdr:nvSpPr>
        <xdr:cNvPr id="155" name="テキスト ボックス 154"/>
        <xdr:cNvSpPr txBox="1"/>
      </xdr:nvSpPr>
      <xdr:spPr>
        <a:xfrm>
          <a:off x="13512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0</xdr:rowOff>
    </xdr:from>
    <xdr:to>
      <xdr:col>19</xdr:col>
      <xdr:colOff>6350</xdr:colOff>
      <xdr:row>14</xdr:row>
      <xdr:rowOff>101600</xdr:rowOff>
    </xdr:to>
    <xdr:sp macro="" textlink="">
      <xdr:nvSpPr>
        <xdr:cNvPr id="156" name="円/楕円 155"/>
        <xdr:cNvSpPr/>
      </xdr:nvSpPr>
      <xdr:spPr>
        <a:xfrm>
          <a:off x="12954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111777</xdr:rowOff>
    </xdr:from>
    <xdr:ext cx="762000" cy="259045"/>
    <xdr:sp macro="" textlink="">
      <xdr:nvSpPr>
        <xdr:cNvPr id="157" name="テキスト ボックス 156"/>
        <xdr:cNvSpPr txBox="1"/>
      </xdr:nvSpPr>
      <xdr:spPr>
        <a:xfrm>
          <a:off x="12623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63/119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扶助費は、少子高齢化の進展とともに児童福祉費や社会福祉費をはじめ、全体的に年々増加傾向にある。</a:t>
          </a:r>
          <a:endParaRPr lang="ja-JP" altLang="ja-JP" sz="1400">
            <a:effectLst/>
          </a:endParaRPr>
        </a:p>
        <a:p>
          <a:r>
            <a:rPr kumimoji="1" lang="ja-JP" altLang="ja-JP" sz="1100">
              <a:solidFill>
                <a:schemeClr val="dk1"/>
              </a:solidFill>
              <a:effectLst/>
              <a:latin typeface="+mn-lt"/>
              <a:ea typeface="+mn-ea"/>
              <a:cs typeface="+mn-cs"/>
            </a:rPr>
            <a:t>　また、本市は少子化対策として中学生までの医療費無料化を実施していることから、扶助費における児童福祉費の割合が高くなっている。</a:t>
          </a:r>
          <a:endParaRPr lang="ja-JP" altLang="ja-JP" sz="1400">
            <a:effectLst/>
          </a:endParaRPr>
        </a:p>
        <a:p>
          <a:r>
            <a:rPr kumimoji="1" lang="ja-JP" altLang="ja-JP" sz="1100">
              <a:solidFill>
                <a:schemeClr val="dk1"/>
              </a:solidFill>
              <a:effectLst/>
              <a:latin typeface="+mn-lt"/>
              <a:ea typeface="+mn-ea"/>
              <a:cs typeface="+mn-cs"/>
            </a:rPr>
            <a:t>　扶助費については今後も増加が見込まれており、住民への福祉サービスを維持していくための財源確保が大きな課題である。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82550</xdr:rowOff>
    </xdr:to>
    <xdr:cxnSp macro="">
      <xdr:nvCxnSpPr>
        <xdr:cNvPr id="185" name="直線コネクタ 184"/>
        <xdr:cNvCxnSpPr/>
      </xdr:nvCxnSpPr>
      <xdr:spPr>
        <a:xfrm flipV="1">
          <a:off x="4826000" y="9042400"/>
          <a:ext cx="0" cy="1498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54627</xdr:rowOff>
    </xdr:from>
    <xdr:ext cx="762000" cy="259045"/>
    <xdr:sp macro="" textlink="">
      <xdr:nvSpPr>
        <xdr:cNvPr id="186" name="扶助費最小値テキスト"/>
        <xdr:cNvSpPr txBox="1"/>
      </xdr:nvSpPr>
      <xdr:spPr>
        <a:xfrm>
          <a:off x="49149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a:t>
          </a:r>
          <a:endParaRPr kumimoji="1" lang="ja-JP" altLang="en-US" sz="1000" b="1">
            <a:latin typeface="ＭＳ Ｐゴシック"/>
          </a:endParaRPr>
        </a:p>
      </xdr:txBody>
    </xdr:sp>
    <xdr:clientData/>
  </xdr:oneCellAnchor>
  <xdr:twoCellAnchor>
    <xdr:from>
      <xdr:col>6</xdr:col>
      <xdr:colOff>612775</xdr:colOff>
      <xdr:row>61</xdr:row>
      <xdr:rowOff>82550</xdr:rowOff>
    </xdr:from>
    <xdr:to>
      <xdr:col>7</xdr:col>
      <xdr:colOff>104775</xdr:colOff>
      <xdr:row>61</xdr:row>
      <xdr:rowOff>82550</xdr:rowOff>
    </xdr:to>
    <xdr:cxnSp macro="">
      <xdr:nvCxnSpPr>
        <xdr:cNvPr id="187" name="直線コネクタ 186"/>
        <xdr:cNvCxnSpPr/>
      </xdr:nvCxnSpPr>
      <xdr:spPr>
        <a:xfrm>
          <a:off x="4737100" y="1054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8"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9" name="直線コネクタ 188"/>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57</xdr:row>
      <xdr:rowOff>69850</xdr:rowOff>
    </xdr:to>
    <xdr:cxnSp macro="">
      <xdr:nvCxnSpPr>
        <xdr:cNvPr id="190" name="直線コネクタ 189"/>
        <xdr:cNvCxnSpPr/>
      </xdr:nvCxnSpPr>
      <xdr:spPr>
        <a:xfrm flipV="1">
          <a:off x="3987800" y="9766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91"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2" name="フローチャート : 判断 191"/>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139700</xdr:rowOff>
    </xdr:from>
    <xdr:to>
      <xdr:col>5</xdr:col>
      <xdr:colOff>549275</xdr:colOff>
      <xdr:row>57</xdr:row>
      <xdr:rowOff>69850</xdr:rowOff>
    </xdr:to>
    <xdr:cxnSp macro="">
      <xdr:nvCxnSpPr>
        <xdr:cNvPr id="193" name="直線コネクタ 192"/>
        <xdr:cNvCxnSpPr/>
      </xdr:nvCxnSpPr>
      <xdr:spPr>
        <a:xfrm>
          <a:off x="3098800" y="97409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63500</xdr:rowOff>
    </xdr:from>
    <xdr:to>
      <xdr:col>5</xdr:col>
      <xdr:colOff>600075</xdr:colOff>
      <xdr:row>56</xdr:row>
      <xdr:rowOff>165100</xdr:rowOff>
    </xdr:to>
    <xdr:sp macro="" textlink="">
      <xdr:nvSpPr>
        <xdr:cNvPr id="194" name="フローチャート : 判断 193"/>
        <xdr:cNvSpPr/>
      </xdr:nvSpPr>
      <xdr:spPr>
        <a:xfrm>
          <a:off x="3937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3827</xdr:rowOff>
    </xdr:from>
    <xdr:ext cx="736600" cy="259045"/>
    <xdr:sp macro="" textlink="">
      <xdr:nvSpPr>
        <xdr:cNvPr id="195" name="テキスト ボックス 194"/>
        <xdr:cNvSpPr txBox="1"/>
      </xdr:nvSpPr>
      <xdr:spPr>
        <a:xfrm>
          <a:off x="3606800" y="943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127000</xdr:rowOff>
    </xdr:from>
    <xdr:to>
      <xdr:col>4</xdr:col>
      <xdr:colOff>346075</xdr:colOff>
      <xdr:row>56</xdr:row>
      <xdr:rowOff>139700</xdr:rowOff>
    </xdr:to>
    <xdr:cxnSp macro="">
      <xdr:nvCxnSpPr>
        <xdr:cNvPr id="196" name="直線コネクタ 195"/>
        <xdr:cNvCxnSpPr/>
      </xdr:nvCxnSpPr>
      <xdr:spPr>
        <a:xfrm>
          <a:off x="2209800" y="97282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38100</xdr:rowOff>
    </xdr:from>
    <xdr:to>
      <xdr:col>4</xdr:col>
      <xdr:colOff>396875</xdr:colOff>
      <xdr:row>56</xdr:row>
      <xdr:rowOff>139700</xdr:rowOff>
    </xdr:to>
    <xdr:sp macro="" textlink="">
      <xdr:nvSpPr>
        <xdr:cNvPr id="197" name="フローチャート : 判断 196"/>
        <xdr:cNvSpPr/>
      </xdr:nvSpPr>
      <xdr:spPr>
        <a:xfrm>
          <a:off x="3048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149877</xdr:rowOff>
    </xdr:from>
    <xdr:ext cx="762000" cy="259045"/>
    <xdr:sp macro="" textlink="">
      <xdr:nvSpPr>
        <xdr:cNvPr id="198" name="テキスト ボックス 197"/>
        <xdr:cNvSpPr txBox="1"/>
      </xdr:nvSpPr>
      <xdr:spPr>
        <a:xfrm>
          <a:off x="2717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101600</xdr:rowOff>
    </xdr:from>
    <xdr:to>
      <xdr:col>3</xdr:col>
      <xdr:colOff>142875</xdr:colOff>
      <xdr:row>56</xdr:row>
      <xdr:rowOff>127000</xdr:rowOff>
    </xdr:to>
    <xdr:cxnSp macro="">
      <xdr:nvCxnSpPr>
        <xdr:cNvPr id="199" name="直線コネクタ 198"/>
        <xdr:cNvCxnSpPr/>
      </xdr:nvCxnSpPr>
      <xdr:spPr>
        <a:xfrm>
          <a:off x="1320800" y="9702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38100</xdr:rowOff>
    </xdr:from>
    <xdr:to>
      <xdr:col>3</xdr:col>
      <xdr:colOff>193675</xdr:colOff>
      <xdr:row>56</xdr:row>
      <xdr:rowOff>139700</xdr:rowOff>
    </xdr:to>
    <xdr:sp macro="" textlink="">
      <xdr:nvSpPr>
        <xdr:cNvPr id="200" name="フローチャート : 判断 199"/>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149877</xdr:rowOff>
    </xdr:from>
    <xdr:ext cx="762000" cy="259045"/>
    <xdr:sp macro="" textlink="">
      <xdr:nvSpPr>
        <xdr:cNvPr id="201" name="テキスト ボックス 200"/>
        <xdr:cNvSpPr txBox="1"/>
      </xdr:nvSpPr>
      <xdr:spPr>
        <a:xfrm>
          <a:off x="1828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146050</xdr:rowOff>
    </xdr:from>
    <xdr:to>
      <xdr:col>1</xdr:col>
      <xdr:colOff>676275</xdr:colOff>
      <xdr:row>56</xdr:row>
      <xdr:rowOff>76200</xdr:rowOff>
    </xdr:to>
    <xdr:sp macro="" textlink="">
      <xdr:nvSpPr>
        <xdr:cNvPr id="202" name="フローチャート : 判断 201"/>
        <xdr:cNvSpPr/>
      </xdr:nvSpPr>
      <xdr:spPr>
        <a:xfrm>
          <a:off x="1270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03" name="テキスト ボックス 202"/>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9" name="円/楕円 208"/>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10"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11" name="円/楕円 210"/>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12" name="テキスト ボックス 211"/>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88900</xdr:rowOff>
    </xdr:from>
    <xdr:to>
      <xdr:col>4</xdr:col>
      <xdr:colOff>396875</xdr:colOff>
      <xdr:row>57</xdr:row>
      <xdr:rowOff>19050</xdr:rowOff>
    </xdr:to>
    <xdr:sp macro="" textlink="">
      <xdr:nvSpPr>
        <xdr:cNvPr id="213" name="円/楕円 212"/>
        <xdr:cNvSpPr/>
      </xdr:nvSpPr>
      <xdr:spPr>
        <a:xfrm>
          <a:off x="3048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3827</xdr:rowOff>
    </xdr:from>
    <xdr:ext cx="762000" cy="259045"/>
    <xdr:sp macro="" textlink="">
      <xdr:nvSpPr>
        <xdr:cNvPr id="214" name="テキスト ボックス 213"/>
        <xdr:cNvSpPr txBox="1"/>
      </xdr:nvSpPr>
      <xdr:spPr>
        <a:xfrm>
          <a:off x="2717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76200</xdr:rowOff>
    </xdr:from>
    <xdr:to>
      <xdr:col>3</xdr:col>
      <xdr:colOff>193675</xdr:colOff>
      <xdr:row>57</xdr:row>
      <xdr:rowOff>6350</xdr:rowOff>
    </xdr:to>
    <xdr:sp macro="" textlink="">
      <xdr:nvSpPr>
        <xdr:cNvPr id="215" name="円/楕円 214"/>
        <xdr:cNvSpPr/>
      </xdr:nvSpPr>
      <xdr:spPr>
        <a:xfrm>
          <a:off x="2159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216" name="テキスト ボックス 215"/>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217" name="円/楕円 216"/>
        <xdr:cNvSpPr/>
      </xdr:nvSpPr>
      <xdr:spPr>
        <a:xfrm>
          <a:off x="1270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137177</xdr:rowOff>
    </xdr:from>
    <xdr:ext cx="762000" cy="259045"/>
    <xdr:sp macro="" textlink="">
      <xdr:nvSpPr>
        <xdr:cNvPr id="218" name="テキスト ボックス 217"/>
        <xdr:cNvSpPr txBox="1"/>
      </xdr:nvSpPr>
      <xdr:spPr>
        <a:xfrm>
          <a:off x="939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その他については、維持補修費、繰出金等であり、各年度とも類似団体平均を下回っている。</a:t>
          </a:r>
          <a:endParaRPr lang="ja-JP" altLang="ja-JP" sz="1400">
            <a:effectLst/>
          </a:endParaRPr>
        </a:p>
        <a:p>
          <a:r>
            <a:rPr kumimoji="1" lang="ja-JP" altLang="ja-JP" sz="1100">
              <a:solidFill>
                <a:schemeClr val="dk1"/>
              </a:solidFill>
              <a:effectLst/>
              <a:latin typeface="+mn-lt"/>
              <a:ea typeface="+mn-ea"/>
              <a:cs typeface="+mn-cs"/>
            </a:rPr>
            <a:t>　維持補修費ついては、老朽化した公共施設が多いことから</a:t>
          </a:r>
          <a:r>
            <a:rPr kumimoji="1" lang="ja-JP" altLang="ja-JP" sz="1100" b="0" i="0" baseline="0">
              <a:solidFill>
                <a:schemeClr val="dk1"/>
              </a:solidFill>
              <a:effectLst/>
              <a:latin typeface="+mn-lt"/>
              <a:ea typeface="+mn-ea"/>
              <a:cs typeface="+mn-cs"/>
            </a:rPr>
            <a:t>今後</a:t>
          </a:r>
          <a:r>
            <a:rPr kumimoji="1" lang="ja-JP" altLang="ja-JP" sz="1100">
              <a:solidFill>
                <a:schemeClr val="dk1"/>
              </a:solidFill>
              <a:effectLst/>
              <a:latin typeface="+mn-lt"/>
              <a:ea typeface="+mn-ea"/>
              <a:cs typeface="+mn-cs"/>
            </a:rPr>
            <a:t>増加していくことが予想され、</a:t>
          </a:r>
          <a:r>
            <a:rPr kumimoji="1" lang="ja-JP" altLang="ja-JP"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年度に策定した公共施設等総合管理計画に基づき、</a:t>
          </a:r>
          <a:r>
            <a:rPr kumimoji="1" lang="ja-JP" altLang="ja-JP" sz="1100">
              <a:solidFill>
                <a:schemeClr val="dk1"/>
              </a:solidFill>
              <a:effectLst/>
              <a:latin typeface="+mn-lt"/>
              <a:ea typeface="+mn-ea"/>
              <a:cs typeface="+mn-cs"/>
            </a:rPr>
            <a:t>計画的な改修と施設の統廃合を図りたい。</a:t>
          </a:r>
          <a:endParaRPr lang="ja-JP" altLang="ja-JP" sz="1400">
            <a:effectLst/>
          </a:endParaRPr>
        </a:p>
        <a:p>
          <a:r>
            <a:rPr kumimoji="1" lang="ja-JP" altLang="ja-JP" sz="1100">
              <a:solidFill>
                <a:schemeClr val="dk1"/>
              </a:solidFill>
              <a:effectLst/>
              <a:latin typeface="+mn-lt"/>
              <a:ea typeface="+mn-ea"/>
              <a:cs typeface="+mn-cs"/>
            </a:rPr>
            <a:t>　繰出金については、医療費、介護給付費が増大していくことが必至であることから、今後の財政運営の大きな課題となっている。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31750</xdr:rowOff>
    </xdr:to>
    <xdr:cxnSp macro="">
      <xdr:nvCxnSpPr>
        <xdr:cNvPr id="246" name="直線コネクタ 245"/>
        <xdr:cNvCxnSpPr/>
      </xdr:nvCxnSpPr>
      <xdr:spPr>
        <a:xfrm flipV="1">
          <a:off x="16510000" y="930148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7"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8" name="直線コネクタ 247"/>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9"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50" name="直線コネクタ 249"/>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142240</xdr:rowOff>
    </xdr:from>
    <xdr:to>
      <xdr:col>24</xdr:col>
      <xdr:colOff>31750</xdr:colOff>
      <xdr:row>56</xdr:row>
      <xdr:rowOff>165100</xdr:rowOff>
    </xdr:to>
    <xdr:cxnSp macro="">
      <xdr:nvCxnSpPr>
        <xdr:cNvPr id="251" name="直線コネクタ 250"/>
        <xdr:cNvCxnSpPr/>
      </xdr:nvCxnSpPr>
      <xdr:spPr>
        <a:xfrm flipV="1">
          <a:off x="15671800" y="97434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56</xdr:row>
      <xdr:rowOff>165100</xdr:rowOff>
    </xdr:to>
    <xdr:cxnSp macro="">
      <xdr:nvCxnSpPr>
        <xdr:cNvPr id="254" name="直線コネクタ 253"/>
        <xdr:cNvCxnSpPr/>
      </xdr:nvCxnSpPr>
      <xdr:spPr>
        <a:xfrm>
          <a:off x="14782800" y="972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167640</xdr:rowOff>
    </xdr:from>
    <xdr:to>
      <xdr:col>22</xdr:col>
      <xdr:colOff>615950</xdr:colOff>
      <xdr:row>57</xdr:row>
      <xdr:rowOff>97790</xdr:rowOff>
    </xdr:to>
    <xdr:sp macro="" textlink="">
      <xdr:nvSpPr>
        <xdr:cNvPr id="255" name="フローチャート : 判断 254"/>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82567</xdr:rowOff>
    </xdr:from>
    <xdr:ext cx="736600" cy="259045"/>
    <xdr:sp macro="" textlink="">
      <xdr:nvSpPr>
        <xdr:cNvPr id="256" name="テキスト ボックス 255"/>
        <xdr:cNvSpPr txBox="1"/>
      </xdr:nvSpPr>
      <xdr:spPr>
        <a:xfrm>
          <a:off x="15290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127000</xdr:rowOff>
    </xdr:from>
    <xdr:to>
      <xdr:col>21</xdr:col>
      <xdr:colOff>361950</xdr:colOff>
      <xdr:row>56</xdr:row>
      <xdr:rowOff>127000</xdr:rowOff>
    </xdr:to>
    <xdr:cxnSp macro="">
      <xdr:nvCxnSpPr>
        <xdr:cNvPr id="257" name="直線コネクタ 256"/>
        <xdr:cNvCxnSpPr/>
      </xdr:nvCxnSpPr>
      <xdr:spPr>
        <a:xfrm>
          <a:off x="13893800" y="972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152400</xdr:rowOff>
    </xdr:from>
    <xdr:to>
      <xdr:col>21</xdr:col>
      <xdr:colOff>412750</xdr:colOff>
      <xdr:row>57</xdr:row>
      <xdr:rowOff>82550</xdr:rowOff>
    </xdr:to>
    <xdr:sp macro="" textlink="">
      <xdr:nvSpPr>
        <xdr:cNvPr id="258" name="フローチャート : 判断 257"/>
        <xdr:cNvSpPr/>
      </xdr:nvSpPr>
      <xdr:spPr>
        <a:xfrm>
          <a:off x="14732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59" name="テキスト ボックス 258"/>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127000</xdr:rowOff>
    </xdr:from>
    <xdr:to>
      <xdr:col>20</xdr:col>
      <xdr:colOff>158750</xdr:colOff>
      <xdr:row>56</xdr:row>
      <xdr:rowOff>134620</xdr:rowOff>
    </xdr:to>
    <xdr:cxnSp macro="">
      <xdr:nvCxnSpPr>
        <xdr:cNvPr id="260" name="直線コネクタ 259"/>
        <xdr:cNvCxnSpPr/>
      </xdr:nvCxnSpPr>
      <xdr:spPr>
        <a:xfrm flipV="1">
          <a:off x="13004800" y="9728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61" name="フローチャート : 判断 260"/>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62" name="テキスト ボックス 261"/>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64" name="テキスト ボックス 263"/>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70" name="円/楕円 269"/>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71"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114300</xdr:rowOff>
    </xdr:from>
    <xdr:to>
      <xdr:col>22</xdr:col>
      <xdr:colOff>615950</xdr:colOff>
      <xdr:row>57</xdr:row>
      <xdr:rowOff>44450</xdr:rowOff>
    </xdr:to>
    <xdr:sp macro="" textlink="">
      <xdr:nvSpPr>
        <xdr:cNvPr id="272" name="円/楕円 271"/>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73" name="テキスト ボックス 272"/>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74" name="円/楕円 273"/>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75" name="テキスト ボックス 274"/>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76200</xdr:rowOff>
    </xdr:from>
    <xdr:to>
      <xdr:col>20</xdr:col>
      <xdr:colOff>209550</xdr:colOff>
      <xdr:row>57</xdr:row>
      <xdr:rowOff>6350</xdr:rowOff>
    </xdr:to>
    <xdr:sp macro="" textlink="">
      <xdr:nvSpPr>
        <xdr:cNvPr id="276" name="円/楕円 275"/>
        <xdr:cNvSpPr/>
      </xdr:nvSpPr>
      <xdr:spPr>
        <a:xfrm>
          <a:off x="13843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77" name="テキスト ボックス 276"/>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83820</xdr:rowOff>
    </xdr:from>
    <xdr:to>
      <xdr:col>19</xdr:col>
      <xdr:colOff>6350</xdr:colOff>
      <xdr:row>57</xdr:row>
      <xdr:rowOff>13970</xdr:rowOff>
    </xdr:to>
    <xdr:sp macro="" textlink="">
      <xdr:nvSpPr>
        <xdr:cNvPr id="278" name="円/楕円 277"/>
        <xdr:cNvSpPr/>
      </xdr:nvSpPr>
      <xdr:spPr>
        <a:xfrm>
          <a:off x="12954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24147</xdr:rowOff>
    </xdr:from>
    <xdr:ext cx="762000" cy="259045"/>
    <xdr:sp macro="" textlink="">
      <xdr:nvSpPr>
        <xdr:cNvPr id="279" name="テキスト ボックス 278"/>
        <xdr:cNvSpPr txBox="1"/>
      </xdr:nvSpPr>
      <xdr:spPr>
        <a:xfrm>
          <a:off x="12623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補助費等については、平成</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年度に消防組合の解散により人件費へ性質が変更となったことにより大きな減少となり、平成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年度は前年度と比較して若干の減少となった。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今後は、補助金の交付について適切な基準を定めるなどし、経費の削減に努めていく。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124714</xdr:rowOff>
    </xdr:from>
    <xdr:to>
      <xdr:col>24</xdr:col>
      <xdr:colOff>31750</xdr:colOff>
      <xdr:row>39</xdr:row>
      <xdr:rowOff>115570</xdr:rowOff>
    </xdr:to>
    <xdr:cxnSp macro="">
      <xdr:nvCxnSpPr>
        <xdr:cNvPr id="304" name="直線コネクタ 303"/>
        <xdr:cNvCxnSpPr/>
      </xdr:nvCxnSpPr>
      <xdr:spPr>
        <a:xfrm flipV="1">
          <a:off x="16510000" y="5782564"/>
          <a:ext cx="0" cy="1019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87647</xdr:rowOff>
    </xdr:from>
    <xdr:ext cx="762000" cy="259045"/>
    <xdr:sp macro="" textlink="">
      <xdr:nvSpPr>
        <xdr:cNvPr id="305" name="補助費等最小値テキスト"/>
        <xdr:cNvSpPr txBox="1"/>
      </xdr:nvSpPr>
      <xdr:spPr>
        <a:xfrm>
          <a:off x="16598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39</xdr:row>
      <xdr:rowOff>115570</xdr:rowOff>
    </xdr:from>
    <xdr:to>
      <xdr:col>24</xdr:col>
      <xdr:colOff>120650</xdr:colOff>
      <xdr:row>39</xdr:row>
      <xdr:rowOff>115570</xdr:rowOff>
    </xdr:to>
    <xdr:cxnSp macro="">
      <xdr:nvCxnSpPr>
        <xdr:cNvPr id="306" name="直線コネクタ 305"/>
        <xdr:cNvCxnSpPr/>
      </xdr:nvCxnSpPr>
      <xdr:spPr>
        <a:xfrm>
          <a:off x="16421100" y="680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39641</xdr:rowOff>
    </xdr:from>
    <xdr:ext cx="762000" cy="259045"/>
    <xdr:sp macro="" textlink="">
      <xdr:nvSpPr>
        <xdr:cNvPr id="307" name="補助費等最大値テキスト"/>
        <xdr:cNvSpPr txBox="1"/>
      </xdr:nvSpPr>
      <xdr:spPr>
        <a:xfrm>
          <a:off x="16598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124714</xdr:rowOff>
    </xdr:from>
    <xdr:to>
      <xdr:col>24</xdr:col>
      <xdr:colOff>120650</xdr:colOff>
      <xdr:row>33</xdr:row>
      <xdr:rowOff>124714</xdr:rowOff>
    </xdr:to>
    <xdr:cxnSp macro="">
      <xdr:nvCxnSpPr>
        <xdr:cNvPr id="308" name="直線コネクタ 307"/>
        <xdr:cNvCxnSpPr/>
      </xdr:nvCxnSpPr>
      <xdr:spPr>
        <a:xfrm>
          <a:off x="16421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81280</xdr:rowOff>
    </xdr:from>
    <xdr:to>
      <xdr:col>24</xdr:col>
      <xdr:colOff>31750</xdr:colOff>
      <xdr:row>34</xdr:row>
      <xdr:rowOff>104140</xdr:rowOff>
    </xdr:to>
    <xdr:cxnSp macro="">
      <xdr:nvCxnSpPr>
        <xdr:cNvPr id="309" name="直線コネクタ 308"/>
        <xdr:cNvCxnSpPr/>
      </xdr:nvCxnSpPr>
      <xdr:spPr>
        <a:xfrm flipV="1">
          <a:off x="15671800" y="59105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123715</xdr:rowOff>
    </xdr:from>
    <xdr:ext cx="762000" cy="259045"/>
    <xdr:sp macro="" textlink="">
      <xdr:nvSpPr>
        <xdr:cNvPr id="310" name="補助費等平均値テキスト"/>
        <xdr:cNvSpPr txBox="1"/>
      </xdr:nvSpPr>
      <xdr:spPr>
        <a:xfrm>
          <a:off x="16598900" y="6124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11" name="フローチャート : 判断 310"/>
        <xdr:cNvSpPr/>
      </xdr:nvSpPr>
      <xdr:spPr>
        <a:xfrm>
          <a:off x="164592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104140</xdr:rowOff>
    </xdr:from>
    <xdr:to>
      <xdr:col>22</xdr:col>
      <xdr:colOff>565150</xdr:colOff>
      <xdr:row>34</xdr:row>
      <xdr:rowOff>117856</xdr:rowOff>
    </xdr:to>
    <xdr:cxnSp macro="">
      <xdr:nvCxnSpPr>
        <xdr:cNvPr id="312" name="直線コネクタ 311"/>
        <xdr:cNvCxnSpPr/>
      </xdr:nvCxnSpPr>
      <xdr:spPr>
        <a:xfrm flipV="1">
          <a:off x="14782800" y="59334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13" name="フローチャート : 判断 312"/>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103141</xdr:rowOff>
    </xdr:from>
    <xdr:ext cx="736600" cy="259045"/>
    <xdr:sp macro="" textlink="">
      <xdr:nvSpPr>
        <xdr:cNvPr id="314" name="テキスト ボックス 313"/>
        <xdr:cNvSpPr txBox="1"/>
      </xdr:nvSpPr>
      <xdr:spPr>
        <a:xfrm>
          <a:off x="15290800" y="6275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117856</xdr:rowOff>
    </xdr:from>
    <xdr:to>
      <xdr:col>21</xdr:col>
      <xdr:colOff>361950</xdr:colOff>
      <xdr:row>35</xdr:row>
      <xdr:rowOff>147574</xdr:rowOff>
    </xdr:to>
    <xdr:cxnSp macro="">
      <xdr:nvCxnSpPr>
        <xdr:cNvPr id="315" name="直線コネクタ 314"/>
        <xdr:cNvCxnSpPr/>
      </xdr:nvCxnSpPr>
      <xdr:spPr>
        <a:xfrm flipV="1">
          <a:off x="13893800" y="5947156"/>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169926</xdr:rowOff>
    </xdr:from>
    <xdr:to>
      <xdr:col>21</xdr:col>
      <xdr:colOff>412750</xdr:colOff>
      <xdr:row>36</xdr:row>
      <xdr:rowOff>100076</xdr:rowOff>
    </xdr:to>
    <xdr:sp macro="" textlink="">
      <xdr:nvSpPr>
        <xdr:cNvPr id="316" name="フローチャート : 判断 315"/>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84853</xdr:rowOff>
    </xdr:from>
    <xdr:ext cx="762000" cy="259045"/>
    <xdr:sp macro="" textlink="">
      <xdr:nvSpPr>
        <xdr:cNvPr id="317" name="テキスト ボックス 316"/>
        <xdr:cNvSpPr txBox="1"/>
      </xdr:nvSpPr>
      <xdr:spPr>
        <a:xfrm>
          <a:off x="14401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147574</xdr:rowOff>
    </xdr:from>
    <xdr:to>
      <xdr:col>20</xdr:col>
      <xdr:colOff>158750</xdr:colOff>
      <xdr:row>36</xdr:row>
      <xdr:rowOff>30988</xdr:rowOff>
    </xdr:to>
    <xdr:cxnSp macro="">
      <xdr:nvCxnSpPr>
        <xdr:cNvPr id="318" name="直線コネクタ 317"/>
        <xdr:cNvCxnSpPr/>
      </xdr:nvCxnSpPr>
      <xdr:spPr>
        <a:xfrm flipV="1">
          <a:off x="13004800" y="614832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9" name="フローチャート : 判断 318"/>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20" name="テキスト ボックス 319"/>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21" name="フローチャート : 判断 320"/>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22" name="テキスト ボックス 321"/>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30480</xdr:rowOff>
    </xdr:from>
    <xdr:to>
      <xdr:col>24</xdr:col>
      <xdr:colOff>82550</xdr:colOff>
      <xdr:row>34</xdr:row>
      <xdr:rowOff>132080</xdr:rowOff>
    </xdr:to>
    <xdr:sp macro="" textlink="">
      <xdr:nvSpPr>
        <xdr:cNvPr id="328" name="円/楕円 327"/>
        <xdr:cNvSpPr/>
      </xdr:nvSpPr>
      <xdr:spPr>
        <a:xfrm>
          <a:off x="164592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47007</xdr:rowOff>
    </xdr:from>
    <xdr:ext cx="762000" cy="259045"/>
    <xdr:sp macro="" textlink="">
      <xdr:nvSpPr>
        <xdr:cNvPr id="329" name="補助費等該当値テキスト"/>
        <xdr:cNvSpPr txBox="1"/>
      </xdr:nvSpPr>
      <xdr:spPr>
        <a:xfrm>
          <a:off x="165989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53340</xdr:rowOff>
    </xdr:from>
    <xdr:to>
      <xdr:col>22</xdr:col>
      <xdr:colOff>615950</xdr:colOff>
      <xdr:row>34</xdr:row>
      <xdr:rowOff>154940</xdr:rowOff>
    </xdr:to>
    <xdr:sp macro="" textlink="">
      <xdr:nvSpPr>
        <xdr:cNvPr id="330" name="円/楕円 329"/>
        <xdr:cNvSpPr/>
      </xdr:nvSpPr>
      <xdr:spPr>
        <a:xfrm>
          <a:off x="15621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165117</xdr:rowOff>
    </xdr:from>
    <xdr:ext cx="736600" cy="259045"/>
    <xdr:sp macro="" textlink="">
      <xdr:nvSpPr>
        <xdr:cNvPr id="331" name="テキスト ボックス 330"/>
        <xdr:cNvSpPr txBox="1"/>
      </xdr:nvSpPr>
      <xdr:spPr>
        <a:xfrm>
          <a:off x="15290800" y="565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67056</xdr:rowOff>
    </xdr:from>
    <xdr:to>
      <xdr:col>21</xdr:col>
      <xdr:colOff>412750</xdr:colOff>
      <xdr:row>34</xdr:row>
      <xdr:rowOff>168656</xdr:rowOff>
    </xdr:to>
    <xdr:sp macro="" textlink="">
      <xdr:nvSpPr>
        <xdr:cNvPr id="332" name="円/楕円 331"/>
        <xdr:cNvSpPr/>
      </xdr:nvSpPr>
      <xdr:spPr>
        <a:xfrm>
          <a:off x="14732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7383</xdr:rowOff>
    </xdr:from>
    <xdr:ext cx="762000" cy="259045"/>
    <xdr:sp macro="" textlink="">
      <xdr:nvSpPr>
        <xdr:cNvPr id="333" name="テキスト ボックス 332"/>
        <xdr:cNvSpPr txBox="1"/>
      </xdr:nvSpPr>
      <xdr:spPr>
        <a:xfrm>
          <a:off x="14401800" y="566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96774</xdr:rowOff>
    </xdr:from>
    <xdr:to>
      <xdr:col>20</xdr:col>
      <xdr:colOff>209550</xdr:colOff>
      <xdr:row>36</xdr:row>
      <xdr:rowOff>26924</xdr:rowOff>
    </xdr:to>
    <xdr:sp macro="" textlink="">
      <xdr:nvSpPr>
        <xdr:cNvPr id="334" name="円/楕円 333"/>
        <xdr:cNvSpPr/>
      </xdr:nvSpPr>
      <xdr:spPr>
        <a:xfrm>
          <a:off x="13843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37101</xdr:rowOff>
    </xdr:from>
    <xdr:ext cx="762000" cy="259045"/>
    <xdr:sp macro="" textlink="">
      <xdr:nvSpPr>
        <xdr:cNvPr id="335" name="テキスト ボックス 334"/>
        <xdr:cNvSpPr txBox="1"/>
      </xdr:nvSpPr>
      <xdr:spPr>
        <a:xfrm>
          <a:off x="13512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151638</xdr:rowOff>
    </xdr:from>
    <xdr:to>
      <xdr:col>19</xdr:col>
      <xdr:colOff>6350</xdr:colOff>
      <xdr:row>36</xdr:row>
      <xdr:rowOff>81788</xdr:rowOff>
    </xdr:to>
    <xdr:sp macro="" textlink="">
      <xdr:nvSpPr>
        <xdr:cNvPr id="336" name="円/楕円 335"/>
        <xdr:cNvSpPr/>
      </xdr:nvSpPr>
      <xdr:spPr>
        <a:xfrm>
          <a:off x="12954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91965</xdr:rowOff>
    </xdr:from>
    <xdr:ext cx="762000" cy="259045"/>
    <xdr:sp macro="" textlink="">
      <xdr:nvSpPr>
        <xdr:cNvPr id="337" name="テキスト ボックス 336"/>
        <xdr:cNvSpPr txBox="1"/>
      </xdr:nvSpPr>
      <xdr:spPr>
        <a:xfrm>
          <a:off x="12623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90/119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合併時</a:t>
          </a:r>
          <a:r>
            <a:rPr kumimoji="1" lang="en-US" altLang="ja-JP" sz="1100" b="0" i="0" baseline="0">
              <a:solidFill>
                <a:schemeClr val="dk1"/>
              </a:solidFill>
              <a:effectLst/>
              <a:latin typeface="+mn-lt"/>
              <a:ea typeface="+mn-ea"/>
              <a:cs typeface="+mn-cs"/>
            </a:rPr>
            <a:t>319</a:t>
          </a:r>
          <a:r>
            <a:rPr kumimoji="1" lang="ja-JP" altLang="ja-JP" sz="1100" b="0" i="0" baseline="0">
              <a:solidFill>
                <a:schemeClr val="dk1"/>
              </a:solidFill>
              <a:effectLst/>
              <a:latin typeface="+mn-lt"/>
              <a:ea typeface="+mn-ea"/>
              <a:cs typeface="+mn-cs"/>
            </a:rPr>
            <a:t>億</a:t>
          </a:r>
          <a:r>
            <a:rPr kumimoji="1" lang="en-US" altLang="ja-JP" sz="1100" b="0" i="0" baseline="0">
              <a:solidFill>
                <a:schemeClr val="dk1"/>
              </a:solidFill>
              <a:effectLst/>
              <a:latin typeface="+mn-lt"/>
              <a:ea typeface="+mn-ea"/>
              <a:cs typeface="+mn-cs"/>
            </a:rPr>
            <a:t>1</a:t>
          </a:r>
          <a:r>
            <a:rPr kumimoji="1" lang="ja-JP" altLang="ja-JP" sz="1100" b="0" i="0" baseline="0">
              <a:solidFill>
                <a:schemeClr val="dk1"/>
              </a:solidFill>
              <a:effectLst/>
              <a:latin typeface="+mn-lt"/>
              <a:ea typeface="+mn-ea"/>
              <a:cs typeface="+mn-cs"/>
            </a:rPr>
            <a:t>千万円の地方債残高は、発行額を抑制することにより年々減少傾向にあったが、平成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年度は新学校給食センター建設事業や汚泥再生処理センター建設に伴う一部事務組合負担金等の大型事業の実施により市債の発行額が増え、市債残高も前年から</a:t>
          </a:r>
          <a:r>
            <a:rPr kumimoji="1" lang="en-US" altLang="ja-JP" sz="1100" b="0" i="0" baseline="0">
              <a:solidFill>
                <a:schemeClr val="dk1"/>
              </a:solidFill>
              <a:effectLst/>
              <a:latin typeface="+mn-lt"/>
              <a:ea typeface="+mn-ea"/>
              <a:cs typeface="+mn-cs"/>
            </a:rPr>
            <a:t>6</a:t>
          </a:r>
          <a:r>
            <a:rPr kumimoji="1" lang="ja-JP" altLang="ja-JP" sz="1100" b="0" i="0" baseline="0">
              <a:solidFill>
                <a:schemeClr val="dk1"/>
              </a:solidFill>
              <a:effectLst/>
              <a:latin typeface="+mn-lt"/>
              <a:ea typeface="+mn-ea"/>
              <a:cs typeface="+mn-cs"/>
            </a:rPr>
            <a:t>億</a:t>
          </a:r>
          <a:r>
            <a:rPr kumimoji="1" lang="en-US" altLang="ja-JP" sz="1100" b="0" i="0" baseline="0">
              <a:solidFill>
                <a:schemeClr val="dk1"/>
              </a:solidFill>
              <a:effectLst/>
              <a:latin typeface="+mn-lt"/>
              <a:ea typeface="+mn-ea"/>
              <a:cs typeface="+mn-cs"/>
            </a:rPr>
            <a:t>2</a:t>
          </a:r>
          <a:r>
            <a:rPr kumimoji="1" lang="ja-JP" altLang="ja-JP" sz="1100" b="0" i="0" baseline="0">
              <a:solidFill>
                <a:schemeClr val="dk1"/>
              </a:solidFill>
              <a:effectLst/>
              <a:latin typeface="+mn-lt"/>
              <a:ea typeface="+mn-ea"/>
              <a:cs typeface="+mn-cs"/>
            </a:rPr>
            <a:t>千万円増加し</a:t>
          </a:r>
          <a:r>
            <a:rPr kumimoji="1" lang="en-US" altLang="ja-JP" sz="1100" b="0" i="0" baseline="0">
              <a:solidFill>
                <a:schemeClr val="dk1"/>
              </a:solidFill>
              <a:effectLst/>
              <a:latin typeface="+mn-lt"/>
              <a:ea typeface="+mn-ea"/>
              <a:cs typeface="+mn-cs"/>
            </a:rPr>
            <a:t>287</a:t>
          </a:r>
          <a:r>
            <a:rPr kumimoji="1" lang="ja-JP" altLang="ja-JP" sz="1100" b="0" i="0" baseline="0">
              <a:solidFill>
                <a:schemeClr val="dk1"/>
              </a:solidFill>
              <a:effectLst/>
              <a:latin typeface="+mn-lt"/>
              <a:ea typeface="+mn-ea"/>
              <a:cs typeface="+mn-cs"/>
            </a:rPr>
            <a:t>億</a:t>
          </a:r>
          <a:r>
            <a:rPr kumimoji="1" lang="en-US" altLang="ja-JP" sz="1100" b="0" i="0" baseline="0">
              <a:solidFill>
                <a:schemeClr val="dk1"/>
              </a:solidFill>
              <a:effectLst/>
              <a:latin typeface="+mn-lt"/>
              <a:ea typeface="+mn-ea"/>
              <a:cs typeface="+mn-cs"/>
            </a:rPr>
            <a:t>8</a:t>
          </a:r>
          <a:r>
            <a:rPr kumimoji="1" lang="ja-JP" altLang="ja-JP" sz="1100" b="0" i="0" baseline="0">
              <a:solidFill>
                <a:schemeClr val="dk1"/>
              </a:solidFill>
              <a:effectLst/>
              <a:latin typeface="+mn-lt"/>
              <a:ea typeface="+mn-ea"/>
              <a:cs typeface="+mn-cs"/>
            </a:rPr>
            <a:t>千万円となった。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今後も財政健全化計画に基づき、発行額の抑制等を実施し、可能な限り公債費の抑制を図りたい。</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xdr:rowOff>
    </xdr:from>
    <xdr:to>
      <xdr:col>7</xdr:col>
      <xdr:colOff>15875</xdr:colOff>
      <xdr:row>80</xdr:row>
      <xdr:rowOff>111761</xdr:rowOff>
    </xdr:to>
    <xdr:cxnSp macro="">
      <xdr:nvCxnSpPr>
        <xdr:cNvPr id="364" name="直線コネクタ 363"/>
        <xdr:cNvCxnSpPr/>
      </xdr:nvCxnSpPr>
      <xdr:spPr>
        <a:xfrm flipV="1">
          <a:off x="4826000" y="12700000"/>
          <a:ext cx="0" cy="1127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83838</xdr:rowOff>
    </xdr:from>
    <xdr:ext cx="762000" cy="259045"/>
    <xdr:sp macro="" textlink="">
      <xdr:nvSpPr>
        <xdr:cNvPr id="365" name="公債費最小値テキスト"/>
        <xdr:cNvSpPr txBox="1"/>
      </xdr:nvSpPr>
      <xdr:spPr>
        <a:xfrm>
          <a:off x="4914900" y="1379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69.2</a:t>
          </a:r>
          <a:endParaRPr kumimoji="1" lang="ja-JP" altLang="en-US" sz="1000" b="1">
            <a:latin typeface="ＭＳ Ｐゴシック"/>
          </a:endParaRPr>
        </a:p>
      </xdr:txBody>
    </xdr:sp>
    <xdr:clientData/>
  </xdr:oneCellAnchor>
  <xdr:twoCellAnchor>
    <xdr:from>
      <xdr:col>6</xdr:col>
      <xdr:colOff>612775</xdr:colOff>
      <xdr:row>80</xdr:row>
      <xdr:rowOff>111761</xdr:rowOff>
    </xdr:from>
    <xdr:to>
      <xdr:col>7</xdr:col>
      <xdr:colOff>104775</xdr:colOff>
      <xdr:row>80</xdr:row>
      <xdr:rowOff>111761</xdr:rowOff>
    </xdr:to>
    <xdr:cxnSp macro="">
      <xdr:nvCxnSpPr>
        <xdr:cNvPr id="366" name="直線コネクタ 365"/>
        <xdr:cNvCxnSpPr/>
      </xdr:nvCxnSpPr>
      <xdr:spPr>
        <a:xfrm>
          <a:off x="4737100" y="1382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99077</xdr:rowOff>
    </xdr:from>
    <xdr:ext cx="762000" cy="259045"/>
    <xdr:sp macro="" textlink="">
      <xdr:nvSpPr>
        <xdr:cNvPr id="367" name="公債費最大値テキスト"/>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74</xdr:row>
      <xdr:rowOff>12700</xdr:rowOff>
    </xdr:from>
    <xdr:to>
      <xdr:col>7</xdr:col>
      <xdr:colOff>104775</xdr:colOff>
      <xdr:row>74</xdr:row>
      <xdr:rowOff>12700</xdr:rowOff>
    </xdr:to>
    <xdr:cxnSp macro="">
      <xdr:nvCxnSpPr>
        <xdr:cNvPr id="368" name="直線コネクタ 367"/>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69850</xdr:rowOff>
    </xdr:from>
    <xdr:to>
      <xdr:col>7</xdr:col>
      <xdr:colOff>15875</xdr:colOff>
      <xdr:row>75</xdr:row>
      <xdr:rowOff>71755</xdr:rowOff>
    </xdr:to>
    <xdr:cxnSp macro="">
      <xdr:nvCxnSpPr>
        <xdr:cNvPr id="369" name="直線コネクタ 368"/>
        <xdr:cNvCxnSpPr/>
      </xdr:nvCxnSpPr>
      <xdr:spPr>
        <a:xfrm flipV="1">
          <a:off x="3987800" y="1292860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159402</xdr:rowOff>
    </xdr:from>
    <xdr:ext cx="762000" cy="259045"/>
    <xdr:sp macro="" textlink="">
      <xdr:nvSpPr>
        <xdr:cNvPr id="370" name="公債費平均値テキスト"/>
        <xdr:cNvSpPr txBox="1"/>
      </xdr:nvSpPr>
      <xdr:spPr>
        <a:xfrm>
          <a:off x="4914900" y="12675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142875</xdr:rowOff>
    </xdr:from>
    <xdr:to>
      <xdr:col>7</xdr:col>
      <xdr:colOff>66675</xdr:colOff>
      <xdr:row>75</xdr:row>
      <xdr:rowOff>73025</xdr:rowOff>
    </xdr:to>
    <xdr:sp macro="" textlink="">
      <xdr:nvSpPr>
        <xdr:cNvPr id="371" name="フローチャート : 判断 370"/>
        <xdr:cNvSpPr/>
      </xdr:nvSpPr>
      <xdr:spPr>
        <a:xfrm>
          <a:off x="4775200" y="1283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58420</xdr:rowOff>
    </xdr:from>
    <xdr:to>
      <xdr:col>5</xdr:col>
      <xdr:colOff>549275</xdr:colOff>
      <xdr:row>75</xdr:row>
      <xdr:rowOff>71755</xdr:rowOff>
    </xdr:to>
    <xdr:cxnSp macro="">
      <xdr:nvCxnSpPr>
        <xdr:cNvPr id="372" name="直線コネクタ 371"/>
        <xdr:cNvCxnSpPr/>
      </xdr:nvCxnSpPr>
      <xdr:spPr>
        <a:xfrm>
          <a:off x="3098800" y="1291717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146685</xdr:rowOff>
    </xdr:from>
    <xdr:to>
      <xdr:col>5</xdr:col>
      <xdr:colOff>600075</xdr:colOff>
      <xdr:row>75</xdr:row>
      <xdr:rowOff>76835</xdr:rowOff>
    </xdr:to>
    <xdr:sp macro="" textlink="">
      <xdr:nvSpPr>
        <xdr:cNvPr id="373" name="フローチャート : 判断 372"/>
        <xdr:cNvSpPr/>
      </xdr:nvSpPr>
      <xdr:spPr>
        <a:xfrm>
          <a:off x="39370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87012</xdr:rowOff>
    </xdr:from>
    <xdr:ext cx="736600" cy="259045"/>
    <xdr:sp macro="" textlink="">
      <xdr:nvSpPr>
        <xdr:cNvPr id="374" name="テキスト ボックス 373"/>
        <xdr:cNvSpPr txBox="1"/>
      </xdr:nvSpPr>
      <xdr:spPr>
        <a:xfrm>
          <a:off x="3606800" y="1260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58420</xdr:rowOff>
    </xdr:from>
    <xdr:to>
      <xdr:col>4</xdr:col>
      <xdr:colOff>346075</xdr:colOff>
      <xdr:row>75</xdr:row>
      <xdr:rowOff>69850</xdr:rowOff>
    </xdr:to>
    <xdr:cxnSp macro="">
      <xdr:nvCxnSpPr>
        <xdr:cNvPr id="375" name="直線コネクタ 374"/>
        <xdr:cNvCxnSpPr/>
      </xdr:nvCxnSpPr>
      <xdr:spPr>
        <a:xfrm flipV="1">
          <a:off x="2209800" y="129171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148590</xdr:rowOff>
    </xdr:from>
    <xdr:to>
      <xdr:col>4</xdr:col>
      <xdr:colOff>396875</xdr:colOff>
      <xdr:row>75</xdr:row>
      <xdr:rowOff>78740</xdr:rowOff>
    </xdr:to>
    <xdr:sp macro="" textlink="">
      <xdr:nvSpPr>
        <xdr:cNvPr id="376" name="フローチャート : 判断 375"/>
        <xdr:cNvSpPr/>
      </xdr:nvSpPr>
      <xdr:spPr>
        <a:xfrm>
          <a:off x="3048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88917</xdr:rowOff>
    </xdr:from>
    <xdr:ext cx="762000" cy="259045"/>
    <xdr:sp macro="" textlink="">
      <xdr:nvSpPr>
        <xdr:cNvPr id="377" name="テキスト ボックス 376"/>
        <xdr:cNvSpPr txBox="1"/>
      </xdr:nvSpPr>
      <xdr:spPr>
        <a:xfrm>
          <a:off x="2717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67945</xdr:rowOff>
    </xdr:from>
    <xdr:to>
      <xdr:col>3</xdr:col>
      <xdr:colOff>142875</xdr:colOff>
      <xdr:row>75</xdr:row>
      <xdr:rowOff>69850</xdr:rowOff>
    </xdr:to>
    <xdr:cxnSp macro="">
      <xdr:nvCxnSpPr>
        <xdr:cNvPr id="378" name="直線コネクタ 377"/>
        <xdr:cNvCxnSpPr/>
      </xdr:nvCxnSpPr>
      <xdr:spPr>
        <a:xfrm>
          <a:off x="1320800" y="1292669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9" name="フローチャート : 判断 378"/>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96537</xdr:rowOff>
    </xdr:from>
    <xdr:ext cx="762000" cy="259045"/>
    <xdr:sp macro="" textlink="">
      <xdr:nvSpPr>
        <xdr:cNvPr id="380" name="テキスト ボックス 379"/>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161925</xdr:rowOff>
    </xdr:from>
    <xdr:to>
      <xdr:col>1</xdr:col>
      <xdr:colOff>676275</xdr:colOff>
      <xdr:row>75</xdr:row>
      <xdr:rowOff>92075</xdr:rowOff>
    </xdr:to>
    <xdr:sp macro="" textlink="">
      <xdr:nvSpPr>
        <xdr:cNvPr id="381" name="フローチャート : 判断 380"/>
        <xdr:cNvSpPr/>
      </xdr:nvSpPr>
      <xdr:spPr>
        <a:xfrm>
          <a:off x="1270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102252</xdr:rowOff>
    </xdr:from>
    <xdr:ext cx="762000" cy="259045"/>
    <xdr:sp macro="" textlink="">
      <xdr:nvSpPr>
        <xdr:cNvPr id="382" name="テキスト ボックス 381"/>
        <xdr:cNvSpPr txBox="1"/>
      </xdr:nvSpPr>
      <xdr:spPr>
        <a:xfrm>
          <a:off x="939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19050</xdr:rowOff>
    </xdr:from>
    <xdr:to>
      <xdr:col>7</xdr:col>
      <xdr:colOff>66675</xdr:colOff>
      <xdr:row>75</xdr:row>
      <xdr:rowOff>120650</xdr:rowOff>
    </xdr:to>
    <xdr:sp macro="" textlink="">
      <xdr:nvSpPr>
        <xdr:cNvPr id="388" name="円/楕円 387"/>
        <xdr:cNvSpPr/>
      </xdr:nvSpPr>
      <xdr:spPr>
        <a:xfrm>
          <a:off x="4775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162577</xdr:rowOff>
    </xdr:from>
    <xdr:ext cx="762000" cy="259045"/>
    <xdr:sp macro="" textlink="">
      <xdr:nvSpPr>
        <xdr:cNvPr id="389" name="公債費該当値テキスト"/>
        <xdr:cNvSpPr txBox="1"/>
      </xdr:nvSpPr>
      <xdr:spPr>
        <a:xfrm>
          <a:off x="4914900" y="128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20955</xdr:rowOff>
    </xdr:from>
    <xdr:to>
      <xdr:col>5</xdr:col>
      <xdr:colOff>600075</xdr:colOff>
      <xdr:row>75</xdr:row>
      <xdr:rowOff>122555</xdr:rowOff>
    </xdr:to>
    <xdr:sp macro="" textlink="">
      <xdr:nvSpPr>
        <xdr:cNvPr id="390" name="円/楕円 389"/>
        <xdr:cNvSpPr/>
      </xdr:nvSpPr>
      <xdr:spPr>
        <a:xfrm>
          <a:off x="3937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107332</xdr:rowOff>
    </xdr:from>
    <xdr:ext cx="736600" cy="259045"/>
    <xdr:sp macro="" textlink="">
      <xdr:nvSpPr>
        <xdr:cNvPr id="391" name="テキスト ボックス 390"/>
        <xdr:cNvSpPr txBox="1"/>
      </xdr:nvSpPr>
      <xdr:spPr>
        <a:xfrm>
          <a:off x="3606800" y="12966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7620</xdr:rowOff>
    </xdr:from>
    <xdr:to>
      <xdr:col>4</xdr:col>
      <xdr:colOff>396875</xdr:colOff>
      <xdr:row>75</xdr:row>
      <xdr:rowOff>109220</xdr:rowOff>
    </xdr:to>
    <xdr:sp macro="" textlink="">
      <xdr:nvSpPr>
        <xdr:cNvPr id="392" name="円/楕円 391"/>
        <xdr:cNvSpPr/>
      </xdr:nvSpPr>
      <xdr:spPr>
        <a:xfrm>
          <a:off x="3048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93997</xdr:rowOff>
    </xdr:from>
    <xdr:ext cx="762000" cy="259045"/>
    <xdr:sp macro="" textlink="">
      <xdr:nvSpPr>
        <xdr:cNvPr id="393" name="テキスト ボックス 392"/>
        <xdr:cNvSpPr txBox="1"/>
      </xdr:nvSpPr>
      <xdr:spPr>
        <a:xfrm>
          <a:off x="2717800" y="12952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19050</xdr:rowOff>
    </xdr:from>
    <xdr:to>
      <xdr:col>3</xdr:col>
      <xdr:colOff>193675</xdr:colOff>
      <xdr:row>75</xdr:row>
      <xdr:rowOff>120650</xdr:rowOff>
    </xdr:to>
    <xdr:sp macro="" textlink="">
      <xdr:nvSpPr>
        <xdr:cNvPr id="394" name="円/楕円 393"/>
        <xdr:cNvSpPr/>
      </xdr:nvSpPr>
      <xdr:spPr>
        <a:xfrm>
          <a:off x="2159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105427</xdr:rowOff>
    </xdr:from>
    <xdr:ext cx="762000" cy="259045"/>
    <xdr:sp macro="" textlink="">
      <xdr:nvSpPr>
        <xdr:cNvPr id="395" name="テキスト ボックス 394"/>
        <xdr:cNvSpPr txBox="1"/>
      </xdr:nvSpPr>
      <xdr:spPr>
        <a:xfrm>
          <a:off x="1828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17145</xdr:rowOff>
    </xdr:from>
    <xdr:to>
      <xdr:col>1</xdr:col>
      <xdr:colOff>676275</xdr:colOff>
      <xdr:row>75</xdr:row>
      <xdr:rowOff>118745</xdr:rowOff>
    </xdr:to>
    <xdr:sp macro="" textlink="">
      <xdr:nvSpPr>
        <xdr:cNvPr id="396" name="円/楕円 395"/>
        <xdr:cNvSpPr/>
      </xdr:nvSpPr>
      <xdr:spPr>
        <a:xfrm>
          <a:off x="1270000" y="1287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103522</xdr:rowOff>
    </xdr:from>
    <xdr:ext cx="762000" cy="259045"/>
    <xdr:sp macro="" textlink="">
      <xdr:nvSpPr>
        <xdr:cNvPr id="397" name="テキスト ボックス 396"/>
        <xdr:cNvSpPr txBox="1"/>
      </xdr:nvSpPr>
      <xdr:spPr>
        <a:xfrm>
          <a:off x="939800" y="1296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25/119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公債費以外の経費の比率については、平成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年度から類似団体平均を下回っている。平成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年度は対前年度比で減少し、また、類似団体平均よりも</a:t>
          </a:r>
          <a:r>
            <a:rPr kumimoji="1" lang="en-US" altLang="ja-JP" sz="1100">
              <a:solidFill>
                <a:schemeClr val="dk1"/>
              </a:solidFill>
              <a:effectLst/>
              <a:latin typeface="+mn-lt"/>
              <a:ea typeface="+mn-ea"/>
              <a:cs typeface="+mn-cs"/>
            </a:rPr>
            <a:t>3.6</a:t>
          </a:r>
          <a:r>
            <a:rPr kumimoji="1" lang="ja-JP" altLang="ja-JP" sz="1100">
              <a:solidFill>
                <a:schemeClr val="dk1"/>
              </a:solidFill>
              <a:effectLst/>
              <a:latin typeface="+mn-lt"/>
              <a:ea typeface="+mn-ea"/>
              <a:cs typeface="+mn-cs"/>
            </a:rPr>
            <a:t>ポイント減とこれまで以上に下回っているが、主な要因は、職員数の純減、国家公務員の給与改定に合わせた給与削減等により、人件費が減少したことによる。</a:t>
          </a:r>
          <a:endParaRPr lang="ja-JP" altLang="ja-JP" sz="1400">
            <a:effectLst/>
          </a:endParaRPr>
        </a:p>
        <a:p>
          <a:r>
            <a:rPr kumimoji="1" lang="ja-JP" altLang="ja-JP" sz="1100">
              <a:solidFill>
                <a:schemeClr val="dk1"/>
              </a:solidFill>
              <a:effectLst/>
              <a:latin typeface="+mn-lt"/>
              <a:ea typeface="+mn-ea"/>
              <a:cs typeface="+mn-cs"/>
            </a:rPr>
            <a:t>　人件費については、職員定員適正化計画に基づき削減してはいるが、依然として類似団体と比較して高くなっているため、今後も制度の見直しを含め適正化を図りたい。</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124713</xdr:rowOff>
    </xdr:to>
    <xdr:cxnSp macro="">
      <xdr:nvCxnSpPr>
        <xdr:cNvPr id="423" name="直線コネクタ 422"/>
        <xdr:cNvCxnSpPr/>
      </xdr:nvCxnSpPr>
      <xdr:spPr>
        <a:xfrm flipV="1">
          <a:off x="16510000" y="12654280"/>
          <a:ext cx="0" cy="135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96790</xdr:rowOff>
    </xdr:from>
    <xdr:ext cx="762000" cy="259045"/>
    <xdr:sp macro="" textlink="">
      <xdr:nvSpPr>
        <xdr:cNvPr id="424" name="公債費以外最小値テキスト"/>
        <xdr:cNvSpPr txBox="1"/>
      </xdr:nvSpPr>
      <xdr:spPr>
        <a:xfrm>
          <a:off x="16598900" y="1398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81.2</a:t>
          </a:r>
          <a:endParaRPr kumimoji="1" lang="ja-JP" altLang="en-US" sz="1000" b="1">
            <a:latin typeface="ＭＳ Ｐゴシック"/>
          </a:endParaRPr>
        </a:p>
      </xdr:txBody>
    </xdr:sp>
    <xdr:clientData/>
  </xdr:oneCellAnchor>
  <xdr:twoCellAnchor>
    <xdr:from>
      <xdr:col>23</xdr:col>
      <xdr:colOff>628650</xdr:colOff>
      <xdr:row>81</xdr:row>
      <xdr:rowOff>124713</xdr:rowOff>
    </xdr:from>
    <xdr:to>
      <xdr:col>24</xdr:col>
      <xdr:colOff>120650</xdr:colOff>
      <xdr:row>81</xdr:row>
      <xdr:rowOff>124713</xdr:rowOff>
    </xdr:to>
    <xdr:cxnSp macro="">
      <xdr:nvCxnSpPr>
        <xdr:cNvPr id="425" name="直線コネクタ 424"/>
        <xdr:cNvCxnSpPr/>
      </xdr:nvCxnSpPr>
      <xdr:spPr>
        <a:xfrm>
          <a:off x="16421100" y="1401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6"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7" name="直線コネクタ 426"/>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106426</xdr:rowOff>
    </xdr:from>
    <xdr:to>
      <xdr:col>24</xdr:col>
      <xdr:colOff>31750</xdr:colOff>
      <xdr:row>78</xdr:row>
      <xdr:rowOff>62992</xdr:rowOff>
    </xdr:to>
    <xdr:cxnSp macro="">
      <xdr:nvCxnSpPr>
        <xdr:cNvPr id="428" name="直線コネクタ 427"/>
        <xdr:cNvCxnSpPr/>
      </xdr:nvCxnSpPr>
      <xdr:spPr>
        <a:xfrm flipV="1">
          <a:off x="15671800" y="13308076"/>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20845</xdr:rowOff>
    </xdr:from>
    <xdr:ext cx="762000" cy="259045"/>
    <xdr:sp macro="" textlink="">
      <xdr:nvSpPr>
        <xdr:cNvPr id="429" name="公債費以外平均値テキスト"/>
        <xdr:cNvSpPr txBox="1"/>
      </xdr:nvSpPr>
      <xdr:spPr>
        <a:xfrm>
          <a:off x="16598900" y="13393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30" name="フローチャート : 判断 429"/>
        <xdr:cNvSpPr/>
      </xdr:nvSpPr>
      <xdr:spPr>
        <a:xfrm>
          <a:off x="164592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165863</xdr:rowOff>
    </xdr:from>
    <xdr:to>
      <xdr:col>22</xdr:col>
      <xdr:colOff>565150</xdr:colOff>
      <xdr:row>78</xdr:row>
      <xdr:rowOff>62992</xdr:rowOff>
    </xdr:to>
    <xdr:cxnSp macro="">
      <xdr:nvCxnSpPr>
        <xdr:cNvPr id="431" name="直線コネクタ 430"/>
        <xdr:cNvCxnSpPr/>
      </xdr:nvCxnSpPr>
      <xdr:spPr>
        <a:xfrm>
          <a:off x="14782800" y="13367513"/>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94487</xdr:rowOff>
    </xdr:from>
    <xdr:to>
      <xdr:col>22</xdr:col>
      <xdr:colOff>615950</xdr:colOff>
      <xdr:row>79</xdr:row>
      <xdr:rowOff>24637</xdr:rowOff>
    </xdr:to>
    <xdr:sp macro="" textlink="">
      <xdr:nvSpPr>
        <xdr:cNvPr id="432" name="フローチャート : 判断 431"/>
        <xdr:cNvSpPr/>
      </xdr:nvSpPr>
      <xdr:spPr>
        <a:xfrm>
          <a:off x="15621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9414</xdr:rowOff>
    </xdr:from>
    <xdr:ext cx="736600" cy="259045"/>
    <xdr:sp macro="" textlink="">
      <xdr:nvSpPr>
        <xdr:cNvPr id="433" name="テキスト ボックス 432"/>
        <xdr:cNvSpPr txBox="1"/>
      </xdr:nvSpPr>
      <xdr:spPr>
        <a:xfrm>
          <a:off x="15290800" y="1355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165863</xdr:rowOff>
    </xdr:from>
    <xdr:to>
      <xdr:col>21</xdr:col>
      <xdr:colOff>361950</xdr:colOff>
      <xdr:row>78</xdr:row>
      <xdr:rowOff>53848</xdr:rowOff>
    </xdr:to>
    <xdr:cxnSp macro="">
      <xdr:nvCxnSpPr>
        <xdr:cNvPr id="434" name="直線コネクタ 433"/>
        <xdr:cNvCxnSpPr/>
      </xdr:nvCxnSpPr>
      <xdr:spPr>
        <a:xfrm flipV="1">
          <a:off x="13893800" y="13367513"/>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25908</xdr:rowOff>
    </xdr:from>
    <xdr:to>
      <xdr:col>21</xdr:col>
      <xdr:colOff>412750</xdr:colOff>
      <xdr:row>78</xdr:row>
      <xdr:rowOff>127508</xdr:rowOff>
    </xdr:to>
    <xdr:sp macro="" textlink="">
      <xdr:nvSpPr>
        <xdr:cNvPr id="435" name="フローチャート : 判断 434"/>
        <xdr:cNvSpPr/>
      </xdr:nvSpPr>
      <xdr:spPr>
        <a:xfrm>
          <a:off x="14732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112285</xdr:rowOff>
    </xdr:from>
    <xdr:ext cx="762000" cy="259045"/>
    <xdr:sp macro="" textlink="">
      <xdr:nvSpPr>
        <xdr:cNvPr id="436" name="テキスト ボックス 435"/>
        <xdr:cNvSpPr txBox="1"/>
      </xdr:nvSpPr>
      <xdr:spPr>
        <a:xfrm>
          <a:off x="14401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53848</xdr:rowOff>
    </xdr:from>
    <xdr:to>
      <xdr:col>20</xdr:col>
      <xdr:colOff>158750</xdr:colOff>
      <xdr:row>78</xdr:row>
      <xdr:rowOff>76708</xdr:rowOff>
    </xdr:to>
    <xdr:cxnSp macro="">
      <xdr:nvCxnSpPr>
        <xdr:cNvPr id="437" name="直線コネクタ 436"/>
        <xdr:cNvCxnSpPr/>
      </xdr:nvCxnSpPr>
      <xdr:spPr>
        <a:xfrm flipV="1">
          <a:off x="13004800" y="134269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48768</xdr:rowOff>
    </xdr:from>
    <xdr:to>
      <xdr:col>20</xdr:col>
      <xdr:colOff>209550</xdr:colOff>
      <xdr:row>78</xdr:row>
      <xdr:rowOff>150368</xdr:rowOff>
    </xdr:to>
    <xdr:sp macro="" textlink="">
      <xdr:nvSpPr>
        <xdr:cNvPr id="438" name="フローチャート : 判断 437"/>
        <xdr:cNvSpPr/>
      </xdr:nvSpPr>
      <xdr:spPr>
        <a:xfrm>
          <a:off x="13843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135145</xdr:rowOff>
    </xdr:from>
    <xdr:ext cx="762000" cy="259045"/>
    <xdr:sp macro="" textlink="">
      <xdr:nvSpPr>
        <xdr:cNvPr id="439" name="テキスト ボックス 438"/>
        <xdr:cNvSpPr txBox="1"/>
      </xdr:nvSpPr>
      <xdr:spPr>
        <a:xfrm>
          <a:off x="13512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7620</xdr:rowOff>
    </xdr:from>
    <xdr:to>
      <xdr:col>19</xdr:col>
      <xdr:colOff>6350</xdr:colOff>
      <xdr:row>78</xdr:row>
      <xdr:rowOff>109220</xdr:rowOff>
    </xdr:to>
    <xdr:sp macro="" textlink="">
      <xdr:nvSpPr>
        <xdr:cNvPr id="440" name="フローチャート : 判断 439"/>
        <xdr:cNvSpPr/>
      </xdr:nvSpPr>
      <xdr:spPr>
        <a:xfrm>
          <a:off x="12954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119397</xdr:rowOff>
    </xdr:from>
    <xdr:ext cx="762000" cy="259045"/>
    <xdr:sp macro="" textlink="">
      <xdr:nvSpPr>
        <xdr:cNvPr id="441" name="テキスト ボックス 440"/>
        <xdr:cNvSpPr txBox="1"/>
      </xdr:nvSpPr>
      <xdr:spPr>
        <a:xfrm>
          <a:off x="12623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55626</xdr:rowOff>
    </xdr:from>
    <xdr:to>
      <xdr:col>24</xdr:col>
      <xdr:colOff>82550</xdr:colOff>
      <xdr:row>77</xdr:row>
      <xdr:rowOff>157226</xdr:rowOff>
    </xdr:to>
    <xdr:sp macro="" textlink="">
      <xdr:nvSpPr>
        <xdr:cNvPr id="447" name="円/楕円 446"/>
        <xdr:cNvSpPr/>
      </xdr:nvSpPr>
      <xdr:spPr>
        <a:xfrm>
          <a:off x="164592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72153</xdr:rowOff>
    </xdr:from>
    <xdr:ext cx="762000" cy="259045"/>
    <xdr:sp macro="" textlink="">
      <xdr:nvSpPr>
        <xdr:cNvPr id="448" name="公債費以外該当値テキスト"/>
        <xdr:cNvSpPr txBox="1"/>
      </xdr:nvSpPr>
      <xdr:spPr>
        <a:xfrm>
          <a:off x="16598900" y="131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12192</xdr:rowOff>
    </xdr:from>
    <xdr:to>
      <xdr:col>22</xdr:col>
      <xdr:colOff>615950</xdr:colOff>
      <xdr:row>78</xdr:row>
      <xdr:rowOff>113792</xdr:rowOff>
    </xdr:to>
    <xdr:sp macro="" textlink="">
      <xdr:nvSpPr>
        <xdr:cNvPr id="449" name="円/楕円 448"/>
        <xdr:cNvSpPr/>
      </xdr:nvSpPr>
      <xdr:spPr>
        <a:xfrm>
          <a:off x="15621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123969</xdr:rowOff>
    </xdr:from>
    <xdr:ext cx="736600" cy="259045"/>
    <xdr:sp macro="" textlink="">
      <xdr:nvSpPr>
        <xdr:cNvPr id="450" name="テキスト ボックス 449"/>
        <xdr:cNvSpPr txBox="1"/>
      </xdr:nvSpPr>
      <xdr:spPr>
        <a:xfrm>
          <a:off x="15290800" y="13154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115063</xdr:rowOff>
    </xdr:from>
    <xdr:to>
      <xdr:col>21</xdr:col>
      <xdr:colOff>412750</xdr:colOff>
      <xdr:row>78</xdr:row>
      <xdr:rowOff>45213</xdr:rowOff>
    </xdr:to>
    <xdr:sp macro="" textlink="">
      <xdr:nvSpPr>
        <xdr:cNvPr id="451" name="円/楕円 450"/>
        <xdr:cNvSpPr/>
      </xdr:nvSpPr>
      <xdr:spPr>
        <a:xfrm>
          <a:off x="14732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55390</xdr:rowOff>
    </xdr:from>
    <xdr:ext cx="762000" cy="259045"/>
    <xdr:sp macro="" textlink="">
      <xdr:nvSpPr>
        <xdr:cNvPr id="452" name="テキスト ボックス 451"/>
        <xdr:cNvSpPr txBox="1"/>
      </xdr:nvSpPr>
      <xdr:spPr>
        <a:xfrm>
          <a:off x="14401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3048</xdr:rowOff>
    </xdr:from>
    <xdr:to>
      <xdr:col>20</xdr:col>
      <xdr:colOff>209550</xdr:colOff>
      <xdr:row>78</xdr:row>
      <xdr:rowOff>104648</xdr:rowOff>
    </xdr:to>
    <xdr:sp macro="" textlink="">
      <xdr:nvSpPr>
        <xdr:cNvPr id="453" name="円/楕円 452"/>
        <xdr:cNvSpPr/>
      </xdr:nvSpPr>
      <xdr:spPr>
        <a:xfrm>
          <a:off x="13843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114825</xdr:rowOff>
    </xdr:from>
    <xdr:ext cx="762000" cy="259045"/>
    <xdr:sp macro="" textlink="">
      <xdr:nvSpPr>
        <xdr:cNvPr id="454" name="テキスト ボックス 453"/>
        <xdr:cNvSpPr txBox="1"/>
      </xdr:nvSpPr>
      <xdr:spPr>
        <a:xfrm>
          <a:off x="13512800" y="13145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25908</xdr:rowOff>
    </xdr:from>
    <xdr:to>
      <xdr:col>19</xdr:col>
      <xdr:colOff>6350</xdr:colOff>
      <xdr:row>78</xdr:row>
      <xdr:rowOff>127508</xdr:rowOff>
    </xdr:to>
    <xdr:sp macro="" textlink="">
      <xdr:nvSpPr>
        <xdr:cNvPr id="455" name="円/楕円 454"/>
        <xdr:cNvSpPr/>
      </xdr:nvSpPr>
      <xdr:spPr>
        <a:xfrm>
          <a:off x="12954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112285</xdr:rowOff>
    </xdr:from>
    <xdr:ext cx="762000" cy="259045"/>
    <xdr:sp macro="" textlink="">
      <xdr:nvSpPr>
        <xdr:cNvPr id="456" name="テキスト ボックス 455"/>
        <xdr:cNvSpPr txBox="1"/>
      </xdr:nvSpPr>
      <xdr:spPr>
        <a:xfrm>
          <a:off x="12623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鹿児島県南さつま市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160452</xdr:rowOff>
    </xdr:from>
    <xdr:to>
      <xdr:col>4</xdr:col>
      <xdr:colOff>1117600</xdr:colOff>
      <xdr:row>20</xdr:row>
      <xdr:rowOff>40959</xdr:rowOff>
    </xdr:to>
    <xdr:cxnSp macro="">
      <xdr:nvCxnSpPr>
        <xdr:cNvPr id="47" name="直線コネクタ 46"/>
        <xdr:cNvCxnSpPr/>
      </xdr:nvCxnSpPr>
      <xdr:spPr bwMode="auto">
        <a:xfrm flipV="1">
          <a:off x="5651500" y="1922577"/>
          <a:ext cx="0" cy="15950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13036</xdr:rowOff>
    </xdr:from>
    <xdr:ext cx="762000" cy="259045"/>
    <xdr:sp macro="" textlink="">
      <xdr:nvSpPr>
        <xdr:cNvPr id="48" name="人口1人当たり決算額の推移最小値テキスト130"/>
        <xdr:cNvSpPr txBox="1"/>
      </xdr:nvSpPr>
      <xdr:spPr>
        <a:xfrm>
          <a:off x="5740400" y="348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65,686</a:t>
          </a:r>
          <a:endParaRPr kumimoji="1" lang="ja-JP" altLang="en-US" sz="1000" b="1">
            <a:latin typeface="ＭＳ Ｐゴシック"/>
          </a:endParaRPr>
        </a:p>
      </xdr:txBody>
    </xdr:sp>
    <xdr:clientData/>
  </xdr:oneCellAnchor>
  <xdr:twoCellAnchor>
    <xdr:from>
      <xdr:col>4</xdr:col>
      <xdr:colOff>1028700</xdr:colOff>
      <xdr:row>20</xdr:row>
      <xdr:rowOff>40959</xdr:rowOff>
    </xdr:from>
    <xdr:to>
      <xdr:col>5</xdr:col>
      <xdr:colOff>73025</xdr:colOff>
      <xdr:row>20</xdr:row>
      <xdr:rowOff>40959</xdr:rowOff>
    </xdr:to>
    <xdr:cxnSp macro="">
      <xdr:nvCxnSpPr>
        <xdr:cNvPr id="49" name="直線コネクタ 48"/>
        <xdr:cNvCxnSpPr/>
      </xdr:nvCxnSpPr>
      <xdr:spPr bwMode="auto">
        <a:xfrm>
          <a:off x="5562600" y="3517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75379</xdr:rowOff>
    </xdr:from>
    <xdr:ext cx="762000" cy="259045"/>
    <xdr:sp macro="" textlink="">
      <xdr:nvSpPr>
        <xdr:cNvPr id="50" name="人口1人当たり決算額の推移最大値テキスト130"/>
        <xdr:cNvSpPr txBox="1"/>
      </xdr:nvSpPr>
      <xdr:spPr>
        <a:xfrm>
          <a:off x="5740400" y="166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163,368</a:t>
          </a:r>
          <a:endParaRPr kumimoji="1" lang="ja-JP" altLang="en-US" sz="1000" b="1">
            <a:latin typeface="ＭＳ Ｐゴシック"/>
          </a:endParaRPr>
        </a:p>
      </xdr:txBody>
    </xdr:sp>
    <xdr:clientData/>
  </xdr:oneCellAnchor>
  <xdr:twoCellAnchor>
    <xdr:from>
      <xdr:col>4</xdr:col>
      <xdr:colOff>1028700</xdr:colOff>
      <xdr:row>10</xdr:row>
      <xdr:rowOff>160452</xdr:rowOff>
    </xdr:from>
    <xdr:to>
      <xdr:col>5</xdr:col>
      <xdr:colOff>73025</xdr:colOff>
      <xdr:row>10</xdr:row>
      <xdr:rowOff>160452</xdr:rowOff>
    </xdr:to>
    <xdr:cxnSp macro="">
      <xdr:nvCxnSpPr>
        <xdr:cNvPr id="51" name="直線コネクタ 50"/>
        <xdr:cNvCxnSpPr/>
      </xdr:nvCxnSpPr>
      <xdr:spPr bwMode="auto">
        <a:xfrm>
          <a:off x="5562600" y="19225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112838</xdr:rowOff>
    </xdr:from>
    <xdr:to>
      <xdr:col>4</xdr:col>
      <xdr:colOff>1117600</xdr:colOff>
      <xdr:row>14</xdr:row>
      <xdr:rowOff>149022</xdr:rowOff>
    </xdr:to>
    <xdr:cxnSp macro="">
      <xdr:nvCxnSpPr>
        <xdr:cNvPr id="52" name="直線コネクタ 51"/>
        <xdr:cNvCxnSpPr/>
      </xdr:nvCxnSpPr>
      <xdr:spPr bwMode="auto">
        <a:xfrm>
          <a:off x="5003800" y="2560763"/>
          <a:ext cx="647700" cy="361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56991</xdr:rowOff>
    </xdr:from>
    <xdr:ext cx="762000" cy="259045"/>
    <xdr:sp macro="" textlink="">
      <xdr:nvSpPr>
        <xdr:cNvPr id="53" name="人口1人当たり決算額の推移平均値テキスト130"/>
        <xdr:cNvSpPr txBox="1"/>
      </xdr:nvSpPr>
      <xdr:spPr>
        <a:xfrm>
          <a:off x="5740400" y="284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101,883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84914</xdr:rowOff>
    </xdr:from>
    <xdr:to>
      <xdr:col>5</xdr:col>
      <xdr:colOff>34925</xdr:colOff>
      <xdr:row>17</xdr:row>
      <xdr:rowOff>15064</xdr:rowOff>
    </xdr:to>
    <xdr:sp macro="" textlink="">
      <xdr:nvSpPr>
        <xdr:cNvPr id="54" name="フローチャート : 判断 53"/>
        <xdr:cNvSpPr/>
      </xdr:nvSpPr>
      <xdr:spPr bwMode="auto">
        <a:xfrm>
          <a:off x="5600700" y="287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112838</xdr:rowOff>
    </xdr:from>
    <xdr:to>
      <xdr:col>4</xdr:col>
      <xdr:colOff>469900</xdr:colOff>
      <xdr:row>14</xdr:row>
      <xdr:rowOff>170902</xdr:rowOff>
    </xdr:to>
    <xdr:cxnSp macro="">
      <xdr:nvCxnSpPr>
        <xdr:cNvPr id="55" name="直線コネクタ 54"/>
        <xdr:cNvCxnSpPr/>
      </xdr:nvCxnSpPr>
      <xdr:spPr bwMode="auto">
        <a:xfrm flipV="1">
          <a:off x="4305300" y="2560763"/>
          <a:ext cx="698500" cy="58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148269</xdr:rowOff>
    </xdr:from>
    <xdr:to>
      <xdr:col>4</xdr:col>
      <xdr:colOff>520700</xdr:colOff>
      <xdr:row>17</xdr:row>
      <xdr:rowOff>78419</xdr:rowOff>
    </xdr:to>
    <xdr:sp macro="" textlink="">
      <xdr:nvSpPr>
        <xdr:cNvPr id="56" name="フローチャート : 判断 55"/>
        <xdr:cNvSpPr/>
      </xdr:nvSpPr>
      <xdr:spPr bwMode="auto">
        <a:xfrm>
          <a:off x="4953000" y="29390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63196</xdr:rowOff>
    </xdr:from>
    <xdr:ext cx="736600" cy="259045"/>
    <xdr:sp macro="" textlink="">
      <xdr:nvSpPr>
        <xdr:cNvPr id="57" name="テキスト ボックス 56"/>
        <xdr:cNvSpPr txBox="1"/>
      </xdr:nvSpPr>
      <xdr:spPr>
        <a:xfrm>
          <a:off x="4622800" y="3025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60276</xdr:rowOff>
    </xdr:from>
    <xdr:to>
      <xdr:col>3</xdr:col>
      <xdr:colOff>904875</xdr:colOff>
      <xdr:row>14</xdr:row>
      <xdr:rowOff>170902</xdr:rowOff>
    </xdr:to>
    <xdr:cxnSp macro="">
      <xdr:nvCxnSpPr>
        <xdr:cNvPr id="58" name="直線コネクタ 57"/>
        <xdr:cNvCxnSpPr/>
      </xdr:nvCxnSpPr>
      <xdr:spPr bwMode="auto">
        <a:xfrm>
          <a:off x="3606800" y="2508201"/>
          <a:ext cx="698500" cy="1106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25396</xdr:rowOff>
    </xdr:from>
    <xdr:to>
      <xdr:col>3</xdr:col>
      <xdr:colOff>955675</xdr:colOff>
      <xdr:row>17</xdr:row>
      <xdr:rowOff>126996</xdr:rowOff>
    </xdr:to>
    <xdr:sp macro="" textlink="">
      <xdr:nvSpPr>
        <xdr:cNvPr id="59" name="フローチャート : 判断 58"/>
        <xdr:cNvSpPr/>
      </xdr:nvSpPr>
      <xdr:spPr bwMode="auto">
        <a:xfrm>
          <a:off x="4254500" y="2987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111773</xdr:rowOff>
    </xdr:from>
    <xdr:ext cx="762000" cy="259045"/>
    <xdr:sp macro="" textlink="">
      <xdr:nvSpPr>
        <xdr:cNvPr id="60" name="テキスト ボックス 59"/>
        <xdr:cNvSpPr txBox="1"/>
      </xdr:nvSpPr>
      <xdr:spPr>
        <a:xfrm>
          <a:off x="3924300" y="3074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45074</xdr:rowOff>
    </xdr:from>
    <xdr:to>
      <xdr:col>3</xdr:col>
      <xdr:colOff>206375</xdr:colOff>
      <xdr:row>14</xdr:row>
      <xdr:rowOff>60276</xdr:rowOff>
    </xdr:to>
    <xdr:cxnSp macro="">
      <xdr:nvCxnSpPr>
        <xdr:cNvPr id="61" name="直線コネクタ 60"/>
        <xdr:cNvCxnSpPr/>
      </xdr:nvCxnSpPr>
      <xdr:spPr bwMode="auto">
        <a:xfrm>
          <a:off x="2908300" y="2492999"/>
          <a:ext cx="698500" cy="15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1034</xdr:rowOff>
    </xdr:from>
    <xdr:to>
      <xdr:col>3</xdr:col>
      <xdr:colOff>257175</xdr:colOff>
      <xdr:row>17</xdr:row>
      <xdr:rowOff>102634</xdr:rowOff>
    </xdr:to>
    <xdr:sp macro="" textlink="">
      <xdr:nvSpPr>
        <xdr:cNvPr id="62" name="フローチャート : 判断 61"/>
        <xdr:cNvSpPr/>
      </xdr:nvSpPr>
      <xdr:spPr bwMode="auto">
        <a:xfrm>
          <a:off x="3556000" y="2963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87411</xdr:rowOff>
    </xdr:from>
    <xdr:ext cx="762000" cy="259045"/>
    <xdr:sp macro="" textlink="">
      <xdr:nvSpPr>
        <xdr:cNvPr id="63" name="テキスト ボックス 62"/>
        <xdr:cNvSpPr txBox="1"/>
      </xdr:nvSpPr>
      <xdr:spPr>
        <a:xfrm>
          <a:off x="3225800" y="3049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134586</xdr:rowOff>
    </xdr:from>
    <xdr:to>
      <xdr:col>2</xdr:col>
      <xdr:colOff>692150</xdr:colOff>
      <xdr:row>17</xdr:row>
      <xdr:rowOff>64736</xdr:rowOff>
    </xdr:to>
    <xdr:sp macro="" textlink="">
      <xdr:nvSpPr>
        <xdr:cNvPr id="64" name="フローチャート : 判断 63"/>
        <xdr:cNvSpPr/>
      </xdr:nvSpPr>
      <xdr:spPr bwMode="auto">
        <a:xfrm>
          <a:off x="2857500" y="29254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49513</xdr:rowOff>
    </xdr:from>
    <xdr:ext cx="762000" cy="259045"/>
    <xdr:sp macro="" textlink="">
      <xdr:nvSpPr>
        <xdr:cNvPr id="65" name="テキスト ボックス 64"/>
        <xdr:cNvSpPr txBox="1"/>
      </xdr:nvSpPr>
      <xdr:spPr>
        <a:xfrm>
          <a:off x="2527300" y="3011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14</xdr:row>
      <xdr:rowOff>98222</xdr:rowOff>
    </xdr:from>
    <xdr:to>
      <xdr:col>5</xdr:col>
      <xdr:colOff>34925</xdr:colOff>
      <xdr:row>15</xdr:row>
      <xdr:rowOff>28372</xdr:rowOff>
    </xdr:to>
    <xdr:sp macro="" textlink="">
      <xdr:nvSpPr>
        <xdr:cNvPr id="71" name="円/楕円 70"/>
        <xdr:cNvSpPr/>
      </xdr:nvSpPr>
      <xdr:spPr bwMode="auto">
        <a:xfrm>
          <a:off x="5600700" y="2546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114749</xdr:rowOff>
    </xdr:from>
    <xdr:ext cx="762000" cy="259045"/>
    <xdr:sp macro="" textlink="">
      <xdr:nvSpPr>
        <xdr:cNvPr id="72" name="人口1人当たり決算額の推移該当値テキスト130"/>
        <xdr:cNvSpPr txBox="1"/>
      </xdr:nvSpPr>
      <xdr:spPr>
        <a:xfrm>
          <a:off x="5740400" y="2391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122,068</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62038</xdr:rowOff>
    </xdr:from>
    <xdr:to>
      <xdr:col>4</xdr:col>
      <xdr:colOff>520700</xdr:colOff>
      <xdr:row>14</xdr:row>
      <xdr:rowOff>163638</xdr:rowOff>
    </xdr:to>
    <xdr:sp macro="" textlink="">
      <xdr:nvSpPr>
        <xdr:cNvPr id="73" name="円/楕円 72"/>
        <xdr:cNvSpPr/>
      </xdr:nvSpPr>
      <xdr:spPr bwMode="auto">
        <a:xfrm>
          <a:off x="4953000" y="25099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2365</xdr:rowOff>
    </xdr:from>
    <xdr:ext cx="736600" cy="259045"/>
    <xdr:sp macro="" textlink="">
      <xdr:nvSpPr>
        <xdr:cNvPr id="74" name="テキスト ボックス 73"/>
        <xdr:cNvSpPr txBox="1"/>
      </xdr:nvSpPr>
      <xdr:spPr>
        <a:xfrm>
          <a:off x="4622800" y="2278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124,284</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120102</xdr:rowOff>
    </xdr:from>
    <xdr:to>
      <xdr:col>3</xdr:col>
      <xdr:colOff>955675</xdr:colOff>
      <xdr:row>15</xdr:row>
      <xdr:rowOff>50252</xdr:rowOff>
    </xdr:to>
    <xdr:sp macro="" textlink="">
      <xdr:nvSpPr>
        <xdr:cNvPr id="75" name="円/楕円 74"/>
        <xdr:cNvSpPr/>
      </xdr:nvSpPr>
      <xdr:spPr bwMode="auto">
        <a:xfrm>
          <a:off x="4254500" y="2568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60429</xdr:rowOff>
    </xdr:from>
    <xdr:ext cx="762000" cy="259045"/>
    <xdr:sp macro="" textlink="">
      <xdr:nvSpPr>
        <xdr:cNvPr id="76" name="テキスト ボックス 75"/>
        <xdr:cNvSpPr txBox="1"/>
      </xdr:nvSpPr>
      <xdr:spPr>
        <a:xfrm>
          <a:off x="3924300" y="233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120,728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9476</xdr:rowOff>
    </xdr:from>
    <xdr:to>
      <xdr:col>3</xdr:col>
      <xdr:colOff>257175</xdr:colOff>
      <xdr:row>14</xdr:row>
      <xdr:rowOff>111076</xdr:rowOff>
    </xdr:to>
    <xdr:sp macro="" textlink="">
      <xdr:nvSpPr>
        <xdr:cNvPr id="77" name="円/楕円 76"/>
        <xdr:cNvSpPr/>
      </xdr:nvSpPr>
      <xdr:spPr bwMode="auto">
        <a:xfrm>
          <a:off x="3556000" y="2457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121253</xdr:rowOff>
    </xdr:from>
    <xdr:ext cx="762000" cy="259045"/>
    <xdr:sp macro="" textlink="">
      <xdr:nvSpPr>
        <xdr:cNvPr id="78" name="テキスト ボックス 77"/>
        <xdr:cNvSpPr txBox="1"/>
      </xdr:nvSpPr>
      <xdr:spPr>
        <a:xfrm>
          <a:off x="3225800" y="2226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127,503</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165724</xdr:rowOff>
    </xdr:from>
    <xdr:to>
      <xdr:col>2</xdr:col>
      <xdr:colOff>692150</xdr:colOff>
      <xdr:row>14</xdr:row>
      <xdr:rowOff>95874</xdr:rowOff>
    </xdr:to>
    <xdr:sp macro="" textlink="">
      <xdr:nvSpPr>
        <xdr:cNvPr id="79" name="円/楕円 78"/>
        <xdr:cNvSpPr/>
      </xdr:nvSpPr>
      <xdr:spPr bwMode="auto">
        <a:xfrm>
          <a:off x="2857500" y="244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106051</xdr:rowOff>
    </xdr:from>
    <xdr:ext cx="762000" cy="259045"/>
    <xdr:sp macro="" textlink="">
      <xdr:nvSpPr>
        <xdr:cNvPr id="80" name="テキスト ボックス 79"/>
        <xdr:cNvSpPr txBox="1"/>
      </xdr:nvSpPr>
      <xdr:spPr>
        <a:xfrm>
          <a:off x="2527300" y="221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300149</xdr:rowOff>
    </xdr:from>
    <xdr:to>
      <xdr:col>4</xdr:col>
      <xdr:colOff>1117600</xdr:colOff>
      <xdr:row>38</xdr:row>
      <xdr:rowOff>58306</xdr:rowOff>
    </xdr:to>
    <xdr:cxnSp macro="">
      <xdr:nvCxnSpPr>
        <xdr:cNvPr id="109" name="直線コネクタ 108"/>
        <xdr:cNvCxnSpPr/>
      </xdr:nvCxnSpPr>
      <xdr:spPr bwMode="auto">
        <a:xfrm flipV="1">
          <a:off x="5651500" y="6224699"/>
          <a:ext cx="0" cy="13012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46424</xdr:rowOff>
    </xdr:from>
    <xdr:ext cx="762000" cy="259045"/>
    <xdr:sp macro="" textlink="">
      <xdr:nvSpPr>
        <xdr:cNvPr id="110" name="人口1人当たり決算額の推移最小値テキスト445"/>
        <xdr:cNvSpPr txBox="1"/>
      </xdr:nvSpPr>
      <xdr:spPr>
        <a:xfrm>
          <a:off x="5740400" y="751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8,030</a:t>
          </a:r>
          <a:endParaRPr kumimoji="1" lang="ja-JP" altLang="en-US" sz="1000" b="1">
            <a:latin typeface="ＭＳ Ｐゴシック"/>
          </a:endParaRPr>
        </a:p>
      </xdr:txBody>
    </xdr:sp>
    <xdr:clientData/>
  </xdr:oneCellAnchor>
  <xdr:twoCellAnchor>
    <xdr:from>
      <xdr:col>4</xdr:col>
      <xdr:colOff>1028700</xdr:colOff>
      <xdr:row>38</xdr:row>
      <xdr:rowOff>58306</xdr:rowOff>
    </xdr:from>
    <xdr:to>
      <xdr:col>5</xdr:col>
      <xdr:colOff>73025</xdr:colOff>
      <xdr:row>38</xdr:row>
      <xdr:rowOff>58306</xdr:rowOff>
    </xdr:to>
    <xdr:cxnSp macro="">
      <xdr:nvCxnSpPr>
        <xdr:cNvPr id="111" name="直線コネクタ 110"/>
        <xdr:cNvCxnSpPr/>
      </xdr:nvCxnSpPr>
      <xdr:spPr bwMode="auto">
        <a:xfrm>
          <a:off x="5562600" y="7525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43626</xdr:rowOff>
    </xdr:from>
    <xdr:ext cx="762000" cy="259045"/>
    <xdr:sp macro="" textlink="">
      <xdr:nvSpPr>
        <xdr:cNvPr id="112" name="人口1人当たり決算額の推移最大値テキスト445"/>
        <xdr:cNvSpPr txBox="1"/>
      </xdr:nvSpPr>
      <xdr:spPr>
        <a:xfrm>
          <a:off x="5740400" y="5968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349,554</a:t>
          </a:r>
          <a:endParaRPr kumimoji="1" lang="ja-JP" altLang="en-US" sz="1000" b="1">
            <a:latin typeface="ＭＳ Ｐゴシック"/>
          </a:endParaRPr>
        </a:p>
      </xdr:txBody>
    </xdr:sp>
    <xdr:clientData/>
  </xdr:oneCellAnchor>
  <xdr:twoCellAnchor>
    <xdr:from>
      <xdr:col>4</xdr:col>
      <xdr:colOff>1028700</xdr:colOff>
      <xdr:row>33</xdr:row>
      <xdr:rowOff>300149</xdr:rowOff>
    </xdr:from>
    <xdr:to>
      <xdr:col>5</xdr:col>
      <xdr:colOff>73025</xdr:colOff>
      <xdr:row>33</xdr:row>
      <xdr:rowOff>300149</xdr:rowOff>
    </xdr:to>
    <xdr:cxnSp macro="">
      <xdr:nvCxnSpPr>
        <xdr:cNvPr id="113" name="直線コネクタ 112"/>
        <xdr:cNvCxnSpPr/>
      </xdr:nvCxnSpPr>
      <xdr:spPr bwMode="auto">
        <a:xfrm>
          <a:off x="5562600" y="62246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339865</xdr:rowOff>
    </xdr:from>
    <xdr:to>
      <xdr:col>4</xdr:col>
      <xdr:colOff>1117600</xdr:colOff>
      <xdr:row>37</xdr:row>
      <xdr:rowOff>342684</xdr:rowOff>
    </xdr:to>
    <xdr:cxnSp macro="">
      <xdr:nvCxnSpPr>
        <xdr:cNvPr id="114" name="直線コネクタ 113"/>
        <xdr:cNvCxnSpPr/>
      </xdr:nvCxnSpPr>
      <xdr:spPr bwMode="auto">
        <a:xfrm>
          <a:off x="5003800" y="7464565"/>
          <a:ext cx="647700" cy="2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122624</xdr:rowOff>
    </xdr:from>
    <xdr:ext cx="762000" cy="259045"/>
    <xdr:sp macro="" textlink="">
      <xdr:nvSpPr>
        <xdr:cNvPr id="115" name="人口1人当たり決算額の推移平均値テキスト445"/>
        <xdr:cNvSpPr txBox="1"/>
      </xdr:nvSpPr>
      <xdr:spPr>
        <a:xfrm>
          <a:off x="5740400" y="72473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277547</xdr:rowOff>
    </xdr:from>
    <xdr:to>
      <xdr:col>5</xdr:col>
      <xdr:colOff>34925</xdr:colOff>
      <xdr:row>38</xdr:row>
      <xdr:rowOff>36247</xdr:rowOff>
    </xdr:to>
    <xdr:sp macro="" textlink="">
      <xdr:nvSpPr>
        <xdr:cNvPr id="116" name="フローチャート : 判断 115"/>
        <xdr:cNvSpPr/>
      </xdr:nvSpPr>
      <xdr:spPr bwMode="auto">
        <a:xfrm>
          <a:off x="5600700" y="7402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339865</xdr:rowOff>
    </xdr:from>
    <xdr:to>
      <xdr:col>4</xdr:col>
      <xdr:colOff>469900</xdr:colOff>
      <xdr:row>37</xdr:row>
      <xdr:rowOff>340075</xdr:rowOff>
    </xdr:to>
    <xdr:cxnSp macro="">
      <xdr:nvCxnSpPr>
        <xdr:cNvPr id="117" name="直線コネクタ 116"/>
        <xdr:cNvCxnSpPr/>
      </xdr:nvCxnSpPr>
      <xdr:spPr bwMode="auto">
        <a:xfrm flipV="1">
          <a:off x="4305300" y="7464565"/>
          <a:ext cx="698500" cy="2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280466</xdr:rowOff>
    </xdr:from>
    <xdr:to>
      <xdr:col>4</xdr:col>
      <xdr:colOff>520700</xdr:colOff>
      <xdr:row>38</xdr:row>
      <xdr:rowOff>39166</xdr:rowOff>
    </xdr:to>
    <xdr:sp macro="" textlink="">
      <xdr:nvSpPr>
        <xdr:cNvPr id="118" name="フローチャート : 判断 117"/>
        <xdr:cNvSpPr/>
      </xdr:nvSpPr>
      <xdr:spPr bwMode="auto">
        <a:xfrm>
          <a:off x="49530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49343</xdr:rowOff>
    </xdr:from>
    <xdr:ext cx="736600" cy="259045"/>
    <xdr:sp macro="" textlink="">
      <xdr:nvSpPr>
        <xdr:cNvPr id="119" name="テキスト ボックス 118"/>
        <xdr:cNvSpPr txBox="1"/>
      </xdr:nvSpPr>
      <xdr:spPr>
        <a:xfrm>
          <a:off x="4622800" y="717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326888</xdr:rowOff>
    </xdr:from>
    <xdr:to>
      <xdr:col>3</xdr:col>
      <xdr:colOff>904875</xdr:colOff>
      <xdr:row>37</xdr:row>
      <xdr:rowOff>340075</xdr:rowOff>
    </xdr:to>
    <xdr:cxnSp macro="">
      <xdr:nvCxnSpPr>
        <xdr:cNvPr id="120" name="直線コネクタ 119"/>
        <xdr:cNvCxnSpPr/>
      </xdr:nvCxnSpPr>
      <xdr:spPr bwMode="auto">
        <a:xfrm>
          <a:off x="3606800" y="7451588"/>
          <a:ext cx="698500" cy="131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271039</xdr:rowOff>
    </xdr:from>
    <xdr:to>
      <xdr:col>3</xdr:col>
      <xdr:colOff>955675</xdr:colOff>
      <xdr:row>38</xdr:row>
      <xdr:rowOff>29739</xdr:rowOff>
    </xdr:to>
    <xdr:sp macro="" textlink="">
      <xdr:nvSpPr>
        <xdr:cNvPr id="121" name="フローチャート : 判断 120"/>
        <xdr:cNvSpPr/>
      </xdr:nvSpPr>
      <xdr:spPr bwMode="auto">
        <a:xfrm>
          <a:off x="42545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39916</xdr:rowOff>
    </xdr:from>
    <xdr:ext cx="762000" cy="259045"/>
    <xdr:sp macro="" textlink="">
      <xdr:nvSpPr>
        <xdr:cNvPr id="122" name="テキスト ボックス 121"/>
        <xdr:cNvSpPr txBox="1"/>
      </xdr:nvSpPr>
      <xdr:spPr>
        <a:xfrm>
          <a:off x="3924300" y="7164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307925</xdr:rowOff>
    </xdr:from>
    <xdr:to>
      <xdr:col>3</xdr:col>
      <xdr:colOff>206375</xdr:colOff>
      <xdr:row>37</xdr:row>
      <xdr:rowOff>326888</xdr:rowOff>
    </xdr:to>
    <xdr:cxnSp macro="">
      <xdr:nvCxnSpPr>
        <xdr:cNvPr id="123" name="直線コネクタ 122"/>
        <xdr:cNvCxnSpPr/>
      </xdr:nvCxnSpPr>
      <xdr:spPr bwMode="auto">
        <a:xfrm>
          <a:off x="2908300" y="7432625"/>
          <a:ext cx="698500" cy="189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263640</xdr:rowOff>
    </xdr:from>
    <xdr:to>
      <xdr:col>3</xdr:col>
      <xdr:colOff>257175</xdr:colOff>
      <xdr:row>38</xdr:row>
      <xdr:rowOff>22340</xdr:rowOff>
    </xdr:to>
    <xdr:sp macro="" textlink="">
      <xdr:nvSpPr>
        <xdr:cNvPr id="124" name="フローチャート : 判断 123"/>
        <xdr:cNvSpPr/>
      </xdr:nvSpPr>
      <xdr:spPr bwMode="auto">
        <a:xfrm>
          <a:off x="3556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32517</xdr:rowOff>
    </xdr:from>
    <xdr:ext cx="762000" cy="259045"/>
    <xdr:sp macro="" textlink="">
      <xdr:nvSpPr>
        <xdr:cNvPr id="125" name="テキスト ボックス 124"/>
        <xdr:cNvSpPr txBox="1"/>
      </xdr:nvSpPr>
      <xdr:spPr>
        <a:xfrm>
          <a:off x="32258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253735</xdr:rowOff>
    </xdr:from>
    <xdr:to>
      <xdr:col>2</xdr:col>
      <xdr:colOff>692150</xdr:colOff>
      <xdr:row>38</xdr:row>
      <xdr:rowOff>12435</xdr:rowOff>
    </xdr:to>
    <xdr:sp macro="" textlink="">
      <xdr:nvSpPr>
        <xdr:cNvPr id="126" name="フローチャート : 判断 125"/>
        <xdr:cNvSpPr/>
      </xdr:nvSpPr>
      <xdr:spPr bwMode="auto">
        <a:xfrm>
          <a:off x="2857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22612</xdr:rowOff>
    </xdr:from>
    <xdr:ext cx="762000" cy="259045"/>
    <xdr:sp macro="" textlink="">
      <xdr:nvSpPr>
        <xdr:cNvPr id="127" name="テキスト ボックス 126"/>
        <xdr:cNvSpPr txBox="1"/>
      </xdr:nvSpPr>
      <xdr:spPr>
        <a:xfrm>
          <a:off x="2527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291884</xdr:rowOff>
    </xdr:from>
    <xdr:to>
      <xdr:col>5</xdr:col>
      <xdr:colOff>34925</xdr:colOff>
      <xdr:row>38</xdr:row>
      <xdr:rowOff>50584</xdr:rowOff>
    </xdr:to>
    <xdr:sp macro="" textlink="">
      <xdr:nvSpPr>
        <xdr:cNvPr id="133" name="円/楕円 132"/>
        <xdr:cNvSpPr/>
      </xdr:nvSpPr>
      <xdr:spPr bwMode="auto">
        <a:xfrm>
          <a:off x="5600700" y="7416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236924</xdr:rowOff>
    </xdr:from>
    <xdr:ext cx="762000" cy="259045"/>
    <xdr:sp macro="" textlink="">
      <xdr:nvSpPr>
        <xdr:cNvPr id="134" name="人口1人当たり決算額の推移該当値テキスト445"/>
        <xdr:cNvSpPr txBox="1"/>
      </xdr:nvSpPr>
      <xdr:spPr>
        <a:xfrm>
          <a:off x="5740400" y="736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23,390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289065</xdr:rowOff>
    </xdr:from>
    <xdr:to>
      <xdr:col>4</xdr:col>
      <xdr:colOff>520700</xdr:colOff>
      <xdr:row>38</xdr:row>
      <xdr:rowOff>47765</xdr:rowOff>
    </xdr:to>
    <xdr:sp macro="" textlink="">
      <xdr:nvSpPr>
        <xdr:cNvPr id="135" name="円/楕円 134"/>
        <xdr:cNvSpPr/>
      </xdr:nvSpPr>
      <xdr:spPr bwMode="auto">
        <a:xfrm>
          <a:off x="4953000" y="7413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32542</xdr:rowOff>
    </xdr:from>
    <xdr:ext cx="736600" cy="259045"/>
    <xdr:sp macro="" textlink="">
      <xdr:nvSpPr>
        <xdr:cNvPr id="136" name="テキスト ボックス 135"/>
        <xdr:cNvSpPr txBox="1"/>
      </xdr:nvSpPr>
      <xdr:spPr>
        <a:xfrm>
          <a:off x="4622800" y="7500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24,130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289275</xdr:rowOff>
    </xdr:from>
    <xdr:to>
      <xdr:col>3</xdr:col>
      <xdr:colOff>955675</xdr:colOff>
      <xdr:row>38</xdr:row>
      <xdr:rowOff>47975</xdr:rowOff>
    </xdr:to>
    <xdr:sp macro="" textlink="">
      <xdr:nvSpPr>
        <xdr:cNvPr id="137" name="円/楕円 136"/>
        <xdr:cNvSpPr/>
      </xdr:nvSpPr>
      <xdr:spPr bwMode="auto">
        <a:xfrm>
          <a:off x="4254500" y="7413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32752</xdr:rowOff>
    </xdr:from>
    <xdr:ext cx="762000" cy="259045"/>
    <xdr:sp macro="" textlink="">
      <xdr:nvSpPr>
        <xdr:cNvPr id="138" name="テキスト ボックス 137"/>
        <xdr:cNvSpPr txBox="1"/>
      </xdr:nvSpPr>
      <xdr:spPr>
        <a:xfrm>
          <a:off x="3924300" y="7500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24,075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276088</xdr:rowOff>
    </xdr:from>
    <xdr:to>
      <xdr:col>3</xdr:col>
      <xdr:colOff>257175</xdr:colOff>
      <xdr:row>38</xdr:row>
      <xdr:rowOff>34788</xdr:rowOff>
    </xdr:to>
    <xdr:sp macro="" textlink="">
      <xdr:nvSpPr>
        <xdr:cNvPr id="139" name="円/楕円 138"/>
        <xdr:cNvSpPr/>
      </xdr:nvSpPr>
      <xdr:spPr bwMode="auto">
        <a:xfrm>
          <a:off x="3556000" y="74007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19565</xdr:rowOff>
    </xdr:from>
    <xdr:ext cx="762000" cy="259045"/>
    <xdr:sp macro="" textlink="">
      <xdr:nvSpPr>
        <xdr:cNvPr id="140" name="テキスト ボックス 139"/>
        <xdr:cNvSpPr txBox="1"/>
      </xdr:nvSpPr>
      <xdr:spPr>
        <a:xfrm>
          <a:off x="3225800" y="7487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27,536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257125</xdr:rowOff>
    </xdr:from>
    <xdr:to>
      <xdr:col>2</xdr:col>
      <xdr:colOff>692150</xdr:colOff>
      <xdr:row>38</xdr:row>
      <xdr:rowOff>15825</xdr:rowOff>
    </xdr:to>
    <xdr:sp macro="" textlink="">
      <xdr:nvSpPr>
        <xdr:cNvPr id="141" name="円/楕円 140"/>
        <xdr:cNvSpPr/>
      </xdr:nvSpPr>
      <xdr:spPr bwMode="auto">
        <a:xfrm>
          <a:off x="2857500" y="7381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602</xdr:rowOff>
    </xdr:from>
    <xdr:ext cx="762000" cy="259045"/>
    <xdr:sp macro="" textlink="">
      <xdr:nvSpPr>
        <xdr:cNvPr id="142" name="テキスト ボックス 141"/>
        <xdr:cNvSpPr txBox="1"/>
      </xdr:nvSpPr>
      <xdr:spPr>
        <a:xfrm>
          <a:off x="2527300" y="7468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139700</xdr:rowOff>
    </xdr:from>
    <xdr:to>
      <xdr:col>7</xdr:col>
      <xdr:colOff>638175</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168927</xdr:rowOff>
    </xdr:from>
    <xdr:ext cx="531299" cy="259045"/>
    <xdr:sp macro="" textlink="">
      <xdr:nvSpPr>
        <xdr:cNvPr id="44" name="テキスト ボックス 43"/>
        <xdr:cNvSpPr txBox="1"/>
      </xdr:nvSpPr>
      <xdr:spPr>
        <a:xfrm>
          <a:off x="230701" y="6684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38</xdr:row>
      <xdr:rowOff>25400</xdr:rowOff>
    </xdr:from>
    <xdr:to>
      <xdr:col>7</xdr:col>
      <xdr:colOff>638175</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54627</xdr:rowOff>
    </xdr:from>
    <xdr:ext cx="531299" cy="259045"/>
    <xdr:sp macro="" textlink="">
      <xdr:nvSpPr>
        <xdr:cNvPr id="46" name="テキスト ボックス 45"/>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36</xdr:row>
      <xdr:rowOff>82550</xdr:rowOff>
    </xdr:from>
    <xdr:to>
      <xdr:col>7</xdr:col>
      <xdr:colOff>638175</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111777</xdr:rowOff>
    </xdr:from>
    <xdr:ext cx="531299" cy="259045"/>
    <xdr:sp macro="" textlink="">
      <xdr:nvSpPr>
        <xdr:cNvPr id="48" name="テキスト ボックス 47"/>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50" name="テキスト ボックス 49"/>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33</xdr:row>
      <xdr:rowOff>25400</xdr:rowOff>
    </xdr:from>
    <xdr:to>
      <xdr:col>7</xdr:col>
      <xdr:colOff>638175</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54627</xdr:rowOff>
    </xdr:from>
    <xdr:ext cx="595419" cy="259045"/>
    <xdr:sp macro="" textlink="">
      <xdr:nvSpPr>
        <xdr:cNvPr id="52" name="テキスト ボックス 51"/>
        <xdr:cNvSpPr txBox="1"/>
      </xdr:nvSpPr>
      <xdr:spPr>
        <a:xfrm>
          <a:off x="166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31</xdr:row>
      <xdr:rowOff>82550</xdr:rowOff>
    </xdr:from>
    <xdr:to>
      <xdr:col>7</xdr:col>
      <xdr:colOff>638175</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4" name="テキスト ボックス 53"/>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29</xdr:row>
      <xdr:rowOff>139700</xdr:rowOff>
    </xdr:from>
    <xdr:to>
      <xdr:col>7</xdr:col>
      <xdr:colOff>638175</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6" name="テキスト ボックス 55"/>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8" name="テキスト ボックス 57"/>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9"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96338</xdr:rowOff>
    </xdr:from>
    <xdr:to>
      <xdr:col>6</xdr:col>
      <xdr:colOff>510540</xdr:colOff>
      <xdr:row>38</xdr:row>
      <xdr:rowOff>102553</xdr:rowOff>
    </xdr:to>
    <xdr:cxnSp macro="">
      <xdr:nvCxnSpPr>
        <xdr:cNvPr id="60" name="直線コネクタ 59"/>
        <xdr:cNvCxnSpPr/>
      </xdr:nvCxnSpPr>
      <xdr:spPr>
        <a:xfrm flipV="1">
          <a:off x="4633595" y="5239838"/>
          <a:ext cx="1270" cy="13778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106380</xdr:rowOff>
    </xdr:from>
    <xdr:ext cx="534377" cy="259045"/>
    <xdr:sp macro="" textlink="">
      <xdr:nvSpPr>
        <xdr:cNvPr id="61" name="人件費最小値テキスト"/>
        <xdr:cNvSpPr txBox="1"/>
      </xdr:nvSpPr>
      <xdr:spPr>
        <a:xfrm>
          <a:off x="4686300" y="662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54,600</a:t>
          </a:r>
          <a:endParaRPr kumimoji="1" lang="ja-JP" altLang="en-US" sz="1000" b="1">
            <a:latin typeface="ＭＳ Ｐゴシック"/>
          </a:endParaRPr>
        </a:p>
      </xdr:txBody>
    </xdr:sp>
    <xdr:clientData/>
  </xdr:oneCellAnchor>
  <xdr:twoCellAnchor>
    <xdr:from>
      <xdr:col>6</xdr:col>
      <xdr:colOff>422275</xdr:colOff>
      <xdr:row>38</xdr:row>
      <xdr:rowOff>102553</xdr:rowOff>
    </xdr:from>
    <xdr:to>
      <xdr:col>6</xdr:col>
      <xdr:colOff>600075</xdr:colOff>
      <xdr:row>38</xdr:row>
      <xdr:rowOff>102553</xdr:rowOff>
    </xdr:to>
    <xdr:cxnSp macro="">
      <xdr:nvCxnSpPr>
        <xdr:cNvPr id="62" name="直線コネクタ 61"/>
        <xdr:cNvCxnSpPr/>
      </xdr:nvCxnSpPr>
      <xdr:spPr>
        <a:xfrm>
          <a:off x="4546600" y="661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43015</xdr:rowOff>
    </xdr:from>
    <xdr:ext cx="599010" cy="259045"/>
    <xdr:sp macro="" textlink="">
      <xdr:nvSpPr>
        <xdr:cNvPr id="63" name="人件費最大値テキスト"/>
        <xdr:cNvSpPr txBox="1"/>
      </xdr:nvSpPr>
      <xdr:spPr>
        <a:xfrm>
          <a:off x="4686300" y="5015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151,035</a:t>
          </a:r>
          <a:endParaRPr kumimoji="1" lang="ja-JP" altLang="en-US" sz="1000" b="1">
            <a:latin typeface="ＭＳ Ｐゴシック"/>
          </a:endParaRPr>
        </a:p>
      </xdr:txBody>
    </xdr:sp>
    <xdr:clientData/>
  </xdr:oneCellAnchor>
  <xdr:twoCellAnchor>
    <xdr:from>
      <xdr:col>6</xdr:col>
      <xdr:colOff>422275</xdr:colOff>
      <xdr:row>30</xdr:row>
      <xdr:rowOff>96338</xdr:rowOff>
    </xdr:from>
    <xdr:to>
      <xdr:col>6</xdr:col>
      <xdr:colOff>600075</xdr:colOff>
      <xdr:row>30</xdr:row>
      <xdr:rowOff>96338</xdr:rowOff>
    </xdr:to>
    <xdr:cxnSp macro="">
      <xdr:nvCxnSpPr>
        <xdr:cNvPr id="64" name="直線コネクタ 63"/>
        <xdr:cNvCxnSpPr/>
      </xdr:nvCxnSpPr>
      <xdr:spPr>
        <a:xfrm>
          <a:off x="4546600" y="5239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73920</xdr:rowOff>
    </xdr:from>
    <xdr:to>
      <xdr:col>6</xdr:col>
      <xdr:colOff>511175</xdr:colOff>
      <xdr:row>32</xdr:row>
      <xdr:rowOff>100895</xdr:rowOff>
    </xdr:to>
    <xdr:cxnSp macro="">
      <xdr:nvCxnSpPr>
        <xdr:cNvPr id="65" name="直線コネクタ 64"/>
        <xdr:cNvCxnSpPr/>
      </xdr:nvCxnSpPr>
      <xdr:spPr>
        <a:xfrm>
          <a:off x="3797300" y="5560320"/>
          <a:ext cx="838200" cy="26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59069</xdr:rowOff>
    </xdr:from>
    <xdr:ext cx="534377" cy="259045"/>
    <xdr:sp macro="" textlink="">
      <xdr:nvSpPr>
        <xdr:cNvPr id="66" name="人件費平均値テキスト"/>
        <xdr:cNvSpPr txBox="1"/>
      </xdr:nvSpPr>
      <xdr:spPr>
        <a:xfrm>
          <a:off x="4686300" y="60598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88,578</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80642</xdr:rowOff>
    </xdr:from>
    <xdr:to>
      <xdr:col>6</xdr:col>
      <xdr:colOff>561975</xdr:colOff>
      <xdr:row>36</xdr:row>
      <xdr:rowOff>10792</xdr:rowOff>
    </xdr:to>
    <xdr:sp macro="" textlink="">
      <xdr:nvSpPr>
        <xdr:cNvPr id="67" name="フローチャート : 判断 66"/>
        <xdr:cNvSpPr/>
      </xdr:nvSpPr>
      <xdr:spPr>
        <a:xfrm>
          <a:off x="4584700" y="608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32</xdr:row>
      <xdr:rowOff>73920</xdr:rowOff>
    </xdr:from>
    <xdr:to>
      <xdr:col>5</xdr:col>
      <xdr:colOff>358775</xdr:colOff>
      <xdr:row>32</xdr:row>
      <xdr:rowOff>128198</xdr:rowOff>
    </xdr:to>
    <xdr:cxnSp macro="">
      <xdr:nvCxnSpPr>
        <xdr:cNvPr id="68" name="直線コネクタ 67"/>
        <xdr:cNvCxnSpPr/>
      </xdr:nvCxnSpPr>
      <xdr:spPr>
        <a:xfrm flipV="1">
          <a:off x="2908300" y="5560320"/>
          <a:ext cx="889000" cy="54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142507</xdr:rowOff>
    </xdr:from>
    <xdr:to>
      <xdr:col>5</xdr:col>
      <xdr:colOff>409575</xdr:colOff>
      <xdr:row>36</xdr:row>
      <xdr:rowOff>72657</xdr:rowOff>
    </xdr:to>
    <xdr:sp macro="" textlink="">
      <xdr:nvSpPr>
        <xdr:cNvPr id="69" name="フローチャート : 判断 68"/>
        <xdr:cNvSpPr/>
      </xdr:nvSpPr>
      <xdr:spPr>
        <a:xfrm>
          <a:off x="3746500" y="6143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63784</xdr:rowOff>
    </xdr:from>
    <xdr:ext cx="534377" cy="259045"/>
    <xdr:sp macro="" textlink="">
      <xdr:nvSpPr>
        <xdr:cNvPr id="70" name="テキスト ボックス 69"/>
        <xdr:cNvSpPr txBox="1"/>
      </xdr:nvSpPr>
      <xdr:spPr>
        <a:xfrm>
          <a:off x="3530111" y="6235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84,248</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128198</xdr:rowOff>
    </xdr:from>
    <xdr:to>
      <xdr:col>4</xdr:col>
      <xdr:colOff>155575</xdr:colOff>
      <xdr:row>33</xdr:row>
      <xdr:rowOff>83993</xdr:rowOff>
    </xdr:to>
    <xdr:cxnSp macro="">
      <xdr:nvCxnSpPr>
        <xdr:cNvPr id="71" name="直線コネクタ 70"/>
        <xdr:cNvCxnSpPr/>
      </xdr:nvCxnSpPr>
      <xdr:spPr>
        <a:xfrm flipV="1">
          <a:off x="2019300" y="5614598"/>
          <a:ext cx="889000" cy="12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157909</xdr:rowOff>
    </xdr:from>
    <xdr:to>
      <xdr:col>4</xdr:col>
      <xdr:colOff>206375</xdr:colOff>
      <xdr:row>36</xdr:row>
      <xdr:rowOff>88059</xdr:rowOff>
    </xdr:to>
    <xdr:sp macro="" textlink="">
      <xdr:nvSpPr>
        <xdr:cNvPr id="72" name="フローチャート : 判断 71"/>
        <xdr:cNvSpPr/>
      </xdr:nvSpPr>
      <xdr:spPr>
        <a:xfrm>
          <a:off x="2857500" y="6158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79186</xdr:rowOff>
    </xdr:from>
    <xdr:ext cx="534377" cy="259045"/>
    <xdr:sp macro="" textlink="">
      <xdr:nvSpPr>
        <xdr:cNvPr id="73" name="テキスト ボックス 72"/>
        <xdr:cNvSpPr txBox="1"/>
      </xdr:nvSpPr>
      <xdr:spPr>
        <a:xfrm>
          <a:off x="2641111" y="6251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83,170</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83993</xdr:rowOff>
    </xdr:from>
    <xdr:to>
      <xdr:col>2</xdr:col>
      <xdr:colOff>638175</xdr:colOff>
      <xdr:row>33</xdr:row>
      <xdr:rowOff>88136</xdr:rowOff>
    </xdr:to>
    <xdr:cxnSp macro="">
      <xdr:nvCxnSpPr>
        <xdr:cNvPr id="74" name="直線コネクタ 73"/>
        <xdr:cNvCxnSpPr/>
      </xdr:nvCxnSpPr>
      <xdr:spPr>
        <a:xfrm flipV="1">
          <a:off x="1130300" y="5741843"/>
          <a:ext cx="889000" cy="4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133634</xdr:rowOff>
    </xdr:from>
    <xdr:to>
      <xdr:col>3</xdr:col>
      <xdr:colOff>3175</xdr:colOff>
      <xdr:row>36</xdr:row>
      <xdr:rowOff>63784</xdr:rowOff>
    </xdr:to>
    <xdr:sp macro="" textlink="">
      <xdr:nvSpPr>
        <xdr:cNvPr id="75" name="フローチャート : 判断 74"/>
        <xdr:cNvSpPr/>
      </xdr:nvSpPr>
      <xdr:spPr>
        <a:xfrm>
          <a:off x="1968500" y="613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54911</xdr:rowOff>
    </xdr:from>
    <xdr:ext cx="534377" cy="259045"/>
    <xdr:sp macro="" textlink="">
      <xdr:nvSpPr>
        <xdr:cNvPr id="76" name="テキスト ボックス 75"/>
        <xdr:cNvSpPr txBox="1"/>
      </xdr:nvSpPr>
      <xdr:spPr>
        <a:xfrm>
          <a:off x="1752111" y="6227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84,869</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107431</xdr:rowOff>
    </xdr:from>
    <xdr:to>
      <xdr:col>1</xdr:col>
      <xdr:colOff>485775</xdr:colOff>
      <xdr:row>36</xdr:row>
      <xdr:rowOff>37581</xdr:rowOff>
    </xdr:to>
    <xdr:sp macro="" textlink="">
      <xdr:nvSpPr>
        <xdr:cNvPr id="77" name="フローチャート : 判断 76"/>
        <xdr:cNvSpPr/>
      </xdr:nvSpPr>
      <xdr:spPr>
        <a:xfrm>
          <a:off x="1079500" y="61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28708</xdr:rowOff>
    </xdr:from>
    <xdr:ext cx="534377" cy="259045"/>
    <xdr:sp macro="" textlink="">
      <xdr:nvSpPr>
        <xdr:cNvPr id="78" name="テキスト ボックス 77"/>
        <xdr:cNvSpPr txBox="1"/>
      </xdr:nvSpPr>
      <xdr:spPr>
        <a:xfrm>
          <a:off x="863111" y="6200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86,703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50095</xdr:rowOff>
    </xdr:from>
    <xdr:to>
      <xdr:col>6</xdr:col>
      <xdr:colOff>561975</xdr:colOff>
      <xdr:row>32</xdr:row>
      <xdr:rowOff>151695</xdr:rowOff>
    </xdr:to>
    <xdr:sp macro="" textlink="">
      <xdr:nvSpPr>
        <xdr:cNvPr id="84" name="円/楕円 83"/>
        <xdr:cNvSpPr/>
      </xdr:nvSpPr>
      <xdr:spPr>
        <a:xfrm>
          <a:off x="4584700" y="553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72972</xdr:rowOff>
    </xdr:from>
    <xdr:ext cx="599010" cy="259045"/>
    <xdr:sp macro="" textlink="">
      <xdr:nvSpPr>
        <xdr:cNvPr id="85" name="人件費該当値テキスト"/>
        <xdr:cNvSpPr txBox="1"/>
      </xdr:nvSpPr>
      <xdr:spPr>
        <a:xfrm>
          <a:off x="4686300" y="5387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126,716</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23120</xdr:rowOff>
    </xdr:from>
    <xdr:to>
      <xdr:col>5</xdr:col>
      <xdr:colOff>409575</xdr:colOff>
      <xdr:row>32</xdr:row>
      <xdr:rowOff>124720</xdr:rowOff>
    </xdr:to>
    <xdr:sp macro="" textlink="">
      <xdr:nvSpPr>
        <xdr:cNvPr id="86" name="円/楕円 85"/>
        <xdr:cNvSpPr/>
      </xdr:nvSpPr>
      <xdr:spPr>
        <a:xfrm>
          <a:off x="3746500" y="550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30</xdr:row>
      <xdr:rowOff>141247</xdr:rowOff>
    </xdr:from>
    <xdr:ext cx="599010" cy="259045"/>
    <xdr:sp macro="" textlink="">
      <xdr:nvSpPr>
        <xdr:cNvPr id="87" name="テキスト ボックス 86"/>
        <xdr:cNvSpPr txBox="1"/>
      </xdr:nvSpPr>
      <xdr:spPr>
        <a:xfrm>
          <a:off x="3497794" y="5284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128,604</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77398</xdr:rowOff>
    </xdr:from>
    <xdr:to>
      <xdr:col>4</xdr:col>
      <xdr:colOff>206375</xdr:colOff>
      <xdr:row>33</xdr:row>
      <xdr:rowOff>7548</xdr:rowOff>
    </xdr:to>
    <xdr:sp macro="" textlink="">
      <xdr:nvSpPr>
        <xdr:cNvPr id="88" name="円/楕円 87"/>
        <xdr:cNvSpPr/>
      </xdr:nvSpPr>
      <xdr:spPr>
        <a:xfrm>
          <a:off x="2857500" y="5563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31</xdr:row>
      <xdr:rowOff>24075</xdr:rowOff>
    </xdr:from>
    <xdr:ext cx="599010" cy="259045"/>
    <xdr:sp macro="" textlink="">
      <xdr:nvSpPr>
        <xdr:cNvPr id="89" name="テキスト ボックス 88"/>
        <xdr:cNvSpPr txBox="1"/>
      </xdr:nvSpPr>
      <xdr:spPr>
        <a:xfrm>
          <a:off x="2608794" y="5339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124,805</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33193</xdr:rowOff>
    </xdr:from>
    <xdr:to>
      <xdr:col>3</xdr:col>
      <xdr:colOff>3175</xdr:colOff>
      <xdr:row>33</xdr:row>
      <xdr:rowOff>134793</xdr:rowOff>
    </xdr:to>
    <xdr:sp macro="" textlink="">
      <xdr:nvSpPr>
        <xdr:cNvPr id="90" name="円/楕円 89"/>
        <xdr:cNvSpPr/>
      </xdr:nvSpPr>
      <xdr:spPr>
        <a:xfrm>
          <a:off x="1968500" y="569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31</xdr:row>
      <xdr:rowOff>151320</xdr:rowOff>
    </xdr:from>
    <xdr:ext cx="599010" cy="259045"/>
    <xdr:sp macro="" textlink="">
      <xdr:nvSpPr>
        <xdr:cNvPr id="91" name="テキスト ボックス 90"/>
        <xdr:cNvSpPr txBox="1"/>
      </xdr:nvSpPr>
      <xdr:spPr>
        <a:xfrm>
          <a:off x="1719794" y="5466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115,899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37336</xdr:rowOff>
    </xdr:from>
    <xdr:to>
      <xdr:col>1</xdr:col>
      <xdr:colOff>485775</xdr:colOff>
      <xdr:row>33</xdr:row>
      <xdr:rowOff>138936</xdr:rowOff>
    </xdr:to>
    <xdr:sp macro="" textlink="">
      <xdr:nvSpPr>
        <xdr:cNvPr id="92" name="円/楕円 91"/>
        <xdr:cNvSpPr/>
      </xdr:nvSpPr>
      <xdr:spPr>
        <a:xfrm>
          <a:off x="1079500" y="5695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31</xdr:row>
      <xdr:rowOff>155463</xdr:rowOff>
    </xdr:from>
    <xdr:ext cx="599010" cy="259045"/>
    <xdr:sp macro="" textlink="">
      <xdr:nvSpPr>
        <xdr:cNvPr id="93" name="テキスト ボックス 92"/>
        <xdr:cNvSpPr txBox="1"/>
      </xdr:nvSpPr>
      <xdr:spPr>
        <a:xfrm>
          <a:off x="830794" y="5470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115,609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56,884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4" name="テキスト ボックス 103"/>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5" name="直線コネクタ 104"/>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6" name="テキスト ボックス 105"/>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7" name="直線コネクタ 106"/>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8" name="テキスト ボックス 107"/>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9" name="直線コネクタ 108"/>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10" name="テキスト ボックス 109"/>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11" name="直線コネクタ 110"/>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3" name="直線コネクタ 112"/>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6312</xdr:rowOff>
    </xdr:from>
    <xdr:to>
      <xdr:col>6</xdr:col>
      <xdr:colOff>510540</xdr:colOff>
      <xdr:row>59</xdr:row>
      <xdr:rowOff>24956</xdr:rowOff>
    </xdr:to>
    <xdr:cxnSp macro="">
      <xdr:nvCxnSpPr>
        <xdr:cNvPr id="118" name="直線コネクタ 117"/>
        <xdr:cNvCxnSpPr/>
      </xdr:nvCxnSpPr>
      <xdr:spPr>
        <a:xfrm flipV="1">
          <a:off x="4633595" y="8750262"/>
          <a:ext cx="1270" cy="1390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28783</xdr:rowOff>
    </xdr:from>
    <xdr:ext cx="534377" cy="259045"/>
    <xdr:sp macro="" textlink="">
      <xdr:nvSpPr>
        <xdr:cNvPr id="119" name="物件費最小値テキスト"/>
        <xdr:cNvSpPr txBox="1"/>
      </xdr:nvSpPr>
      <xdr:spPr>
        <a:xfrm>
          <a:off x="4686300" y="10144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31,535</a:t>
          </a:r>
          <a:endParaRPr kumimoji="1" lang="ja-JP" altLang="en-US" sz="1000" b="1">
            <a:latin typeface="ＭＳ Ｐゴシック"/>
          </a:endParaRPr>
        </a:p>
      </xdr:txBody>
    </xdr:sp>
    <xdr:clientData/>
  </xdr:oneCellAnchor>
  <xdr:twoCellAnchor>
    <xdr:from>
      <xdr:col>6</xdr:col>
      <xdr:colOff>422275</xdr:colOff>
      <xdr:row>59</xdr:row>
      <xdr:rowOff>24956</xdr:rowOff>
    </xdr:from>
    <xdr:to>
      <xdr:col>6</xdr:col>
      <xdr:colOff>600075</xdr:colOff>
      <xdr:row>59</xdr:row>
      <xdr:rowOff>24956</xdr:rowOff>
    </xdr:to>
    <xdr:cxnSp macro="">
      <xdr:nvCxnSpPr>
        <xdr:cNvPr id="120" name="直線コネクタ 119"/>
        <xdr:cNvCxnSpPr/>
      </xdr:nvCxnSpPr>
      <xdr:spPr>
        <a:xfrm>
          <a:off x="4546600" y="10140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124439</xdr:rowOff>
    </xdr:from>
    <xdr:ext cx="599010" cy="259045"/>
    <xdr:sp macro="" textlink="">
      <xdr:nvSpPr>
        <xdr:cNvPr id="121" name="物件費最大値テキスト"/>
        <xdr:cNvSpPr txBox="1"/>
      </xdr:nvSpPr>
      <xdr:spPr>
        <a:xfrm>
          <a:off x="4686300" y="8525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141,003</a:t>
          </a:r>
          <a:endParaRPr kumimoji="1" lang="ja-JP" altLang="en-US" sz="1000" b="1">
            <a:latin typeface="ＭＳ Ｐゴシック"/>
          </a:endParaRPr>
        </a:p>
      </xdr:txBody>
    </xdr:sp>
    <xdr:clientData/>
  </xdr:oneCellAnchor>
  <xdr:twoCellAnchor>
    <xdr:from>
      <xdr:col>6</xdr:col>
      <xdr:colOff>422275</xdr:colOff>
      <xdr:row>51</xdr:row>
      <xdr:rowOff>6312</xdr:rowOff>
    </xdr:from>
    <xdr:to>
      <xdr:col>6</xdr:col>
      <xdr:colOff>600075</xdr:colOff>
      <xdr:row>51</xdr:row>
      <xdr:rowOff>6312</xdr:rowOff>
    </xdr:to>
    <xdr:cxnSp macro="">
      <xdr:nvCxnSpPr>
        <xdr:cNvPr id="122" name="直線コネクタ 121"/>
        <xdr:cNvCxnSpPr/>
      </xdr:nvCxnSpPr>
      <xdr:spPr>
        <a:xfrm>
          <a:off x="4546600" y="8750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146279</xdr:rowOff>
    </xdr:from>
    <xdr:to>
      <xdr:col>6</xdr:col>
      <xdr:colOff>511175</xdr:colOff>
      <xdr:row>57</xdr:row>
      <xdr:rowOff>77000</xdr:rowOff>
    </xdr:to>
    <xdr:cxnSp macro="">
      <xdr:nvCxnSpPr>
        <xdr:cNvPr id="123" name="直線コネクタ 122"/>
        <xdr:cNvCxnSpPr/>
      </xdr:nvCxnSpPr>
      <xdr:spPr>
        <a:xfrm flipV="1">
          <a:off x="3797300" y="9747479"/>
          <a:ext cx="838200" cy="102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23512</xdr:rowOff>
    </xdr:from>
    <xdr:ext cx="534377" cy="259045"/>
    <xdr:sp macro="" textlink="">
      <xdr:nvSpPr>
        <xdr:cNvPr id="124" name="物件費平均値テキスト"/>
        <xdr:cNvSpPr txBox="1"/>
      </xdr:nvSpPr>
      <xdr:spPr>
        <a:xfrm>
          <a:off x="4686300" y="9453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69,950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635</xdr:rowOff>
    </xdr:from>
    <xdr:to>
      <xdr:col>6</xdr:col>
      <xdr:colOff>561975</xdr:colOff>
      <xdr:row>56</xdr:row>
      <xdr:rowOff>102235</xdr:rowOff>
    </xdr:to>
    <xdr:sp macro="" textlink="">
      <xdr:nvSpPr>
        <xdr:cNvPr id="125" name="フローチャート : 判断 124"/>
        <xdr:cNvSpPr/>
      </xdr:nvSpPr>
      <xdr:spPr>
        <a:xfrm>
          <a:off x="4584700" y="96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77000</xdr:rowOff>
    </xdr:from>
    <xdr:to>
      <xdr:col>5</xdr:col>
      <xdr:colOff>358775</xdr:colOff>
      <xdr:row>57</xdr:row>
      <xdr:rowOff>87668</xdr:rowOff>
    </xdr:to>
    <xdr:cxnSp macro="">
      <xdr:nvCxnSpPr>
        <xdr:cNvPr id="126" name="直線コネクタ 125"/>
        <xdr:cNvCxnSpPr/>
      </xdr:nvCxnSpPr>
      <xdr:spPr>
        <a:xfrm flipV="1">
          <a:off x="2908300" y="9849650"/>
          <a:ext cx="8890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22581</xdr:rowOff>
    </xdr:from>
    <xdr:to>
      <xdr:col>5</xdr:col>
      <xdr:colOff>409575</xdr:colOff>
      <xdr:row>56</xdr:row>
      <xdr:rowOff>124181</xdr:rowOff>
    </xdr:to>
    <xdr:sp macro="" textlink="">
      <xdr:nvSpPr>
        <xdr:cNvPr id="127" name="フローチャート : 判断 126"/>
        <xdr:cNvSpPr/>
      </xdr:nvSpPr>
      <xdr:spPr>
        <a:xfrm>
          <a:off x="3746500" y="962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140708</xdr:rowOff>
    </xdr:from>
    <xdr:ext cx="534377" cy="259045"/>
    <xdr:sp macro="" textlink="">
      <xdr:nvSpPr>
        <xdr:cNvPr id="128" name="テキスト ボックス 127"/>
        <xdr:cNvSpPr txBox="1"/>
      </xdr:nvSpPr>
      <xdr:spPr>
        <a:xfrm>
          <a:off x="3530111" y="939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68,222</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70612</xdr:rowOff>
    </xdr:from>
    <xdr:to>
      <xdr:col>4</xdr:col>
      <xdr:colOff>155575</xdr:colOff>
      <xdr:row>57</xdr:row>
      <xdr:rowOff>87668</xdr:rowOff>
    </xdr:to>
    <xdr:cxnSp macro="">
      <xdr:nvCxnSpPr>
        <xdr:cNvPr id="129" name="直線コネクタ 128"/>
        <xdr:cNvCxnSpPr/>
      </xdr:nvCxnSpPr>
      <xdr:spPr>
        <a:xfrm>
          <a:off x="2019300" y="9843262"/>
          <a:ext cx="889000" cy="17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43256</xdr:rowOff>
    </xdr:from>
    <xdr:to>
      <xdr:col>4</xdr:col>
      <xdr:colOff>206375</xdr:colOff>
      <xdr:row>56</xdr:row>
      <xdr:rowOff>144856</xdr:rowOff>
    </xdr:to>
    <xdr:sp macro="" textlink="">
      <xdr:nvSpPr>
        <xdr:cNvPr id="130" name="フローチャート : 判断 129"/>
        <xdr:cNvSpPr/>
      </xdr:nvSpPr>
      <xdr:spPr>
        <a:xfrm>
          <a:off x="2857500" y="964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161383</xdr:rowOff>
    </xdr:from>
    <xdr:ext cx="534377" cy="259045"/>
    <xdr:sp macro="" textlink="">
      <xdr:nvSpPr>
        <xdr:cNvPr id="131" name="テキスト ボックス 130"/>
        <xdr:cNvSpPr txBox="1"/>
      </xdr:nvSpPr>
      <xdr:spPr>
        <a:xfrm>
          <a:off x="2641111" y="941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66,594</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60452</xdr:rowOff>
    </xdr:from>
    <xdr:to>
      <xdr:col>2</xdr:col>
      <xdr:colOff>638175</xdr:colOff>
      <xdr:row>57</xdr:row>
      <xdr:rowOff>70612</xdr:rowOff>
    </xdr:to>
    <xdr:cxnSp macro="">
      <xdr:nvCxnSpPr>
        <xdr:cNvPr id="132" name="直線コネクタ 131"/>
        <xdr:cNvCxnSpPr/>
      </xdr:nvCxnSpPr>
      <xdr:spPr>
        <a:xfrm>
          <a:off x="1130300" y="9833102"/>
          <a:ext cx="889000" cy="10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40145</xdr:rowOff>
    </xdr:from>
    <xdr:to>
      <xdr:col>3</xdr:col>
      <xdr:colOff>3175</xdr:colOff>
      <xdr:row>56</xdr:row>
      <xdr:rowOff>141745</xdr:rowOff>
    </xdr:to>
    <xdr:sp macro="" textlink="">
      <xdr:nvSpPr>
        <xdr:cNvPr id="133" name="フローチャート : 判断 132"/>
        <xdr:cNvSpPr/>
      </xdr:nvSpPr>
      <xdr:spPr>
        <a:xfrm>
          <a:off x="1968500" y="964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158272</xdr:rowOff>
    </xdr:from>
    <xdr:ext cx="534377" cy="259045"/>
    <xdr:sp macro="" textlink="">
      <xdr:nvSpPr>
        <xdr:cNvPr id="134" name="テキスト ボックス 133"/>
        <xdr:cNvSpPr txBox="1"/>
      </xdr:nvSpPr>
      <xdr:spPr>
        <a:xfrm>
          <a:off x="1752111" y="9416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66,839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133096</xdr:rowOff>
    </xdr:from>
    <xdr:to>
      <xdr:col>1</xdr:col>
      <xdr:colOff>485775</xdr:colOff>
      <xdr:row>56</xdr:row>
      <xdr:rowOff>63246</xdr:rowOff>
    </xdr:to>
    <xdr:sp macro="" textlink="">
      <xdr:nvSpPr>
        <xdr:cNvPr id="135" name="フローチャート : 判断 134"/>
        <xdr:cNvSpPr/>
      </xdr:nvSpPr>
      <xdr:spPr>
        <a:xfrm>
          <a:off x="1079500" y="956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79773</xdr:rowOff>
    </xdr:from>
    <xdr:ext cx="534377" cy="259045"/>
    <xdr:sp macro="" textlink="">
      <xdr:nvSpPr>
        <xdr:cNvPr id="136" name="テキスト ボックス 135"/>
        <xdr:cNvSpPr txBox="1"/>
      </xdr:nvSpPr>
      <xdr:spPr>
        <a:xfrm>
          <a:off x="863111" y="933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73,020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95479</xdr:rowOff>
    </xdr:from>
    <xdr:to>
      <xdr:col>6</xdr:col>
      <xdr:colOff>561975</xdr:colOff>
      <xdr:row>57</xdr:row>
      <xdr:rowOff>25629</xdr:rowOff>
    </xdr:to>
    <xdr:sp macro="" textlink="">
      <xdr:nvSpPr>
        <xdr:cNvPr id="142" name="円/楕円 141"/>
        <xdr:cNvSpPr/>
      </xdr:nvSpPr>
      <xdr:spPr>
        <a:xfrm>
          <a:off x="4584700" y="9696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73906</xdr:rowOff>
    </xdr:from>
    <xdr:ext cx="534377" cy="259045"/>
    <xdr:sp macro="" textlink="">
      <xdr:nvSpPr>
        <xdr:cNvPr id="143" name="物件費該当値テキスト"/>
        <xdr:cNvSpPr txBox="1"/>
      </xdr:nvSpPr>
      <xdr:spPr>
        <a:xfrm>
          <a:off x="4686300" y="9675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62,482</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26200</xdr:rowOff>
    </xdr:from>
    <xdr:to>
      <xdr:col>5</xdr:col>
      <xdr:colOff>409575</xdr:colOff>
      <xdr:row>57</xdr:row>
      <xdr:rowOff>127800</xdr:rowOff>
    </xdr:to>
    <xdr:sp macro="" textlink="">
      <xdr:nvSpPr>
        <xdr:cNvPr id="144" name="円/楕円 143"/>
        <xdr:cNvSpPr/>
      </xdr:nvSpPr>
      <xdr:spPr>
        <a:xfrm>
          <a:off x="3746500" y="979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118927</xdr:rowOff>
    </xdr:from>
    <xdr:ext cx="534377" cy="259045"/>
    <xdr:sp macro="" textlink="">
      <xdr:nvSpPr>
        <xdr:cNvPr id="145" name="テキスト ボックス 144"/>
        <xdr:cNvSpPr txBox="1"/>
      </xdr:nvSpPr>
      <xdr:spPr>
        <a:xfrm>
          <a:off x="3530111" y="9891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54,437</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36868</xdr:rowOff>
    </xdr:from>
    <xdr:to>
      <xdr:col>4</xdr:col>
      <xdr:colOff>206375</xdr:colOff>
      <xdr:row>57</xdr:row>
      <xdr:rowOff>138468</xdr:rowOff>
    </xdr:to>
    <xdr:sp macro="" textlink="">
      <xdr:nvSpPr>
        <xdr:cNvPr id="146" name="円/楕円 145"/>
        <xdr:cNvSpPr/>
      </xdr:nvSpPr>
      <xdr:spPr>
        <a:xfrm>
          <a:off x="2857500" y="9809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129595</xdr:rowOff>
    </xdr:from>
    <xdr:ext cx="534377" cy="259045"/>
    <xdr:sp macro="" textlink="">
      <xdr:nvSpPr>
        <xdr:cNvPr id="147" name="テキスト ボックス 146"/>
        <xdr:cNvSpPr txBox="1"/>
      </xdr:nvSpPr>
      <xdr:spPr>
        <a:xfrm>
          <a:off x="2641111" y="9902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53,597</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19812</xdr:rowOff>
    </xdr:from>
    <xdr:to>
      <xdr:col>3</xdr:col>
      <xdr:colOff>3175</xdr:colOff>
      <xdr:row>57</xdr:row>
      <xdr:rowOff>121412</xdr:rowOff>
    </xdr:to>
    <xdr:sp macro="" textlink="">
      <xdr:nvSpPr>
        <xdr:cNvPr id="148" name="円/楕円 147"/>
        <xdr:cNvSpPr/>
      </xdr:nvSpPr>
      <xdr:spPr>
        <a:xfrm>
          <a:off x="1968500" y="979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112539</xdr:rowOff>
    </xdr:from>
    <xdr:ext cx="534377" cy="259045"/>
    <xdr:sp macro="" textlink="">
      <xdr:nvSpPr>
        <xdr:cNvPr id="149" name="テキスト ボックス 148"/>
        <xdr:cNvSpPr txBox="1"/>
      </xdr:nvSpPr>
      <xdr:spPr>
        <a:xfrm>
          <a:off x="1752111" y="988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54,940</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9652</xdr:rowOff>
    </xdr:from>
    <xdr:to>
      <xdr:col>1</xdr:col>
      <xdr:colOff>485775</xdr:colOff>
      <xdr:row>57</xdr:row>
      <xdr:rowOff>111252</xdr:rowOff>
    </xdr:to>
    <xdr:sp macro="" textlink="">
      <xdr:nvSpPr>
        <xdr:cNvPr id="150" name="円/楕円 149"/>
        <xdr:cNvSpPr/>
      </xdr:nvSpPr>
      <xdr:spPr>
        <a:xfrm>
          <a:off x="1079500" y="9782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102379</xdr:rowOff>
    </xdr:from>
    <xdr:ext cx="534377" cy="259045"/>
    <xdr:sp macro="" textlink="">
      <xdr:nvSpPr>
        <xdr:cNvPr id="151" name="テキスト ボックス 150"/>
        <xdr:cNvSpPr txBox="1"/>
      </xdr:nvSpPr>
      <xdr:spPr>
        <a:xfrm>
          <a:off x="863111" y="9875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55,740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5" name="テキスト ボックス 164"/>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7" name="テキスト ボックス 166"/>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9" name="テキスト ボックス 168"/>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71" name="テキスト ボックス 170"/>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3" name="テキスト ボックス 172"/>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106134</xdr:rowOff>
    </xdr:from>
    <xdr:to>
      <xdr:col>6</xdr:col>
      <xdr:colOff>510540</xdr:colOff>
      <xdr:row>79</xdr:row>
      <xdr:rowOff>34125</xdr:rowOff>
    </xdr:to>
    <xdr:cxnSp macro="">
      <xdr:nvCxnSpPr>
        <xdr:cNvPr id="175" name="直線コネクタ 174"/>
        <xdr:cNvCxnSpPr/>
      </xdr:nvCxnSpPr>
      <xdr:spPr>
        <a:xfrm flipV="1">
          <a:off x="4633595" y="12107634"/>
          <a:ext cx="1270" cy="1471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37952</xdr:rowOff>
    </xdr:from>
    <xdr:ext cx="378565" cy="259045"/>
    <xdr:sp macro="" textlink="">
      <xdr:nvSpPr>
        <xdr:cNvPr id="176" name="維持補修費最小値テキスト"/>
        <xdr:cNvSpPr txBox="1"/>
      </xdr:nvSpPr>
      <xdr:spPr>
        <a:xfrm>
          <a:off x="4686300" y="13582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6</xdr:col>
      <xdr:colOff>422275</xdr:colOff>
      <xdr:row>79</xdr:row>
      <xdr:rowOff>34125</xdr:rowOff>
    </xdr:from>
    <xdr:to>
      <xdr:col>6</xdr:col>
      <xdr:colOff>600075</xdr:colOff>
      <xdr:row>79</xdr:row>
      <xdr:rowOff>34125</xdr:rowOff>
    </xdr:to>
    <xdr:cxnSp macro="">
      <xdr:nvCxnSpPr>
        <xdr:cNvPr id="177" name="直線コネクタ 176"/>
        <xdr:cNvCxnSpPr/>
      </xdr:nvCxnSpPr>
      <xdr:spPr>
        <a:xfrm>
          <a:off x="4546600" y="1357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52811</xdr:rowOff>
    </xdr:from>
    <xdr:ext cx="534377" cy="259045"/>
    <xdr:sp macro="" textlink="">
      <xdr:nvSpPr>
        <xdr:cNvPr id="178" name="維持補修費最大値テキスト"/>
        <xdr:cNvSpPr txBox="1"/>
      </xdr:nvSpPr>
      <xdr:spPr>
        <a:xfrm>
          <a:off x="4686300" y="11882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38,881</a:t>
          </a:r>
          <a:endParaRPr kumimoji="1" lang="ja-JP" altLang="en-US" sz="1000" b="1">
            <a:latin typeface="ＭＳ Ｐゴシック"/>
          </a:endParaRPr>
        </a:p>
      </xdr:txBody>
    </xdr:sp>
    <xdr:clientData/>
  </xdr:oneCellAnchor>
  <xdr:twoCellAnchor>
    <xdr:from>
      <xdr:col>6</xdr:col>
      <xdr:colOff>422275</xdr:colOff>
      <xdr:row>70</xdr:row>
      <xdr:rowOff>106134</xdr:rowOff>
    </xdr:from>
    <xdr:to>
      <xdr:col>6</xdr:col>
      <xdr:colOff>600075</xdr:colOff>
      <xdr:row>70</xdr:row>
      <xdr:rowOff>106134</xdr:rowOff>
    </xdr:to>
    <xdr:cxnSp macro="">
      <xdr:nvCxnSpPr>
        <xdr:cNvPr id="179" name="直線コネクタ 178"/>
        <xdr:cNvCxnSpPr/>
      </xdr:nvCxnSpPr>
      <xdr:spPr>
        <a:xfrm>
          <a:off x="4546600" y="12107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28790</xdr:rowOff>
    </xdr:from>
    <xdr:to>
      <xdr:col>6</xdr:col>
      <xdr:colOff>511175</xdr:colOff>
      <xdr:row>78</xdr:row>
      <xdr:rowOff>30772</xdr:rowOff>
    </xdr:to>
    <xdr:cxnSp macro="">
      <xdr:nvCxnSpPr>
        <xdr:cNvPr id="180" name="直線コネクタ 179"/>
        <xdr:cNvCxnSpPr/>
      </xdr:nvCxnSpPr>
      <xdr:spPr>
        <a:xfrm>
          <a:off x="3797300" y="13401890"/>
          <a:ext cx="838200" cy="1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128655</xdr:rowOff>
    </xdr:from>
    <xdr:ext cx="469744" cy="259045"/>
    <xdr:sp macro="" textlink="">
      <xdr:nvSpPr>
        <xdr:cNvPr id="181" name="維持補修費平均値テキスト"/>
        <xdr:cNvSpPr txBox="1"/>
      </xdr:nvSpPr>
      <xdr:spPr>
        <a:xfrm>
          <a:off x="4686300" y="131588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6,057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105778</xdr:rowOff>
    </xdr:from>
    <xdr:to>
      <xdr:col>6</xdr:col>
      <xdr:colOff>561975</xdr:colOff>
      <xdr:row>78</xdr:row>
      <xdr:rowOff>35928</xdr:rowOff>
    </xdr:to>
    <xdr:sp macro="" textlink="">
      <xdr:nvSpPr>
        <xdr:cNvPr id="182" name="フローチャート : 判断 181"/>
        <xdr:cNvSpPr/>
      </xdr:nvSpPr>
      <xdr:spPr>
        <a:xfrm>
          <a:off x="4584700" y="1330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28790</xdr:rowOff>
    </xdr:from>
    <xdr:to>
      <xdr:col>5</xdr:col>
      <xdr:colOff>358775</xdr:colOff>
      <xdr:row>78</xdr:row>
      <xdr:rowOff>50622</xdr:rowOff>
    </xdr:to>
    <xdr:cxnSp macro="">
      <xdr:nvCxnSpPr>
        <xdr:cNvPr id="183" name="直線コネクタ 182"/>
        <xdr:cNvCxnSpPr/>
      </xdr:nvCxnSpPr>
      <xdr:spPr>
        <a:xfrm flipV="1">
          <a:off x="2908300" y="13401890"/>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77355</xdr:rowOff>
    </xdr:from>
    <xdr:to>
      <xdr:col>5</xdr:col>
      <xdr:colOff>409575</xdr:colOff>
      <xdr:row>78</xdr:row>
      <xdr:rowOff>7505</xdr:rowOff>
    </xdr:to>
    <xdr:sp macro="" textlink="">
      <xdr:nvSpPr>
        <xdr:cNvPr id="184" name="フローチャート : 判断 183"/>
        <xdr:cNvSpPr/>
      </xdr:nvSpPr>
      <xdr:spPr>
        <a:xfrm>
          <a:off x="3746500" y="132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24032</xdr:rowOff>
    </xdr:from>
    <xdr:ext cx="469744" cy="259045"/>
    <xdr:sp macro="" textlink="">
      <xdr:nvSpPr>
        <xdr:cNvPr id="185" name="テキスト ボックス 184"/>
        <xdr:cNvSpPr txBox="1"/>
      </xdr:nvSpPr>
      <xdr:spPr>
        <a:xfrm>
          <a:off x="3562427" y="13054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6,803</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50622</xdr:rowOff>
    </xdr:from>
    <xdr:to>
      <xdr:col>4</xdr:col>
      <xdr:colOff>155575</xdr:colOff>
      <xdr:row>78</xdr:row>
      <xdr:rowOff>62128</xdr:rowOff>
    </xdr:to>
    <xdr:cxnSp macro="">
      <xdr:nvCxnSpPr>
        <xdr:cNvPr id="186" name="直線コネクタ 185"/>
        <xdr:cNvCxnSpPr/>
      </xdr:nvCxnSpPr>
      <xdr:spPr>
        <a:xfrm flipV="1">
          <a:off x="2019300" y="13423722"/>
          <a:ext cx="889000" cy="11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106731</xdr:rowOff>
    </xdr:from>
    <xdr:to>
      <xdr:col>4</xdr:col>
      <xdr:colOff>206375</xdr:colOff>
      <xdr:row>78</xdr:row>
      <xdr:rowOff>36881</xdr:rowOff>
    </xdr:to>
    <xdr:sp macro="" textlink="">
      <xdr:nvSpPr>
        <xdr:cNvPr id="187" name="フローチャート : 判断 186"/>
        <xdr:cNvSpPr/>
      </xdr:nvSpPr>
      <xdr:spPr>
        <a:xfrm>
          <a:off x="2857500" y="1330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53408</xdr:rowOff>
    </xdr:from>
    <xdr:ext cx="469744" cy="259045"/>
    <xdr:sp macro="" textlink="">
      <xdr:nvSpPr>
        <xdr:cNvPr id="188" name="テキスト ボックス 187"/>
        <xdr:cNvSpPr txBox="1"/>
      </xdr:nvSpPr>
      <xdr:spPr>
        <a:xfrm>
          <a:off x="2673427" y="1308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6,032</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62128</xdr:rowOff>
    </xdr:from>
    <xdr:to>
      <xdr:col>2</xdr:col>
      <xdr:colOff>638175</xdr:colOff>
      <xdr:row>78</xdr:row>
      <xdr:rowOff>68796</xdr:rowOff>
    </xdr:to>
    <xdr:cxnSp macro="">
      <xdr:nvCxnSpPr>
        <xdr:cNvPr id="189" name="直線コネクタ 188"/>
        <xdr:cNvCxnSpPr/>
      </xdr:nvCxnSpPr>
      <xdr:spPr>
        <a:xfrm flipV="1">
          <a:off x="1130300" y="13435228"/>
          <a:ext cx="889000" cy="6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103682</xdr:rowOff>
    </xdr:from>
    <xdr:to>
      <xdr:col>3</xdr:col>
      <xdr:colOff>3175</xdr:colOff>
      <xdr:row>78</xdr:row>
      <xdr:rowOff>33832</xdr:rowOff>
    </xdr:to>
    <xdr:sp macro="" textlink="">
      <xdr:nvSpPr>
        <xdr:cNvPr id="190" name="フローチャート : 判断 189"/>
        <xdr:cNvSpPr/>
      </xdr:nvSpPr>
      <xdr:spPr>
        <a:xfrm>
          <a:off x="1968500" y="1330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50359</xdr:rowOff>
    </xdr:from>
    <xdr:ext cx="469744" cy="259045"/>
    <xdr:sp macro="" textlink="">
      <xdr:nvSpPr>
        <xdr:cNvPr id="191" name="テキスト ボックス 190"/>
        <xdr:cNvSpPr txBox="1"/>
      </xdr:nvSpPr>
      <xdr:spPr>
        <a:xfrm>
          <a:off x="1784427" y="13080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116980</xdr:rowOff>
    </xdr:from>
    <xdr:to>
      <xdr:col>1</xdr:col>
      <xdr:colOff>485775</xdr:colOff>
      <xdr:row>78</xdr:row>
      <xdr:rowOff>47130</xdr:rowOff>
    </xdr:to>
    <xdr:sp macro="" textlink="">
      <xdr:nvSpPr>
        <xdr:cNvPr id="192" name="フローチャート : 判断 191"/>
        <xdr:cNvSpPr/>
      </xdr:nvSpPr>
      <xdr:spPr>
        <a:xfrm>
          <a:off x="1079500" y="133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63657</xdr:rowOff>
    </xdr:from>
    <xdr:ext cx="469744" cy="259045"/>
    <xdr:sp macro="" textlink="">
      <xdr:nvSpPr>
        <xdr:cNvPr id="193" name="テキスト ボックス 192"/>
        <xdr:cNvSpPr txBox="1"/>
      </xdr:nvSpPr>
      <xdr:spPr>
        <a:xfrm>
          <a:off x="895427" y="1309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151422</xdr:rowOff>
    </xdr:from>
    <xdr:to>
      <xdr:col>6</xdr:col>
      <xdr:colOff>561975</xdr:colOff>
      <xdr:row>78</xdr:row>
      <xdr:rowOff>81572</xdr:rowOff>
    </xdr:to>
    <xdr:sp macro="" textlink="">
      <xdr:nvSpPr>
        <xdr:cNvPr id="199" name="円/楕円 198"/>
        <xdr:cNvSpPr/>
      </xdr:nvSpPr>
      <xdr:spPr>
        <a:xfrm>
          <a:off x="4584700" y="1335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129849</xdr:rowOff>
    </xdr:from>
    <xdr:ext cx="469744" cy="259045"/>
    <xdr:sp macro="" textlink="">
      <xdr:nvSpPr>
        <xdr:cNvPr id="200" name="維持補修費該当値テキスト"/>
        <xdr:cNvSpPr txBox="1"/>
      </xdr:nvSpPr>
      <xdr:spPr>
        <a:xfrm>
          <a:off x="4686300" y="13331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4,859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149440</xdr:rowOff>
    </xdr:from>
    <xdr:to>
      <xdr:col>5</xdr:col>
      <xdr:colOff>409575</xdr:colOff>
      <xdr:row>78</xdr:row>
      <xdr:rowOff>79590</xdr:rowOff>
    </xdr:to>
    <xdr:sp macro="" textlink="">
      <xdr:nvSpPr>
        <xdr:cNvPr id="201" name="円/楕円 200"/>
        <xdr:cNvSpPr/>
      </xdr:nvSpPr>
      <xdr:spPr>
        <a:xfrm>
          <a:off x="3746500" y="1335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70717</xdr:rowOff>
    </xdr:from>
    <xdr:ext cx="469744" cy="259045"/>
    <xdr:sp macro="" textlink="">
      <xdr:nvSpPr>
        <xdr:cNvPr id="202" name="テキスト ボックス 201"/>
        <xdr:cNvSpPr txBox="1"/>
      </xdr:nvSpPr>
      <xdr:spPr>
        <a:xfrm>
          <a:off x="3562427" y="1344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4,911</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171272</xdr:rowOff>
    </xdr:from>
    <xdr:to>
      <xdr:col>4</xdr:col>
      <xdr:colOff>206375</xdr:colOff>
      <xdr:row>78</xdr:row>
      <xdr:rowOff>101422</xdr:rowOff>
    </xdr:to>
    <xdr:sp macro="" textlink="">
      <xdr:nvSpPr>
        <xdr:cNvPr id="203" name="円/楕円 202"/>
        <xdr:cNvSpPr/>
      </xdr:nvSpPr>
      <xdr:spPr>
        <a:xfrm>
          <a:off x="2857500" y="13372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92549</xdr:rowOff>
    </xdr:from>
    <xdr:ext cx="469744" cy="259045"/>
    <xdr:sp macro="" textlink="">
      <xdr:nvSpPr>
        <xdr:cNvPr id="204" name="テキスト ボックス 203"/>
        <xdr:cNvSpPr txBox="1"/>
      </xdr:nvSpPr>
      <xdr:spPr>
        <a:xfrm>
          <a:off x="2673427" y="13465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4,338</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11328</xdr:rowOff>
    </xdr:from>
    <xdr:to>
      <xdr:col>3</xdr:col>
      <xdr:colOff>3175</xdr:colOff>
      <xdr:row>78</xdr:row>
      <xdr:rowOff>112928</xdr:rowOff>
    </xdr:to>
    <xdr:sp macro="" textlink="">
      <xdr:nvSpPr>
        <xdr:cNvPr id="205" name="円/楕円 204"/>
        <xdr:cNvSpPr/>
      </xdr:nvSpPr>
      <xdr:spPr>
        <a:xfrm>
          <a:off x="1968500" y="13384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104055</xdr:rowOff>
    </xdr:from>
    <xdr:ext cx="469744" cy="259045"/>
    <xdr:sp macro="" textlink="">
      <xdr:nvSpPr>
        <xdr:cNvPr id="206" name="テキスト ボックス 205"/>
        <xdr:cNvSpPr txBox="1"/>
      </xdr:nvSpPr>
      <xdr:spPr>
        <a:xfrm>
          <a:off x="1784427" y="1347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4,036</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17996</xdr:rowOff>
    </xdr:from>
    <xdr:to>
      <xdr:col>1</xdr:col>
      <xdr:colOff>485775</xdr:colOff>
      <xdr:row>78</xdr:row>
      <xdr:rowOff>119596</xdr:rowOff>
    </xdr:to>
    <xdr:sp macro="" textlink="">
      <xdr:nvSpPr>
        <xdr:cNvPr id="207" name="円/楕円 206"/>
        <xdr:cNvSpPr/>
      </xdr:nvSpPr>
      <xdr:spPr>
        <a:xfrm>
          <a:off x="1079500" y="1339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110723</xdr:rowOff>
    </xdr:from>
    <xdr:ext cx="469744" cy="259045"/>
    <xdr:sp macro="" textlink="">
      <xdr:nvSpPr>
        <xdr:cNvPr id="208" name="テキスト ボックス 207"/>
        <xdr:cNvSpPr txBox="1"/>
      </xdr:nvSpPr>
      <xdr:spPr>
        <a:xfrm>
          <a:off x="895427" y="13483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118,186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9" name="テキスト ボックス 218"/>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90385</xdr:rowOff>
    </xdr:from>
    <xdr:to>
      <xdr:col>6</xdr:col>
      <xdr:colOff>510540</xdr:colOff>
      <xdr:row>99</xdr:row>
      <xdr:rowOff>97955</xdr:rowOff>
    </xdr:to>
    <xdr:cxnSp macro="">
      <xdr:nvCxnSpPr>
        <xdr:cNvPr id="233" name="直線コネクタ 232"/>
        <xdr:cNvCxnSpPr/>
      </xdr:nvCxnSpPr>
      <xdr:spPr>
        <a:xfrm flipV="1">
          <a:off x="4633595" y="15520885"/>
          <a:ext cx="1270" cy="15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101782</xdr:rowOff>
    </xdr:from>
    <xdr:ext cx="534377" cy="259045"/>
    <xdr:sp macro="" textlink="">
      <xdr:nvSpPr>
        <xdr:cNvPr id="234" name="扶助費最小値テキスト"/>
        <xdr:cNvSpPr txBox="1"/>
      </xdr:nvSpPr>
      <xdr:spPr>
        <a:xfrm>
          <a:off x="4686300" y="17075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55,787</a:t>
          </a:r>
          <a:endParaRPr kumimoji="1" lang="ja-JP" altLang="en-US" sz="1000" b="1">
            <a:latin typeface="ＭＳ Ｐゴシック"/>
          </a:endParaRPr>
        </a:p>
      </xdr:txBody>
    </xdr:sp>
    <xdr:clientData/>
  </xdr:oneCellAnchor>
  <xdr:twoCellAnchor>
    <xdr:from>
      <xdr:col>6</xdr:col>
      <xdr:colOff>422275</xdr:colOff>
      <xdr:row>99</xdr:row>
      <xdr:rowOff>97955</xdr:rowOff>
    </xdr:from>
    <xdr:to>
      <xdr:col>6</xdr:col>
      <xdr:colOff>600075</xdr:colOff>
      <xdr:row>99</xdr:row>
      <xdr:rowOff>97955</xdr:rowOff>
    </xdr:to>
    <xdr:cxnSp macro="">
      <xdr:nvCxnSpPr>
        <xdr:cNvPr id="235" name="直線コネクタ 234"/>
        <xdr:cNvCxnSpPr/>
      </xdr:nvCxnSpPr>
      <xdr:spPr>
        <a:xfrm>
          <a:off x="4546600" y="17071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37062</xdr:rowOff>
    </xdr:from>
    <xdr:ext cx="599010" cy="259045"/>
    <xdr:sp macro="" textlink="">
      <xdr:nvSpPr>
        <xdr:cNvPr id="236" name="扶助費最大値テキスト"/>
        <xdr:cNvSpPr txBox="1"/>
      </xdr:nvSpPr>
      <xdr:spPr>
        <a:xfrm>
          <a:off x="4686300" y="15296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177,883</a:t>
          </a:r>
          <a:endParaRPr kumimoji="1" lang="ja-JP" altLang="en-US" sz="1000" b="1">
            <a:latin typeface="ＭＳ Ｐゴシック"/>
          </a:endParaRPr>
        </a:p>
      </xdr:txBody>
    </xdr:sp>
    <xdr:clientData/>
  </xdr:oneCellAnchor>
  <xdr:twoCellAnchor>
    <xdr:from>
      <xdr:col>6</xdr:col>
      <xdr:colOff>422275</xdr:colOff>
      <xdr:row>90</xdr:row>
      <xdr:rowOff>90385</xdr:rowOff>
    </xdr:from>
    <xdr:to>
      <xdr:col>6</xdr:col>
      <xdr:colOff>600075</xdr:colOff>
      <xdr:row>90</xdr:row>
      <xdr:rowOff>90385</xdr:rowOff>
    </xdr:to>
    <xdr:cxnSp macro="">
      <xdr:nvCxnSpPr>
        <xdr:cNvPr id="237" name="直線コネクタ 236"/>
        <xdr:cNvCxnSpPr/>
      </xdr:nvCxnSpPr>
      <xdr:spPr>
        <a:xfrm>
          <a:off x="4546600" y="15520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330</xdr:rowOff>
    </xdr:from>
    <xdr:to>
      <xdr:col>6</xdr:col>
      <xdr:colOff>511175</xdr:colOff>
      <xdr:row>95</xdr:row>
      <xdr:rowOff>31598</xdr:rowOff>
    </xdr:to>
    <xdr:cxnSp macro="">
      <xdr:nvCxnSpPr>
        <xdr:cNvPr id="238" name="直線コネクタ 237"/>
        <xdr:cNvCxnSpPr/>
      </xdr:nvCxnSpPr>
      <xdr:spPr>
        <a:xfrm flipV="1">
          <a:off x="3797300" y="16288080"/>
          <a:ext cx="838200" cy="31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90315</xdr:rowOff>
    </xdr:from>
    <xdr:ext cx="534377" cy="259045"/>
    <xdr:sp macro="" textlink="">
      <xdr:nvSpPr>
        <xdr:cNvPr id="239" name="扶助費平均値テキスト"/>
        <xdr:cNvSpPr txBox="1"/>
      </xdr:nvSpPr>
      <xdr:spPr>
        <a:xfrm>
          <a:off x="4686300" y="165495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91,190</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111888</xdr:rowOff>
    </xdr:from>
    <xdr:to>
      <xdr:col>6</xdr:col>
      <xdr:colOff>561975</xdr:colOff>
      <xdr:row>97</xdr:row>
      <xdr:rowOff>42038</xdr:rowOff>
    </xdr:to>
    <xdr:sp macro="" textlink="">
      <xdr:nvSpPr>
        <xdr:cNvPr id="240" name="フローチャート : 判断 239"/>
        <xdr:cNvSpPr/>
      </xdr:nvSpPr>
      <xdr:spPr>
        <a:xfrm>
          <a:off x="4584700" y="165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31598</xdr:rowOff>
    </xdr:from>
    <xdr:to>
      <xdr:col>5</xdr:col>
      <xdr:colOff>358775</xdr:colOff>
      <xdr:row>96</xdr:row>
      <xdr:rowOff>2705</xdr:rowOff>
    </xdr:to>
    <xdr:cxnSp macro="">
      <xdr:nvCxnSpPr>
        <xdr:cNvPr id="241" name="直線コネクタ 240"/>
        <xdr:cNvCxnSpPr/>
      </xdr:nvCxnSpPr>
      <xdr:spPr>
        <a:xfrm flipV="1">
          <a:off x="2908300" y="16319348"/>
          <a:ext cx="889000" cy="142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8319</xdr:rowOff>
    </xdr:from>
    <xdr:to>
      <xdr:col>5</xdr:col>
      <xdr:colOff>409575</xdr:colOff>
      <xdr:row>97</xdr:row>
      <xdr:rowOff>109919</xdr:rowOff>
    </xdr:to>
    <xdr:sp macro="" textlink="">
      <xdr:nvSpPr>
        <xdr:cNvPr id="242" name="フローチャート : 判断 241"/>
        <xdr:cNvSpPr/>
      </xdr:nvSpPr>
      <xdr:spPr>
        <a:xfrm>
          <a:off x="3746500" y="1663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101046</xdr:rowOff>
    </xdr:from>
    <xdr:ext cx="534377" cy="259045"/>
    <xdr:sp macro="" textlink="">
      <xdr:nvSpPr>
        <xdr:cNvPr id="243" name="テキスト ボックス 242"/>
        <xdr:cNvSpPr txBox="1"/>
      </xdr:nvSpPr>
      <xdr:spPr>
        <a:xfrm>
          <a:off x="3530111" y="16731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85,845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2705</xdr:rowOff>
    </xdr:from>
    <xdr:to>
      <xdr:col>4</xdr:col>
      <xdr:colOff>155575</xdr:colOff>
      <xdr:row>96</xdr:row>
      <xdr:rowOff>55880</xdr:rowOff>
    </xdr:to>
    <xdr:cxnSp macro="">
      <xdr:nvCxnSpPr>
        <xdr:cNvPr id="244" name="直線コネクタ 243"/>
        <xdr:cNvCxnSpPr/>
      </xdr:nvCxnSpPr>
      <xdr:spPr>
        <a:xfrm flipV="1">
          <a:off x="2019300" y="16461905"/>
          <a:ext cx="889000" cy="5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85204</xdr:rowOff>
    </xdr:from>
    <xdr:to>
      <xdr:col>4</xdr:col>
      <xdr:colOff>206375</xdr:colOff>
      <xdr:row>98</xdr:row>
      <xdr:rowOff>15354</xdr:rowOff>
    </xdr:to>
    <xdr:sp macro="" textlink="">
      <xdr:nvSpPr>
        <xdr:cNvPr id="245" name="フローチャート : 判断 244"/>
        <xdr:cNvSpPr/>
      </xdr:nvSpPr>
      <xdr:spPr>
        <a:xfrm>
          <a:off x="2857500" y="1671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6481</xdr:rowOff>
    </xdr:from>
    <xdr:ext cx="534377" cy="259045"/>
    <xdr:sp macro="" textlink="">
      <xdr:nvSpPr>
        <xdr:cNvPr id="246" name="テキスト ボックス 245"/>
        <xdr:cNvSpPr txBox="1"/>
      </xdr:nvSpPr>
      <xdr:spPr>
        <a:xfrm>
          <a:off x="2641111" y="1680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55880</xdr:rowOff>
    </xdr:from>
    <xdr:to>
      <xdr:col>2</xdr:col>
      <xdr:colOff>638175</xdr:colOff>
      <xdr:row>96</xdr:row>
      <xdr:rowOff>109398</xdr:rowOff>
    </xdr:to>
    <xdr:cxnSp macro="">
      <xdr:nvCxnSpPr>
        <xdr:cNvPr id="247" name="直線コネクタ 246"/>
        <xdr:cNvCxnSpPr/>
      </xdr:nvCxnSpPr>
      <xdr:spPr>
        <a:xfrm flipV="1">
          <a:off x="1130300" y="16515080"/>
          <a:ext cx="889000" cy="53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109893</xdr:rowOff>
    </xdr:from>
    <xdr:to>
      <xdr:col>3</xdr:col>
      <xdr:colOff>3175</xdr:colOff>
      <xdr:row>98</xdr:row>
      <xdr:rowOff>40043</xdr:rowOff>
    </xdr:to>
    <xdr:sp macro="" textlink="">
      <xdr:nvSpPr>
        <xdr:cNvPr id="248" name="フローチャート : 判断 247"/>
        <xdr:cNvSpPr/>
      </xdr:nvSpPr>
      <xdr:spPr>
        <a:xfrm>
          <a:off x="1968500" y="167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31170</xdr:rowOff>
    </xdr:from>
    <xdr:ext cx="534377" cy="259045"/>
    <xdr:sp macro="" textlink="">
      <xdr:nvSpPr>
        <xdr:cNvPr id="249" name="テキスト ボックス 248"/>
        <xdr:cNvSpPr txBox="1"/>
      </xdr:nvSpPr>
      <xdr:spPr>
        <a:xfrm>
          <a:off x="1752111" y="16833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77,847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109068</xdr:rowOff>
    </xdr:from>
    <xdr:to>
      <xdr:col>1</xdr:col>
      <xdr:colOff>485775</xdr:colOff>
      <xdr:row>98</xdr:row>
      <xdr:rowOff>39218</xdr:rowOff>
    </xdr:to>
    <xdr:sp macro="" textlink="">
      <xdr:nvSpPr>
        <xdr:cNvPr id="250" name="フローチャート : 判断 249"/>
        <xdr:cNvSpPr/>
      </xdr:nvSpPr>
      <xdr:spPr>
        <a:xfrm>
          <a:off x="1079500" y="1673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30345</xdr:rowOff>
    </xdr:from>
    <xdr:ext cx="534377" cy="259045"/>
    <xdr:sp macro="" textlink="">
      <xdr:nvSpPr>
        <xdr:cNvPr id="251" name="テキスト ボックス 250"/>
        <xdr:cNvSpPr txBox="1"/>
      </xdr:nvSpPr>
      <xdr:spPr>
        <a:xfrm>
          <a:off x="863111" y="1683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120980</xdr:rowOff>
    </xdr:from>
    <xdr:to>
      <xdr:col>6</xdr:col>
      <xdr:colOff>561975</xdr:colOff>
      <xdr:row>95</xdr:row>
      <xdr:rowOff>51130</xdr:rowOff>
    </xdr:to>
    <xdr:sp macro="" textlink="">
      <xdr:nvSpPr>
        <xdr:cNvPr id="257" name="円/楕円 256"/>
        <xdr:cNvSpPr/>
      </xdr:nvSpPr>
      <xdr:spPr>
        <a:xfrm>
          <a:off x="4584700" y="1623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143857</xdr:rowOff>
    </xdr:from>
    <xdr:ext cx="599010" cy="259045"/>
    <xdr:sp macro="" textlink="">
      <xdr:nvSpPr>
        <xdr:cNvPr id="258" name="扶助費該当値テキスト"/>
        <xdr:cNvSpPr txBox="1"/>
      </xdr:nvSpPr>
      <xdr:spPr>
        <a:xfrm>
          <a:off x="4686300" y="16088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117,474</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152248</xdr:rowOff>
    </xdr:from>
    <xdr:to>
      <xdr:col>5</xdr:col>
      <xdr:colOff>409575</xdr:colOff>
      <xdr:row>95</xdr:row>
      <xdr:rowOff>82398</xdr:rowOff>
    </xdr:to>
    <xdr:sp macro="" textlink="">
      <xdr:nvSpPr>
        <xdr:cNvPr id="259" name="円/楕円 258"/>
        <xdr:cNvSpPr/>
      </xdr:nvSpPr>
      <xdr:spPr>
        <a:xfrm>
          <a:off x="3746500" y="1626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93</xdr:row>
      <xdr:rowOff>98925</xdr:rowOff>
    </xdr:from>
    <xdr:ext cx="599010" cy="259045"/>
    <xdr:sp macro="" textlink="">
      <xdr:nvSpPr>
        <xdr:cNvPr id="260" name="テキスト ボックス 259"/>
        <xdr:cNvSpPr txBox="1"/>
      </xdr:nvSpPr>
      <xdr:spPr>
        <a:xfrm>
          <a:off x="3497794" y="16043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115,012</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123355</xdr:rowOff>
    </xdr:from>
    <xdr:to>
      <xdr:col>4</xdr:col>
      <xdr:colOff>206375</xdr:colOff>
      <xdr:row>96</xdr:row>
      <xdr:rowOff>53505</xdr:rowOff>
    </xdr:to>
    <xdr:sp macro="" textlink="">
      <xdr:nvSpPr>
        <xdr:cNvPr id="261" name="円/楕円 260"/>
        <xdr:cNvSpPr/>
      </xdr:nvSpPr>
      <xdr:spPr>
        <a:xfrm>
          <a:off x="2857500" y="1641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94</xdr:row>
      <xdr:rowOff>70032</xdr:rowOff>
    </xdr:from>
    <xdr:ext cx="599010" cy="259045"/>
    <xdr:sp macro="" textlink="">
      <xdr:nvSpPr>
        <xdr:cNvPr id="262" name="テキスト ボックス 261"/>
        <xdr:cNvSpPr txBox="1"/>
      </xdr:nvSpPr>
      <xdr:spPr>
        <a:xfrm>
          <a:off x="2608794" y="16186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103,787</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5080</xdr:rowOff>
    </xdr:from>
    <xdr:to>
      <xdr:col>3</xdr:col>
      <xdr:colOff>3175</xdr:colOff>
      <xdr:row>96</xdr:row>
      <xdr:rowOff>106680</xdr:rowOff>
    </xdr:to>
    <xdr:sp macro="" textlink="">
      <xdr:nvSpPr>
        <xdr:cNvPr id="263" name="円/楕円 262"/>
        <xdr:cNvSpPr/>
      </xdr:nvSpPr>
      <xdr:spPr>
        <a:xfrm>
          <a:off x="1968500" y="1646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123207</xdr:rowOff>
    </xdr:from>
    <xdr:ext cx="534377" cy="259045"/>
    <xdr:sp macro="" textlink="">
      <xdr:nvSpPr>
        <xdr:cNvPr id="264" name="テキスト ボックス 263"/>
        <xdr:cNvSpPr txBox="1"/>
      </xdr:nvSpPr>
      <xdr:spPr>
        <a:xfrm>
          <a:off x="1752111" y="1623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99,600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58598</xdr:rowOff>
    </xdr:from>
    <xdr:to>
      <xdr:col>1</xdr:col>
      <xdr:colOff>485775</xdr:colOff>
      <xdr:row>96</xdr:row>
      <xdr:rowOff>160198</xdr:rowOff>
    </xdr:to>
    <xdr:sp macro="" textlink="">
      <xdr:nvSpPr>
        <xdr:cNvPr id="265" name="円/楕円 264"/>
        <xdr:cNvSpPr/>
      </xdr:nvSpPr>
      <xdr:spPr>
        <a:xfrm>
          <a:off x="1079500" y="1651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5275</xdr:rowOff>
    </xdr:from>
    <xdr:ext cx="534377" cy="259045"/>
    <xdr:sp macro="" textlink="">
      <xdr:nvSpPr>
        <xdr:cNvPr id="266" name="テキスト ボックス 265"/>
        <xdr:cNvSpPr txBox="1"/>
      </xdr:nvSpPr>
      <xdr:spPr>
        <a:xfrm>
          <a:off x="863111" y="16293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95,386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38,862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7" name="直線コネクタ 276"/>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8" name="テキスト ボックス 277"/>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9" name="直線コネクタ 278"/>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80" name="テキスト ボックス 279"/>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81" name="直線コネクタ 280"/>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82" name="テキスト ボックス 281"/>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4" name="テキスト ボックス 283"/>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5" name="直線コネクタ 284"/>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54627</xdr:rowOff>
    </xdr:from>
    <xdr:ext cx="595419" cy="259045"/>
    <xdr:sp macro="" textlink="">
      <xdr:nvSpPr>
        <xdr:cNvPr id="286" name="テキスト ボックス 285"/>
        <xdr:cNvSpPr txBox="1"/>
      </xdr:nvSpPr>
      <xdr:spPr>
        <a:xfrm>
          <a:off x="6008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7" name="直線コネクタ 286"/>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8" name="テキスト ボックス 287"/>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9" name="直線コネクタ 288"/>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90" name="テキスト ボックス 289"/>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1" name="直線コネクタ 29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2" name="テキスト ボックス 29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160436</xdr:rowOff>
    </xdr:from>
    <xdr:to>
      <xdr:col>15</xdr:col>
      <xdr:colOff>180340</xdr:colOff>
      <xdr:row>38</xdr:row>
      <xdr:rowOff>139557</xdr:rowOff>
    </xdr:to>
    <xdr:cxnSp macro="">
      <xdr:nvCxnSpPr>
        <xdr:cNvPr id="294" name="直線コネクタ 293"/>
        <xdr:cNvCxnSpPr/>
      </xdr:nvCxnSpPr>
      <xdr:spPr>
        <a:xfrm flipV="1">
          <a:off x="10475595" y="5303936"/>
          <a:ext cx="1270" cy="1350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143384</xdr:rowOff>
    </xdr:from>
    <xdr:ext cx="534377" cy="259045"/>
    <xdr:sp macro="" textlink="">
      <xdr:nvSpPr>
        <xdr:cNvPr id="295" name="補助費等最小値テキスト"/>
        <xdr:cNvSpPr txBox="1"/>
      </xdr:nvSpPr>
      <xdr:spPr>
        <a:xfrm>
          <a:off x="10528300" y="665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18,015</a:t>
          </a:r>
          <a:endParaRPr kumimoji="1" lang="ja-JP" altLang="en-US" sz="1000" b="1">
            <a:latin typeface="ＭＳ Ｐゴシック"/>
          </a:endParaRPr>
        </a:p>
      </xdr:txBody>
    </xdr:sp>
    <xdr:clientData/>
  </xdr:oneCellAnchor>
  <xdr:twoCellAnchor>
    <xdr:from>
      <xdr:col>15</xdr:col>
      <xdr:colOff>92075</xdr:colOff>
      <xdr:row>38</xdr:row>
      <xdr:rowOff>139557</xdr:rowOff>
    </xdr:from>
    <xdr:to>
      <xdr:col>15</xdr:col>
      <xdr:colOff>269875</xdr:colOff>
      <xdr:row>38</xdr:row>
      <xdr:rowOff>139557</xdr:rowOff>
    </xdr:to>
    <xdr:cxnSp macro="">
      <xdr:nvCxnSpPr>
        <xdr:cNvPr id="296" name="直線コネクタ 295"/>
        <xdr:cNvCxnSpPr/>
      </xdr:nvCxnSpPr>
      <xdr:spPr>
        <a:xfrm>
          <a:off x="10388600" y="6654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107113</xdr:rowOff>
    </xdr:from>
    <xdr:ext cx="599010" cy="259045"/>
    <xdr:sp macro="" textlink="">
      <xdr:nvSpPr>
        <xdr:cNvPr id="297" name="補助費等最大値テキスト"/>
        <xdr:cNvSpPr txBox="1"/>
      </xdr:nvSpPr>
      <xdr:spPr>
        <a:xfrm>
          <a:off x="10528300" y="50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159,823</a:t>
          </a:r>
          <a:endParaRPr kumimoji="1" lang="ja-JP" altLang="en-US" sz="1000" b="1">
            <a:latin typeface="ＭＳ Ｐゴシック"/>
          </a:endParaRPr>
        </a:p>
      </xdr:txBody>
    </xdr:sp>
    <xdr:clientData/>
  </xdr:oneCellAnchor>
  <xdr:twoCellAnchor>
    <xdr:from>
      <xdr:col>15</xdr:col>
      <xdr:colOff>92075</xdr:colOff>
      <xdr:row>30</xdr:row>
      <xdr:rowOff>160436</xdr:rowOff>
    </xdr:from>
    <xdr:to>
      <xdr:col>15</xdr:col>
      <xdr:colOff>269875</xdr:colOff>
      <xdr:row>30</xdr:row>
      <xdr:rowOff>160436</xdr:rowOff>
    </xdr:to>
    <xdr:cxnSp macro="">
      <xdr:nvCxnSpPr>
        <xdr:cNvPr id="298" name="直線コネクタ 297"/>
        <xdr:cNvCxnSpPr/>
      </xdr:nvCxnSpPr>
      <xdr:spPr>
        <a:xfrm>
          <a:off x="10388600" y="5303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110334</xdr:rowOff>
    </xdr:from>
    <xdr:to>
      <xdr:col>15</xdr:col>
      <xdr:colOff>180975</xdr:colOff>
      <xdr:row>37</xdr:row>
      <xdr:rowOff>130185</xdr:rowOff>
    </xdr:to>
    <xdr:cxnSp macro="">
      <xdr:nvCxnSpPr>
        <xdr:cNvPr id="299" name="直線コネクタ 298"/>
        <xdr:cNvCxnSpPr/>
      </xdr:nvCxnSpPr>
      <xdr:spPr>
        <a:xfrm flipV="1">
          <a:off x="9639300" y="6282534"/>
          <a:ext cx="838200" cy="191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18480</xdr:rowOff>
    </xdr:from>
    <xdr:ext cx="534377" cy="259045"/>
    <xdr:sp macro="" textlink="">
      <xdr:nvSpPr>
        <xdr:cNvPr id="300" name="補助費等平均値テキスト"/>
        <xdr:cNvSpPr txBox="1"/>
      </xdr:nvSpPr>
      <xdr:spPr>
        <a:xfrm>
          <a:off x="10528300" y="60192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63,795</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167053</xdr:rowOff>
    </xdr:from>
    <xdr:to>
      <xdr:col>15</xdr:col>
      <xdr:colOff>231775</xdr:colOff>
      <xdr:row>36</xdr:row>
      <xdr:rowOff>97203</xdr:rowOff>
    </xdr:to>
    <xdr:sp macro="" textlink="">
      <xdr:nvSpPr>
        <xdr:cNvPr id="301" name="フローチャート : 判断 300"/>
        <xdr:cNvSpPr/>
      </xdr:nvSpPr>
      <xdr:spPr>
        <a:xfrm>
          <a:off x="10426700" y="616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130185</xdr:rowOff>
    </xdr:from>
    <xdr:to>
      <xdr:col>14</xdr:col>
      <xdr:colOff>28575</xdr:colOff>
      <xdr:row>37</xdr:row>
      <xdr:rowOff>145844</xdr:rowOff>
    </xdr:to>
    <xdr:cxnSp macro="">
      <xdr:nvCxnSpPr>
        <xdr:cNvPr id="302" name="直線コネクタ 301"/>
        <xdr:cNvCxnSpPr/>
      </xdr:nvCxnSpPr>
      <xdr:spPr>
        <a:xfrm flipV="1">
          <a:off x="8750300" y="6473835"/>
          <a:ext cx="889000" cy="1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33798</xdr:rowOff>
    </xdr:from>
    <xdr:to>
      <xdr:col>14</xdr:col>
      <xdr:colOff>79375</xdr:colOff>
      <xdr:row>36</xdr:row>
      <xdr:rowOff>135398</xdr:rowOff>
    </xdr:to>
    <xdr:sp macro="" textlink="">
      <xdr:nvSpPr>
        <xdr:cNvPr id="303" name="フローチャート : 判断 302"/>
        <xdr:cNvSpPr/>
      </xdr:nvSpPr>
      <xdr:spPr>
        <a:xfrm>
          <a:off x="9588500" y="620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151925</xdr:rowOff>
    </xdr:from>
    <xdr:ext cx="534377" cy="259045"/>
    <xdr:sp macro="" textlink="">
      <xdr:nvSpPr>
        <xdr:cNvPr id="304" name="テキスト ボックス 303"/>
        <xdr:cNvSpPr txBox="1"/>
      </xdr:nvSpPr>
      <xdr:spPr>
        <a:xfrm>
          <a:off x="9372111" y="598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59,785</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127136</xdr:rowOff>
    </xdr:from>
    <xdr:to>
      <xdr:col>12</xdr:col>
      <xdr:colOff>511175</xdr:colOff>
      <xdr:row>37</xdr:row>
      <xdr:rowOff>145844</xdr:rowOff>
    </xdr:to>
    <xdr:cxnSp macro="">
      <xdr:nvCxnSpPr>
        <xdr:cNvPr id="305" name="直線コネクタ 304"/>
        <xdr:cNvCxnSpPr/>
      </xdr:nvCxnSpPr>
      <xdr:spPr>
        <a:xfrm>
          <a:off x="7861300" y="6299336"/>
          <a:ext cx="889000" cy="190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57629</xdr:rowOff>
    </xdr:from>
    <xdr:to>
      <xdr:col>12</xdr:col>
      <xdr:colOff>561975</xdr:colOff>
      <xdr:row>36</xdr:row>
      <xdr:rowOff>159229</xdr:rowOff>
    </xdr:to>
    <xdr:sp macro="" textlink="">
      <xdr:nvSpPr>
        <xdr:cNvPr id="306" name="フローチャート : 判断 305"/>
        <xdr:cNvSpPr/>
      </xdr:nvSpPr>
      <xdr:spPr>
        <a:xfrm>
          <a:off x="8699500" y="622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4306</xdr:rowOff>
    </xdr:from>
    <xdr:ext cx="534377" cy="259045"/>
    <xdr:sp macro="" textlink="">
      <xdr:nvSpPr>
        <xdr:cNvPr id="307" name="テキスト ボックス 306"/>
        <xdr:cNvSpPr txBox="1"/>
      </xdr:nvSpPr>
      <xdr:spPr>
        <a:xfrm>
          <a:off x="8483111" y="600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127136</xdr:rowOff>
    </xdr:from>
    <xdr:to>
      <xdr:col>11</xdr:col>
      <xdr:colOff>307975</xdr:colOff>
      <xdr:row>36</xdr:row>
      <xdr:rowOff>170332</xdr:rowOff>
    </xdr:to>
    <xdr:cxnSp macro="">
      <xdr:nvCxnSpPr>
        <xdr:cNvPr id="308" name="直線コネクタ 307"/>
        <xdr:cNvCxnSpPr/>
      </xdr:nvCxnSpPr>
      <xdr:spPr>
        <a:xfrm flipV="1">
          <a:off x="6972300" y="6299336"/>
          <a:ext cx="889000" cy="43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64697</xdr:rowOff>
    </xdr:from>
    <xdr:to>
      <xdr:col>11</xdr:col>
      <xdr:colOff>358775</xdr:colOff>
      <xdr:row>36</xdr:row>
      <xdr:rowOff>166297</xdr:rowOff>
    </xdr:to>
    <xdr:sp macro="" textlink="">
      <xdr:nvSpPr>
        <xdr:cNvPr id="309" name="フローチャート : 判断 308"/>
        <xdr:cNvSpPr/>
      </xdr:nvSpPr>
      <xdr:spPr>
        <a:xfrm>
          <a:off x="7810500" y="623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11374</xdr:rowOff>
    </xdr:from>
    <xdr:ext cx="534377" cy="259045"/>
    <xdr:sp macro="" textlink="">
      <xdr:nvSpPr>
        <xdr:cNvPr id="310" name="テキスト ボックス 309"/>
        <xdr:cNvSpPr txBox="1"/>
      </xdr:nvSpPr>
      <xdr:spPr>
        <a:xfrm>
          <a:off x="7594111" y="6012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56,541</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91719</xdr:rowOff>
    </xdr:from>
    <xdr:to>
      <xdr:col>10</xdr:col>
      <xdr:colOff>155575</xdr:colOff>
      <xdr:row>37</xdr:row>
      <xdr:rowOff>21869</xdr:rowOff>
    </xdr:to>
    <xdr:sp macro="" textlink="">
      <xdr:nvSpPr>
        <xdr:cNvPr id="311" name="フローチャート : 判断 310"/>
        <xdr:cNvSpPr/>
      </xdr:nvSpPr>
      <xdr:spPr>
        <a:xfrm>
          <a:off x="6921500" y="626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38396</xdr:rowOff>
    </xdr:from>
    <xdr:ext cx="534377" cy="259045"/>
    <xdr:sp macro="" textlink="">
      <xdr:nvSpPr>
        <xdr:cNvPr id="312" name="テキスト ボックス 311"/>
        <xdr:cNvSpPr txBox="1"/>
      </xdr:nvSpPr>
      <xdr:spPr>
        <a:xfrm>
          <a:off x="6705111" y="6039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3" name="テキスト ボックス 31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4" name="テキスト ボックス 31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5" name="テキスト ボックス 31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6" name="テキスト ボックス 31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7" name="テキスト ボックス 31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59534</xdr:rowOff>
    </xdr:from>
    <xdr:to>
      <xdr:col>15</xdr:col>
      <xdr:colOff>231775</xdr:colOff>
      <xdr:row>36</xdr:row>
      <xdr:rowOff>161134</xdr:rowOff>
    </xdr:to>
    <xdr:sp macro="" textlink="">
      <xdr:nvSpPr>
        <xdr:cNvPr id="318" name="円/楕円 317"/>
        <xdr:cNvSpPr/>
      </xdr:nvSpPr>
      <xdr:spPr>
        <a:xfrm>
          <a:off x="10426700" y="6231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37961</xdr:rowOff>
    </xdr:from>
    <xdr:ext cx="534377" cy="259045"/>
    <xdr:sp macro="" textlink="">
      <xdr:nvSpPr>
        <xdr:cNvPr id="319" name="補助費等該当値テキスト"/>
        <xdr:cNvSpPr txBox="1"/>
      </xdr:nvSpPr>
      <xdr:spPr>
        <a:xfrm>
          <a:off x="10528300" y="6210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57,083</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79385</xdr:rowOff>
    </xdr:from>
    <xdr:to>
      <xdr:col>14</xdr:col>
      <xdr:colOff>79375</xdr:colOff>
      <xdr:row>38</xdr:row>
      <xdr:rowOff>9534</xdr:rowOff>
    </xdr:to>
    <xdr:sp macro="" textlink="">
      <xdr:nvSpPr>
        <xdr:cNvPr id="320" name="円/楕円 319"/>
        <xdr:cNvSpPr/>
      </xdr:nvSpPr>
      <xdr:spPr>
        <a:xfrm>
          <a:off x="9588500" y="642303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661</xdr:rowOff>
    </xdr:from>
    <xdr:ext cx="534377" cy="259045"/>
    <xdr:sp macro="" textlink="">
      <xdr:nvSpPr>
        <xdr:cNvPr id="321" name="テキスト ボックス 320"/>
        <xdr:cNvSpPr txBox="1"/>
      </xdr:nvSpPr>
      <xdr:spPr>
        <a:xfrm>
          <a:off x="9372111" y="6515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36,999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95044</xdr:rowOff>
    </xdr:from>
    <xdr:to>
      <xdr:col>12</xdr:col>
      <xdr:colOff>561975</xdr:colOff>
      <xdr:row>38</xdr:row>
      <xdr:rowOff>25194</xdr:rowOff>
    </xdr:to>
    <xdr:sp macro="" textlink="">
      <xdr:nvSpPr>
        <xdr:cNvPr id="322" name="円/楕円 321"/>
        <xdr:cNvSpPr/>
      </xdr:nvSpPr>
      <xdr:spPr>
        <a:xfrm>
          <a:off x="8699500" y="643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16321</xdr:rowOff>
    </xdr:from>
    <xdr:ext cx="534377" cy="259045"/>
    <xdr:sp macro="" textlink="">
      <xdr:nvSpPr>
        <xdr:cNvPr id="323" name="テキスト ボックス 322"/>
        <xdr:cNvSpPr txBox="1"/>
      </xdr:nvSpPr>
      <xdr:spPr>
        <a:xfrm>
          <a:off x="8483111" y="6531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35,355</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76336</xdr:rowOff>
    </xdr:from>
    <xdr:to>
      <xdr:col>11</xdr:col>
      <xdr:colOff>358775</xdr:colOff>
      <xdr:row>37</xdr:row>
      <xdr:rowOff>6486</xdr:rowOff>
    </xdr:to>
    <xdr:sp macro="" textlink="">
      <xdr:nvSpPr>
        <xdr:cNvPr id="324" name="円/楕円 323"/>
        <xdr:cNvSpPr/>
      </xdr:nvSpPr>
      <xdr:spPr>
        <a:xfrm>
          <a:off x="7810500" y="6248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169063</xdr:rowOff>
    </xdr:from>
    <xdr:ext cx="534377" cy="259045"/>
    <xdr:sp macro="" textlink="">
      <xdr:nvSpPr>
        <xdr:cNvPr id="325" name="テキスト ボックス 324"/>
        <xdr:cNvSpPr txBox="1"/>
      </xdr:nvSpPr>
      <xdr:spPr>
        <a:xfrm>
          <a:off x="7594111" y="6341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55,319</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119532</xdr:rowOff>
    </xdr:from>
    <xdr:to>
      <xdr:col>10</xdr:col>
      <xdr:colOff>155575</xdr:colOff>
      <xdr:row>37</xdr:row>
      <xdr:rowOff>49682</xdr:rowOff>
    </xdr:to>
    <xdr:sp macro="" textlink="">
      <xdr:nvSpPr>
        <xdr:cNvPr id="326" name="円/楕円 325"/>
        <xdr:cNvSpPr/>
      </xdr:nvSpPr>
      <xdr:spPr>
        <a:xfrm>
          <a:off x="6921500" y="6291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40809</xdr:rowOff>
    </xdr:from>
    <xdr:ext cx="534377" cy="259045"/>
    <xdr:sp macro="" textlink="">
      <xdr:nvSpPr>
        <xdr:cNvPr id="327" name="テキスト ボックス 326"/>
        <xdr:cNvSpPr txBox="1"/>
      </xdr:nvSpPr>
      <xdr:spPr>
        <a:xfrm>
          <a:off x="6705111" y="6384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50,784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81,149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6" name="テキスト ボックス 33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7" name="直線コネクタ 33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8" name="直線コネクタ 33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9" name="テキスト ボックス 33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40" name="直線コネクタ 33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41" name="テキスト ボックス 340"/>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2" name="直線コネクタ 34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43" name="テキスト ボックス 342"/>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4" name="直線コネクタ 34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45" name="テキスト ボックス 344"/>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7" name="テキスト ボックス 346"/>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45221</xdr:rowOff>
    </xdr:from>
    <xdr:to>
      <xdr:col>15</xdr:col>
      <xdr:colOff>180340</xdr:colOff>
      <xdr:row>58</xdr:row>
      <xdr:rowOff>122755</xdr:rowOff>
    </xdr:to>
    <xdr:cxnSp macro="">
      <xdr:nvCxnSpPr>
        <xdr:cNvPr id="349" name="直線コネクタ 348"/>
        <xdr:cNvCxnSpPr/>
      </xdr:nvCxnSpPr>
      <xdr:spPr>
        <a:xfrm flipV="1">
          <a:off x="10475595" y="8617721"/>
          <a:ext cx="1270" cy="1449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126582</xdr:rowOff>
    </xdr:from>
    <xdr:ext cx="534377" cy="259045"/>
    <xdr:sp macro="" textlink="">
      <xdr:nvSpPr>
        <xdr:cNvPr id="350" name="普通建設事業費最小値テキスト"/>
        <xdr:cNvSpPr txBox="1"/>
      </xdr:nvSpPr>
      <xdr:spPr>
        <a:xfrm>
          <a:off x="10528300" y="1007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18,531</a:t>
          </a:r>
          <a:endParaRPr kumimoji="1" lang="ja-JP" altLang="en-US" sz="1000" b="1">
            <a:latin typeface="ＭＳ Ｐゴシック"/>
          </a:endParaRPr>
        </a:p>
      </xdr:txBody>
    </xdr:sp>
    <xdr:clientData/>
  </xdr:oneCellAnchor>
  <xdr:twoCellAnchor>
    <xdr:from>
      <xdr:col>15</xdr:col>
      <xdr:colOff>92075</xdr:colOff>
      <xdr:row>58</xdr:row>
      <xdr:rowOff>122755</xdr:rowOff>
    </xdr:from>
    <xdr:to>
      <xdr:col>15</xdr:col>
      <xdr:colOff>269875</xdr:colOff>
      <xdr:row>58</xdr:row>
      <xdr:rowOff>122755</xdr:rowOff>
    </xdr:to>
    <xdr:cxnSp macro="">
      <xdr:nvCxnSpPr>
        <xdr:cNvPr id="351" name="直線コネクタ 350"/>
        <xdr:cNvCxnSpPr/>
      </xdr:nvCxnSpPr>
      <xdr:spPr>
        <a:xfrm>
          <a:off x="10388600" y="10066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163348</xdr:rowOff>
    </xdr:from>
    <xdr:ext cx="690189" cy="259045"/>
    <xdr:sp macro="" textlink="">
      <xdr:nvSpPr>
        <xdr:cNvPr id="352" name="普通建設事業費最大値テキスト"/>
        <xdr:cNvSpPr txBox="1"/>
      </xdr:nvSpPr>
      <xdr:spPr>
        <a:xfrm>
          <a:off x="10528300" y="839294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1,603,323</a:t>
          </a:r>
          <a:endParaRPr kumimoji="1" lang="ja-JP" altLang="en-US" sz="1000" b="1">
            <a:latin typeface="ＭＳ Ｐゴシック"/>
          </a:endParaRPr>
        </a:p>
      </xdr:txBody>
    </xdr:sp>
    <xdr:clientData/>
  </xdr:oneCellAnchor>
  <xdr:twoCellAnchor>
    <xdr:from>
      <xdr:col>15</xdr:col>
      <xdr:colOff>92075</xdr:colOff>
      <xdr:row>50</xdr:row>
      <xdr:rowOff>45221</xdr:rowOff>
    </xdr:from>
    <xdr:to>
      <xdr:col>15</xdr:col>
      <xdr:colOff>269875</xdr:colOff>
      <xdr:row>50</xdr:row>
      <xdr:rowOff>45221</xdr:rowOff>
    </xdr:to>
    <xdr:cxnSp macro="">
      <xdr:nvCxnSpPr>
        <xdr:cNvPr id="353" name="直線コネクタ 352"/>
        <xdr:cNvCxnSpPr/>
      </xdr:nvCxnSpPr>
      <xdr:spPr>
        <a:xfrm>
          <a:off x="10388600" y="861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53046</xdr:rowOff>
    </xdr:from>
    <xdr:to>
      <xdr:col>15</xdr:col>
      <xdr:colOff>180975</xdr:colOff>
      <xdr:row>58</xdr:row>
      <xdr:rowOff>65017</xdr:rowOff>
    </xdr:to>
    <xdr:cxnSp macro="">
      <xdr:nvCxnSpPr>
        <xdr:cNvPr id="354" name="直線コネクタ 353"/>
        <xdr:cNvCxnSpPr/>
      </xdr:nvCxnSpPr>
      <xdr:spPr>
        <a:xfrm flipV="1">
          <a:off x="9639300" y="9997146"/>
          <a:ext cx="838200" cy="11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160633</xdr:rowOff>
    </xdr:from>
    <xdr:ext cx="534377" cy="259045"/>
    <xdr:sp macro="" textlink="">
      <xdr:nvSpPr>
        <xdr:cNvPr id="355" name="普通建設事業費平均値テキスト"/>
        <xdr:cNvSpPr txBox="1"/>
      </xdr:nvSpPr>
      <xdr:spPr>
        <a:xfrm>
          <a:off x="10528300" y="99332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85,459</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10756</xdr:rowOff>
    </xdr:from>
    <xdr:to>
      <xdr:col>15</xdr:col>
      <xdr:colOff>231775</xdr:colOff>
      <xdr:row>58</xdr:row>
      <xdr:rowOff>112356</xdr:rowOff>
    </xdr:to>
    <xdr:sp macro="" textlink="">
      <xdr:nvSpPr>
        <xdr:cNvPr id="356" name="フローチャート : 判断 355"/>
        <xdr:cNvSpPr/>
      </xdr:nvSpPr>
      <xdr:spPr>
        <a:xfrm>
          <a:off x="10426700" y="995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49698</xdr:rowOff>
    </xdr:from>
    <xdr:to>
      <xdr:col>14</xdr:col>
      <xdr:colOff>28575</xdr:colOff>
      <xdr:row>58</xdr:row>
      <xdr:rowOff>65017</xdr:rowOff>
    </xdr:to>
    <xdr:cxnSp macro="">
      <xdr:nvCxnSpPr>
        <xdr:cNvPr id="357" name="直線コネクタ 356"/>
        <xdr:cNvCxnSpPr/>
      </xdr:nvCxnSpPr>
      <xdr:spPr>
        <a:xfrm>
          <a:off x="8750300" y="9993798"/>
          <a:ext cx="889000" cy="15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162862</xdr:rowOff>
    </xdr:from>
    <xdr:to>
      <xdr:col>14</xdr:col>
      <xdr:colOff>79375</xdr:colOff>
      <xdr:row>58</xdr:row>
      <xdr:rowOff>93012</xdr:rowOff>
    </xdr:to>
    <xdr:sp macro="" textlink="">
      <xdr:nvSpPr>
        <xdr:cNvPr id="358" name="フローチャート : 判断 357"/>
        <xdr:cNvSpPr/>
      </xdr:nvSpPr>
      <xdr:spPr>
        <a:xfrm>
          <a:off x="9588500" y="9935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109539</xdr:rowOff>
    </xdr:from>
    <xdr:ext cx="599010" cy="259045"/>
    <xdr:sp macro="" textlink="">
      <xdr:nvSpPr>
        <xdr:cNvPr id="359" name="テキスト ボックス 358"/>
        <xdr:cNvSpPr txBox="1"/>
      </xdr:nvSpPr>
      <xdr:spPr>
        <a:xfrm>
          <a:off x="9339794" y="9710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49698</xdr:rowOff>
    </xdr:from>
    <xdr:to>
      <xdr:col>12</xdr:col>
      <xdr:colOff>511175</xdr:colOff>
      <xdr:row>58</xdr:row>
      <xdr:rowOff>82485</xdr:rowOff>
    </xdr:to>
    <xdr:cxnSp macro="">
      <xdr:nvCxnSpPr>
        <xdr:cNvPr id="360" name="直線コネクタ 359"/>
        <xdr:cNvCxnSpPr/>
      </xdr:nvCxnSpPr>
      <xdr:spPr>
        <a:xfrm flipV="1">
          <a:off x="7861300" y="9993798"/>
          <a:ext cx="889000" cy="32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5725</xdr:rowOff>
    </xdr:from>
    <xdr:to>
      <xdr:col>12</xdr:col>
      <xdr:colOff>561975</xdr:colOff>
      <xdr:row>58</xdr:row>
      <xdr:rowOff>107325</xdr:rowOff>
    </xdr:to>
    <xdr:sp macro="" textlink="">
      <xdr:nvSpPr>
        <xdr:cNvPr id="361" name="フローチャート : 判断 360"/>
        <xdr:cNvSpPr/>
      </xdr:nvSpPr>
      <xdr:spPr>
        <a:xfrm>
          <a:off x="8699500" y="994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98452</xdr:rowOff>
    </xdr:from>
    <xdr:ext cx="534377" cy="259045"/>
    <xdr:sp macro="" textlink="">
      <xdr:nvSpPr>
        <xdr:cNvPr id="362" name="テキスト ボックス 361"/>
        <xdr:cNvSpPr txBox="1"/>
      </xdr:nvSpPr>
      <xdr:spPr>
        <a:xfrm>
          <a:off x="8483111" y="10042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90,961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76513</xdr:rowOff>
    </xdr:from>
    <xdr:to>
      <xdr:col>11</xdr:col>
      <xdr:colOff>307975</xdr:colOff>
      <xdr:row>58</xdr:row>
      <xdr:rowOff>82485</xdr:rowOff>
    </xdr:to>
    <xdr:cxnSp macro="">
      <xdr:nvCxnSpPr>
        <xdr:cNvPr id="363" name="直線コネクタ 362"/>
        <xdr:cNvCxnSpPr/>
      </xdr:nvCxnSpPr>
      <xdr:spPr>
        <a:xfrm>
          <a:off x="6972300" y="10020613"/>
          <a:ext cx="889000" cy="5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19672</xdr:rowOff>
    </xdr:from>
    <xdr:to>
      <xdr:col>11</xdr:col>
      <xdr:colOff>358775</xdr:colOff>
      <xdr:row>58</xdr:row>
      <xdr:rowOff>121272</xdr:rowOff>
    </xdr:to>
    <xdr:sp macro="" textlink="">
      <xdr:nvSpPr>
        <xdr:cNvPr id="364" name="フローチャート : 判断 363"/>
        <xdr:cNvSpPr/>
      </xdr:nvSpPr>
      <xdr:spPr>
        <a:xfrm>
          <a:off x="7810500" y="9963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137799</xdr:rowOff>
    </xdr:from>
    <xdr:ext cx="534377" cy="259045"/>
    <xdr:sp macro="" textlink="">
      <xdr:nvSpPr>
        <xdr:cNvPr id="365" name="テキスト ボックス 364"/>
        <xdr:cNvSpPr txBox="1"/>
      </xdr:nvSpPr>
      <xdr:spPr>
        <a:xfrm>
          <a:off x="7594111" y="973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75,709</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27451</xdr:rowOff>
    </xdr:from>
    <xdr:to>
      <xdr:col>10</xdr:col>
      <xdr:colOff>155575</xdr:colOff>
      <xdr:row>58</xdr:row>
      <xdr:rowOff>129051</xdr:rowOff>
    </xdr:to>
    <xdr:sp macro="" textlink="">
      <xdr:nvSpPr>
        <xdr:cNvPr id="366" name="フローチャート : 判断 365"/>
        <xdr:cNvSpPr/>
      </xdr:nvSpPr>
      <xdr:spPr>
        <a:xfrm>
          <a:off x="6921500" y="997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120178</xdr:rowOff>
    </xdr:from>
    <xdr:ext cx="534377" cy="259045"/>
    <xdr:sp macro="" textlink="">
      <xdr:nvSpPr>
        <xdr:cNvPr id="367" name="テキスト ボックス 366"/>
        <xdr:cNvSpPr txBox="1"/>
      </xdr:nvSpPr>
      <xdr:spPr>
        <a:xfrm>
          <a:off x="6705111" y="1006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67,201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2246</xdr:rowOff>
    </xdr:from>
    <xdr:to>
      <xdr:col>15</xdr:col>
      <xdr:colOff>231775</xdr:colOff>
      <xdr:row>58</xdr:row>
      <xdr:rowOff>103846</xdr:rowOff>
    </xdr:to>
    <xdr:sp macro="" textlink="">
      <xdr:nvSpPr>
        <xdr:cNvPr id="373" name="円/楕円 372"/>
        <xdr:cNvSpPr/>
      </xdr:nvSpPr>
      <xdr:spPr>
        <a:xfrm>
          <a:off x="10426700" y="9946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133073</xdr:rowOff>
    </xdr:from>
    <xdr:ext cx="534377" cy="259045"/>
    <xdr:sp macro="" textlink="">
      <xdr:nvSpPr>
        <xdr:cNvPr id="374" name="普通建設事業費該当値テキスト"/>
        <xdr:cNvSpPr txBox="1"/>
      </xdr:nvSpPr>
      <xdr:spPr>
        <a:xfrm>
          <a:off x="10528300" y="9734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94,766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14217</xdr:rowOff>
    </xdr:from>
    <xdr:to>
      <xdr:col>14</xdr:col>
      <xdr:colOff>79375</xdr:colOff>
      <xdr:row>58</xdr:row>
      <xdr:rowOff>115817</xdr:rowOff>
    </xdr:to>
    <xdr:sp macro="" textlink="">
      <xdr:nvSpPr>
        <xdr:cNvPr id="375" name="円/楕円 374"/>
        <xdr:cNvSpPr/>
      </xdr:nvSpPr>
      <xdr:spPr>
        <a:xfrm>
          <a:off x="9588500" y="995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106944</xdr:rowOff>
    </xdr:from>
    <xdr:ext cx="534377" cy="259045"/>
    <xdr:sp macro="" textlink="">
      <xdr:nvSpPr>
        <xdr:cNvPr id="376" name="テキスト ボックス 375"/>
        <xdr:cNvSpPr txBox="1"/>
      </xdr:nvSpPr>
      <xdr:spPr>
        <a:xfrm>
          <a:off x="9372111" y="10051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81,674</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170348</xdr:rowOff>
    </xdr:from>
    <xdr:to>
      <xdr:col>12</xdr:col>
      <xdr:colOff>561975</xdr:colOff>
      <xdr:row>58</xdr:row>
      <xdr:rowOff>100498</xdr:rowOff>
    </xdr:to>
    <xdr:sp macro="" textlink="">
      <xdr:nvSpPr>
        <xdr:cNvPr id="377" name="円/楕円 376"/>
        <xdr:cNvSpPr/>
      </xdr:nvSpPr>
      <xdr:spPr>
        <a:xfrm>
          <a:off x="8699500" y="9942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117025</xdr:rowOff>
    </xdr:from>
    <xdr:ext cx="534377" cy="259045"/>
    <xdr:sp macro="" textlink="">
      <xdr:nvSpPr>
        <xdr:cNvPr id="378" name="テキスト ボックス 377"/>
        <xdr:cNvSpPr txBox="1"/>
      </xdr:nvSpPr>
      <xdr:spPr>
        <a:xfrm>
          <a:off x="8483111" y="9718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98,428</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31685</xdr:rowOff>
    </xdr:from>
    <xdr:to>
      <xdr:col>11</xdr:col>
      <xdr:colOff>358775</xdr:colOff>
      <xdr:row>58</xdr:row>
      <xdr:rowOff>133285</xdr:rowOff>
    </xdr:to>
    <xdr:sp macro="" textlink="">
      <xdr:nvSpPr>
        <xdr:cNvPr id="379" name="円/楕円 378"/>
        <xdr:cNvSpPr/>
      </xdr:nvSpPr>
      <xdr:spPr>
        <a:xfrm>
          <a:off x="7810500" y="997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124412</xdr:rowOff>
    </xdr:from>
    <xdr:ext cx="534377" cy="259045"/>
    <xdr:sp macro="" textlink="">
      <xdr:nvSpPr>
        <xdr:cNvPr id="380" name="テキスト ボックス 379"/>
        <xdr:cNvSpPr txBox="1"/>
      </xdr:nvSpPr>
      <xdr:spPr>
        <a:xfrm>
          <a:off x="7594111" y="10068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62,571</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25713</xdr:rowOff>
    </xdr:from>
    <xdr:to>
      <xdr:col>10</xdr:col>
      <xdr:colOff>155575</xdr:colOff>
      <xdr:row>58</xdr:row>
      <xdr:rowOff>127313</xdr:rowOff>
    </xdr:to>
    <xdr:sp macro="" textlink="">
      <xdr:nvSpPr>
        <xdr:cNvPr id="381" name="円/楕円 380"/>
        <xdr:cNvSpPr/>
      </xdr:nvSpPr>
      <xdr:spPr>
        <a:xfrm>
          <a:off x="6921500" y="9969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143840</xdr:rowOff>
    </xdr:from>
    <xdr:ext cx="534377" cy="259045"/>
    <xdr:sp macro="" textlink="">
      <xdr:nvSpPr>
        <xdr:cNvPr id="382" name="テキスト ボックス 381"/>
        <xdr:cNvSpPr txBox="1"/>
      </xdr:nvSpPr>
      <xdr:spPr>
        <a:xfrm>
          <a:off x="6705111" y="9745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69,102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6" name="テキスト ボックス 395"/>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8" name="テキスト ボックス 39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400" name="テキスト ボックス 399"/>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402" name="テキスト ボックス 401"/>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4" name="テキスト ボックス 403"/>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107748</xdr:rowOff>
    </xdr:from>
    <xdr:to>
      <xdr:col>15</xdr:col>
      <xdr:colOff>180340</xdr:colOff>
      <xdr:row>79</xdr:row>
      <xdr:rowOff>43848</xdr:rowOff>
    </xdr:to>
    <xdr:cxnSp macro="">
      <xdr:nvCxnSpPr>
        <xdr:cNvPr id="406" name="直線コネクタ 405"/>
        <xdr:cNvCxnSpPr/>
      </xdr:nvCxnSpPr>
      <xdr:spPr>
        <a:xfrm flipV="1">
          <a:off x="10475595" y="12109248"/>
          <a:ext cx="1270" cy="1479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47741</xdr:rowOff>
    </xdr:from>
    <xdr:ext cx="378565" cy="259045"/>
    <xdr:sp macro="" textlink="">
      <xdr:nvSpPr>
        <xdr:cNvPr id="407" name="普通建設事業費 （ うち新規整備　）最小値テキスト"/>
        <xdr:cNvSpPr txBox="1"/>
      </xdr:nvSpPr>
      <xdr:spPr>
        <a:xfrm>
          <a:off x="10528300" y="13592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474</a:t>
          </a:r>
          <a:endParaRPr kumimoji="1" lang="ja-JP" altLang="en-US" sz="1000" b="1">
            <a:latin typeface="ＭＳ Ｐゴシック"/>
          </a:endParaRPr>
        </a:p>
      </xdr:txBody>
    </xdr:sp>
    <xdr:clientData/>
  </xdr:oneCellAnchor>
  <xdr:twoCellAnchor>
    <xdr:from>
      <xdr:col>15</xdr:col>
      <xdr:colOff>92075</xdr:colOff>
      <xdr:row>79</xdr:row>
      <xdr:rowOff>43848</xdr:rowOff>
    </xdr:from>
    <xdr:to>
      <xdr:col>15</xdr:col>
      <xdr:colOff>269875</xdr:colOff>
      <xdr:row>79</xdr:row>
      <xdr:rowOff>43848</xdr:rowOff>
    </xdr:to>
    <xdr:cxnSp macro="">
      <xdr:nvCxnSpPr>
        <xdr:cNvPr id="408" name="直線コネクタ 407"/>
        <xdr:cNvCxnSpPr/>
      </xdr:nvCxnSpPr>
      <xdr:spPr>
        <a:xfrm>
          <a:off x="10388600" y="13588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54425</xdr:rowOff>
    </xdr:from>
    <xdr:ext cx="690189" cy="259045"/>
    <xdr:sp macro="" textlink="">
      <xdr:nvSpPr>
        <xdr:cNvPr id="409" name="普通建設事業費 （ うち新規整備　）最大値テキスト"/>
        <xdr:cNvSpPr txBox="1"/>
      </xdr:nvSpPr>
      <xdr:spPr>
        <a:xfrm>
          <a:off x="10528300" y="1188447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1,165,159</a:t>
          </a:r>
          <a:endParaRPr kumimoji="1" lang="ja-JP" altLang="en-US" sz="1000" b="1">
            <a:latin typeface="ＭＳ Ｐゴシック"/>
          </a:endParaRPr>
        </a:p>
      </xdr:txBody>
    </xdr:sp>
    <xdr:clientData/>
  </xdr:oneCellAnchor>
  <xdr:twoCellAnchor>
    <xdr:from>
      <xdr:col>15</xdr:col>
      <xdr:colOff>92075</xdr:colOff>
      <xdr:row>70</xdr:row>
      <xdr:rowOff>107748</xdr:rowOff>
    </xdr:from>
    <xdr:to>
      <xdr:col>15</xdr:col>
      <xdr:colOff>269875</xdr:colOff>
      <xdr:row>70</xdr:row>
      <xdr:rowOff>107748</xdr:rowOff>
    </xdr:to>
    <xdr:cxnSp macro="">
      <xdr:nvCxnSpPr>
        <xdr:cNvPr id="410" name="直線コネクタ 409"/>
        <xdr:cNvCxnSpPr/>
      </xdr:nvCxnSpPr>
      <xdr:spPr>
        <a:xfrm>
          <a:off x="10388600" y="1210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145867</xdr:rowOff>
    </xdr:from>
    <xdr:to>
      <xdr:col>15</xdr:col>
      <xdr:colOff>180975</xdr:colOff>
      <xdr:row>78</xdr:row>
      <xdr:rowOff>157525</xdr:rowOff>
    </xdr:to>
    <xdr:cxnSp macro="">
      <xdr:nvCxnSpPr>
        <xdr:cNvPr id="411" name="直線コネクタ 410"/>
        <xdr:cNvCxnSpPr/>
      </xdr:nvCxnSpPr>
      <xdr:spPr>
        <a:xfrm flipV="1">
          <a:off x="9639300" y="13518967"/>
          <a:ext cx="838200" cy="11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92191</xdr:rowOff>
    </xdr:from>
    <xdr:ext cx="534377" cy="259045"/>
    <xdr:sp macro="" textlink="">
      <xdr:nvSpPr>
        <xdr:cNvPr id="412" name="普通建設事業費 （ うち新規整備　）平均値テキスト"/>
        <xdr:cNvSpPr txBox="1"/>
      </xdr:nvSpPr>
      <xdr:spPr>
        <a:xfrm>
          <a:off x="10528300" y="13465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40,422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113764</xdr:rowOff>
    </xdr:from>
    <xdr:to>
      <xdr:col>15</xdr:col>
      <xdr:colOff>231775</xdr:colOff>
      <xdr:row>79</xdr:row>
      <xdr:rowOff>43914</xdr:rowOff>
    </xdr:to>
    <xdr:sp macro="" textlink="">
      <xdr:nvSpPr>
        <xdr:cNvPr id="413" name="フローチャート : 判断 412"/>
        <xdr:cNvSpPr/>
      </xdr:nvSpPr>
      <xdr:spPr>
        <a:xfrm>
          <a:off x="10426700" y="13486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98870</xdr:rowOff>
    </xdr:from>
    <xdr:to>
      <xdr:col>14</xdr:col>
      <xdr:colOff>79375</xdr:colOff>
      <xdr:row>79</xdr:row>
      <xdr:rowOff>29020</xdr:rowOff>
    </xdr:to>
    <xdr:sp macro="" textlink="">
      <xdr:nvSpPr>
        <xdr:cNvPr id="414" name="フローチャート : 判断 413"/>
        <xdr:cNvSpPr/>
      </xdr:nvSpPr>
      <xdr:spPr>
        <a:xfrm>
          <a:off x="9588500" y="1347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45547</xdr:rowOff>
    </xdr:from>
    <xdr:ext cx="534377" cy="259045"/>
    <xdr:sp macro="" textlink="">
      <xdr:nvSpPr>
        <xdr:cNvPr id="415" name="テキスト ボックス 414"/>
        <xdr:cNvSpPr txBox="1"/>
      </xdr:nvSpPr>
      <xdr:spPr>
        <a:xfrm>
          <a:off x="9372111" y="13247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95067</xdr:rowOff>
    </xdr:from>
    <xdr:to>
      <xdr:col>15</xdr:col>
      <xdr:colOff>231775</xdr:colOff>
      <xdr:row>79</xdr:row>
      <xdr:rowOff>25217</xdr:rowOff>
    </xdr:to>
    <xdr:sp macro="" textlink="">
      <xdr:nvSpPr>
        <xdr:cNvPr id="421" name="円/楕円 420"/>
        <xdr:cNvSpPr/>
      </xdr:nvSpPr>
      <xdr:spPr>
        <a:xfrm>
          <a:off x="10426700" y="13468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54444</xdr:rowOff>
    </xdr:from>
    <xdr:ext cx="534377" cy="259045"/>
    <xdr:sp macro="" textlink="">
      <xdr:nvSpPr>
        <xdr:cNvPr id="422" name="普通建設事業費 （ うち新規整備　）該当値テキスト"/>
        <xdr:cNvSpPr txBox="1"/>
      </xdr:nvSpPr>
      <xdr:spPr>
        <a:xfrm>
          <a:off x="10528300" y="13256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55,144</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106725</xdr:rowOff>
    </xdr:from>
    <xdr:to>
      <xdr:col>14</xdr:col>
      <xdr:colOff>79375</xdr:colOff>
      <xdr:row>79</xdr:row>
      <xdr:rowOff>36875</xdr:rowOff>
    </xdr:to>
    <xdr:sp macro="" textlink="">
      <xdr:nvSpPr>
        <xdr:cNvPr id="423" name="円/楕円 422"/>
        <xdr:cNvSpPr/>
      </xdr:nvSpPr>
      <xdr:spPr>
        <a:xfrm>
          <a:off x="9588500" y="1347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28002</xdr:rowOff>
    </xdr:from>
    <xdr:ext cx="534377" cy="259045"/>
    <xdr:sp macro="" textlink="">
      <xdr:nvSpPr>
        <xdr:cNvPr id="424" name="テキスト ボックス 423"/>
        <xdr:cNvSpPr txBox="1"/>
      </xdr:nvSpPr>
      <xdr:spPr>
        <a:xfrm>
          <a:off x="9372111" y="13572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45,964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26,028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0" name="テキスト ボックス 439"/>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2" name="テキスト ボックス 441"/>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4" name="テキスト ボックス 44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150430</xdr:rowOff>
    </xdr:from>
    <xdr:to>
      <xdr:col>15</xdr:col>
      <xdr:colOff>180340</xdr:colOff>
      <xdr:row>99</xdr:row>
      <xdr:rowOff>44450</xdr:rowOff>
    </xdr:to>
    <xdr:cxnSp macro="">
      <xdr:nvCxnSpPr>
        <xdr:cNvPr id="448" name="直線コネクタ 447"/>
        <xdr:cNvCxnSpPr/>
      </xdr:nvCxnSpPr>
      <xdr:spPr>
        <a:xfrm flipV="1">
          <a:off x="10475595" y="15580930"/>
          <a:ext cx="1270" cy="1437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97107</xdr:rowOff>
    </xdr:from>
    <xdr:ext cx="599010" cy="259045"/>
    <xdr:sp macro="" textlink="">
      <xdr:nvSpPr>
        <xdr:cNvPr id="451" name="普通建設事業費 （ うち更新整備　）最大値テキスト"/>
        <xdr:cNvSpPr txBox="1"/>
      </xdr:nvSpPr>
      <xdr:spPr>
        <a:xfrm>
          <a:off x="10528300" y="15356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188,592</a:t>
          </a:r>
          <a:endParaRPr kumimoji="1" lang="ja-JP" altLang="en-US" sz="1000" b="1">
            <a:latin typeface="ＭＳ Ｐゴシック"/>
          </a:endParaRPr>
        </a:p>
      </xdr:txBody>
    </xdr:sp>
    <xdr:clientData/>
  </xdr:oneCellAnchor>
  <xdr:twoCellAnchor>
    <xdr:from>
      <xdr:col>15</xdr:col>
      <xdr:colOff>92075</xdr:colOff>
      <xdr:row>90</xdr:row>
      <xdr:rowOff>150430</xdr:rowOff>
    </xdr:from>
    <xdr:to>
      <xdr:col>15</xdr:col>
      <xdr:colOff>269875</xdr:colOff>
      <xdr:row>90</xdr:row>
      <xdr:rowOff>150430</xdr:rowOff>
    </xdr:to>
    <xdr:cxnSp macro="">
      <xdr:nvCxnSpPr>
        <xdr:cNvPr id="452" name="直線コネクタ 451"/>
        <xdr:cNvCxnSpPr/>
      </xdr:nvCxnSpPr>
      <xdr:spPr>
        <a:xfrm>
          <a:off x="10388600" y="1558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14236</xdr:rowOff>
    </xdr:from>
    <xdr:to>
      <xdr:col>15</xdr:col>
      <xdr:colOff>180975</xdr:colOff>
      <xdr:row>98</xdr:row>
      <xdr:rowOff>15556</xdr:rowOff>
    </xdr:to>
    <xdr:cxnSp macro="">
      <xdr:nvCxnSpPr>
        <xdr:cNvPr id="453" name="直線コネクタ 452"/>
        <xdr:cNvCxnSpPr/>
      </xdr:nvCxnSpPr>
      <xdr:spPr>
        <a:xfrm flipV="1">
          <a:off x="9639300" y="16816336"/>
          <a:ext cx="838200" cy="1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118811</xdr:rowOff>
    </xdr:from>
    <xdr:ext cx="534377" cy="259045"/>
    <xdr:sp macro="" textlink="">
      <xdr:nvSpPr>
        <xdr:cNvPr id="454" name="普通建設事業費 （ うち更新整備　）平均値テキスト"/>
        <xdr:cNvSpPr txBox="1"/>
      </xdr:nvSpPr>
      <xdr:spPr>
        <a:xfrm>
          <a:off x="10528300" y="16578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31,577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95934</xdr:rowOff>
    </xdr:from>
    <xdr:to>
      <xdr:col>15</xdr:col>
      <xdr:colOff>231775</xdr:colOff>
      <xdr:row>98</xdr:row>
      <xdr:rowOff>26084</xdr:rowOff>
    </xdr:to>
    <xdr:sp macro="" textlink="">
      <xdr:nvSpPr>
        <xdr:cNvPr id="455" name="フローチャート : 判断 454"/>
        <xdr:cNvSpPr/>
      </xdr:nvSpPr>
      <xdr:spPr>
        <a:xfrm>
          <a:off x="10426700" y="16726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60775</xdr:rowOff>
    </xdr:from>
    <xdr:to>
      <xdr:col>14</xdr:col>
      <xdr:colOff>79375</xdr:colOff>
      <xdr:row>97</xdr:row>
      <xdr:rowOff>162375</xdr:rowOff>
    </xdr:to>
    <xdr:sp macro="" textlink="">
      <xdr:nvSpPr>
        <xdr:cNvPr id="456" name="フローチャート : 判断 455"/>
        <xdr:cNvSpPr/>
      </xdr:nvSpPr>
      <xdr:spPr>
        <a:xfrm>
          <a:off x="9588500" y="1669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7452</xdr:rowOff>
    </xdr:from>
    <xdr:ext cx="534377" cy="259045"/>
    <xdr:sp macro="" textlink="">
      <xdr:nvSpPr>
        <xdr:cNvPr id="457" name="テキスト ボックス 456"/>
        <xdr:cNvSpPr txBox="1"/>
      </xdr:nvSpPr>
      <xdr:spPr>
        <a:xfrm>
          <a:off x="9372111" y="16466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134886</xdr:rowOff>
    </xdr:from>
    <xdr:to>
      <xdr:col>15</xdr:col>
      <xdr:colOff>231775</xdr:colOff>
      <xdr:row>98</xdr:row>
      <xdr:rowOff>65036</xdr:rowOff>
    </xdr:to>
    <xdr:sp macro="" textlink="">
      <xdr:nvSpPr>
        <xdr:cNvPr id="463" name="円/楕円 462"/>
        <xdr:cNvSpPr/>
      </xdr:nvSpPr>
      <xdr:spPr>
        <a:xfrm>
          <a:off x="10426700" y="16765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113313</xdr:rowOff>
    </xdr:from>
    <xdr:ext cx="534377" cy="259045"/>
    <xdr:sp macro="" textlink="">
      <xdr:nvSpPr>
        <xdr:cNvPr id="464" name="普通建設事業費 （ うち更新整備　）該当値テキスト"/>
        <xdr:cNvSpPr txBox="1"/>
      </xdr:nvSpPr>
      <xdr:spPr>
        <a:xfrm>
          <a:off x="10528300" y="16743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26,465</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136206</xdr:rowOff>
    </xdr:from>
    <xdr:to>
      <xdr:col>14</xdr:col>
      <xdr:colOff>79375</xdr:colOff>
      <xdr:row>98</xdr:row>
      <xdr:rowOff>66356</xdr:rowOff>
    </xdr:to>
    <xdr:sp macro="" textlink="">
      <xdr:nvSpPr>
        <xdr:cNvPr id="465" name="円/楕円 464"/>
        <xdr:cNvSpPr/>
      </xdr:nvSpPr>
      <xdr:spPr>
        <a:xfrm>
          <a:off x="9588500" y="1676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57483</xdr:rowOff>
    </xdr:from>
    <xdr:ext cx="534377" cy="259045"/>
    <xdr:sp macro="" textlink="">
      <xdr:nvSpPr>
        <xdr:cNvPr id="466" name="テキスト ボックス 465"/>
        <xdr:cNvSpPr txBox="1"/>
      </xdr:nvSpPr>
      <xdr:spPr>
        <a:xfrm>
          <a:off x="9372111" y="16859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26,292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7" name="直線コネクタ 47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8" name="テキスト ボックス 47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9" name="直線コネクタ 47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80" name="テキスト ボックス 479"/>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1" name="直線コネクタ 48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2" name="テキスト ボックス 481"/>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3" name="直線コネクタ 48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4" name="テキスト ボックス 483"/>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5" name="直線コネクタ 48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6" name="テキスト ボックス 48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62698</xdr:rowOff>
    </xdr:from>
    <xdr:to>
      <xdr:col>23</xdr:col>
      <xdr:colOff>516889</xdr:colOff>
      <xdr:row>38</xdr:row>
      <xdr:rowOff>139700</xdr:rowOff>
    </xdr:to>
    <xdr:cxnSp macro="">
      <xdr:nvCxnSpPr>
        <xdr:cNvPr id="488" name="直線コネクタ 487"/>
        <xdr:cNvCxnSpPr/>
      </xdr:nvCxnSpPr>
      <xdr:spPr>
        <a:xfrm flipV="1">
          <a:off x="16317595" y="5206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168</xdr:rowOff>
    </xdr:from>
    <xdr:ext cx="249299" cy="259045"/>
    <xdr:sp macro="" textlink="">
      <xdr:nvSpPr>
        <xdr:cNvPr id="489" name="災害復旧事業費最小値テキスト"/>
        <xdr:cNvSpPr txBox="1"/>
      </xdr:nvSpPr>
      <xdr:spPr>
        <a:xfrm>
          <a:off x="16370300" y="6686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0" name="直線コネクタ 48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9375</xdr:rowOff>
    </xdr:from>
    <xdr:ext cx="599010" cy="259045"/>
    <xdr:sp macro="" textlink="">
      <xdr:nvSpPr>
        <xdr:cNvPr id="491" name="災害復旧事業費最大値テキスト"/>
        <xdr:cNvSpPr txBox="1"/>
      </xdr:nvSpPr>
      <xdr:spPr>
        <a:xfrm>
          <a:off x="16370300" y="498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30</xdr:row>
      <xdr:rowOff>62698</xdr:rowOff>
    </xdr:from>
    <xdr:to>
      <xdr:col>23</xdr:col>
      <xdr:colOff>606425</xdr:colOff>
      <xdr:row>30</xdr:row>
      <xdr:rowOff>62698</xdr:rowOff>
    </xdr:to>
    <xdr:cxnSp macro="">
      <xdr:nvCxnSpPr>
        <xdr:cNvPr id="492" name="直線コネクタ 491"/>
        <xdr:cNvCxnSpPr/>
      </xdr:nvCxnSpPr>
      <xdr:spPr>
        <a:xfrm>
          <a:off x="16230600" y="5206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100321</xdr:rowOff>
    </xdr:from>
    <xdr:to>
      <xdr:col>23</xdr:col>
      <xdr:colOff>517525</xdr:colOff>
      <xdr:row>38</xdr:row>
      <xdr:rowOff>135882</xdr:rowOff>
    </xdr:to>
    <xdr:cxnSp macro="">
      <xdr:nvCxnSpPr>
        <xdr:cNvPr id="493" name="直線コネクタ 492"/>
        <xdr:cNvCxnSpPr/>
      </xdr:nvCxnSpPr>
      <xdr:spPr>
        <a:xfrm flipV="1">
          <a:off x="15481300" y="6615421"/>
          <a:ext cx="838200" cy="35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44618</xdr:rowOff>
    </xdr:from>
    <xdr:ext cx="469744" cy="259045"/>
    <xdr:sp macro="" textlink="">
      <xdr:nvSpPr>
        <xdr:cNvPr id="494" name="災害復旧事業費平均値テキスト"/>
        <xdr:cNvSpPr txBox="1"/>
      </xdr:nvSpPr>
      <xdr:spPr>
        <a:xfrm>
          <a:off x="16370300" y="6559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66191</xdr:rowOff>
    </xdr:from>
    <xdr:to>
      <xdr:col>23</xdr:col>
      <xdr:colOff>568325</xdr:colOff>
      <xdr:row>38</xdr:row>
      <xdr:rowOff>167791</xdr:rowOff>
    </xdr:to>
    <xdr:sp macro="" textlink="">
      <xdr:nvSpPr>
        <xdr:cNvPr id="495" name="フローチャート : 判断 494"/>
        <xdr:cNvSpPr/>
      </xdr:nvSpPr>
      <xdr:spPr>
        <a:xfrm>
          <a:off x="16268700" y="658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135882</xdr:rowOff>
    </xdr:from>
    <xdr:to>
      <xdr:col>22</xdr:col>
      <xdr:colOff>365125</xdr:colOff>
      <xdr:row>38</xdr:row>
      <xdr:rowOff>138648</xdr:rowOff>
    </xdr:to>
    <xdr:cxnSp macro="">
      <xdr:nvCxnSpPr>
        <xdr:cNvPr id="496" name="直線コネクタ 495"/>
        <xdr:cNvCxnSpPr/>
      </xdr:nvCxnSpPr>
      <xdr:spPr>
        <a:xfrm flipV="1">
          <a:off x="14592300" y="6650982"/>
          <a:ext cx="889000" cy="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51816</xdr:rowOff>
    </xdr:from>
    <xdr:to>
      <xdr:col>22</xdr:col>
      <xdr:colOff>415925</xdr:colOff>
      <xdr:row>38</xdr:row>
      <xdr:rowOff>153416</xdr:rowOff>
    </xdr:to>
    <xdr:sp macro="" textlink="">
      <xdr:nvSpPr>
        <xdr:cNvPr id="497" name="フローチャート : 判断 496"/>
        <xdr:cNvSpPr/>
      </xdr:nvSpPr>
      <xdr:spPr>
        <a:xfrm>
          <a:off x="15430500" y="656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169944</xdr:rowOff>
    </xdr:from>
    <xdr:ext cx="469744" cy="259045"/>
    <xdr:sp macro="" textlink="">
      <xdr:nvSpPr>
        <xdr:cNvPr id="498" name="テキスト ボックス 497"/>
        <xdr:cNvSpPr txBox="1"/>
      </xdr:nvSpPr>
      <xdr:spPr>
        <a:xfrm>
          <a:off x="15246427" y="634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135343</xdr:rowOff>
    </xdr:from>
    <xdr:to>
      <xdr:col>21</xdr:col>
      <xdr:colOff>161925</xdr:colOff>
      <xdr:row>38</xdr:row>
      <xdr:rowOff>138648</xdr:rowOff>
    </xdr:to>
    <xdr:cxnSp macro="">
      <xdr:nvCxnSpPr>
        <xdr:cNvPr id="499" name="直線コネクタ 498"/>
        <xdr:cNvCxnSpPr/>
      </xdr:nvCxnSpPr>
      <xdr:spPr>
        <a:xfrm>
          <a:off x="13703300" y="6650443"/>
          <a:ext cx="889000" cy="3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52740</xdr:rowOff>
    </xdr:from>
    <xdr:to>
      <xdr:col>21</xdr:col>
      <xdr:colOff>212725</xdr:colOff>
      <xdr:row>38</xdr:row>
      <xdr:rowOff>154340</xdr:rowOff>
    </xdr:to>
    <xdr:sp macro="" textlink="">
      <xdr:nvSpPr>
        <xdr:cNvPr id="500" name="フローチャート : 判断 499"/>
        <xdr:cNvSpPr/>
      </xdr:nvSpPr>
      <xdr:spPr>
        <a:xfrm>
          <a:off x="14541500" y="656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170867</xdr:rowOff>
    </xdr:from>
    <xdr:ext cx="469744" cy="259045"/>
    <xdr:sp macro="" textlink="">
      <xdr:nvSpPr>
        <xdr:cNvPr id="501" name="テキスト ボックス 500"/>
        <xdr:cNvSpPr txBox="1"/>
      </xdr:nvSpPr>
      <xdr:spPr>
        <a:xfrm>
          <a:off x="14357427" y="6343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135343</xdr:rowOff>
    </xdr:from>
    <xdr:to>
      <xdr:col>19</xdr:col>
      <xdr:colOff>644525</xdr:colOff>
      <xdr:row>38</xdr:row>
      <xdr:rowOff>139421</xdr:rowOff>
    </xdr:to>
    <xdr:cxnSp macro="">
      <xdr:nvCxnSpPr>
        <xdr:cNvPr id="502" name="直線コネクタ 501"/>
        <xdr:cNvCxnSpPr/>
      </xdr:nvCxnSpPr>
      <xdr:spPr>
        <a:xfrm flipV="1">
          <a:off x="12814300" y="6650443"/>
          <a:ext cx="889000" cy="4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37671</xdr:rowOff>
    </xdr:from>
    <xdr:to>
      <xdr:col>20</xdr:col>
      <xdr:colOff>9525</xdr:colOff>
      <xdr:row>38</xdr:row>
      <xdr:rowOff>139271</xdr:rowOff>
    </xdr:to>
    <xdr:sp macro="" textlink="">
      <xdr:nvSpPr>
        <xdr:cNvPr id="503" name="フローチャート : 判断 502"/>
        <xdr:cNvSpPr/>
      </xdr:nvSpPr>
      <xdr:spPr>
        <a:xfrm>
          <a:off x="13652500" y="655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155798</xdr:rowOff>
    </xdr:from>
    <xdr:ext cx="534377" cy="259045"/>
    <xdr:sp macro="" textlink="">
      <xdr:nvSpPr>
        <xdr:cNvPr id="504" name="テキスト ボックス 503"/>
        <xdr:cNvSpPr txBox="1"/>
      </xdr:nvSpPr>
      <xdr:spPr>
        <a:xfrm>
          <a:off x="13436111" y="6327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56302</xdr:rowOff>
    </xdr:from>
    <xdr:to>
      <xdr:col>18</xdr:col>
      <xdr:colOff>492125</xdr:colOff>
      <xdr:row>38</xdr:row>
      <xdr:rowOff>157902</xdr:rowOff>
    </xdr:to>
    <xdr:sp macro="" textlink="">
      <xdr:nvSpPr>
        <xdr:cNvPr id="505" name="フローチャート : 判断 504"/>
        <xdr:cNvSpPr/>
      </xdr:nvSpPr>
      <xdr:spPr>
        <a:xfrm>
          <a:off x="12763500" y="6571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2979</xdr:rowOff>
    </xdr:from>
    <xdr:ext cx="469744" cy="259045"/>
    <xdr:sp macro="" textlink="">
      <xdr:nvSpPr>
        <xdr:cNvPr id="506" name="テキスト ボックス 505"/>
        <xdr:cNvSpPr txBox="1"/>
      </xdr:nvSpPr>
      <xdr:spPr>
        <a:xfrm>
          <a:off x="12579427" y="6346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7" name="テキスト ボックス 50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8" name="テキスト ボックス 50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9" name="テキスト ボックス 50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0" name="テキスト ボックス 50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1" name="テキスト ボックス 51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49521</xdr:rowOff>
    </xdr:from>
    <xdr:to>
      <xdr:col>23</xdr:col>
      <xdr:colOff>568325</xdr:colOff>
      <xdr:row>38</xdr:row>
      <xdr:rowOff>151121</xdr:rowOff>
    </xdr:to>
    <xdr:sp macro="" textlink="">
      <xdr:nvSpPr>
        <xdr:cNvPr id="512" name="円/楕円 511"/>
        <xdr:cNvSpPr/>
      </xdr:nvSpPr>
      <xdr:spPr>
        <a:xfrm>
          <a:off x="16268700" y="6564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8898</xdr:rowOff>
    </xdr:from>
    <xdr:ext cx="469744" cy="259045"/>
    <xdr:sp macro="" textlink="">
      <xdr:nvSpPr>
        <xdr:cNvPr id="513" name="災害復旧事業費該当値テキスト"/>
        <xdr:cNvSpPr txBox="1"/>
      </xdr:nvSpPr>
      <xdr:spPr>
        <a:xfrm>
          <a:off x="16370300" y="6352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8,613</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85082</xdr:rowOff>
    </xdr:from>
    <xdr:to>
      <xdr:col>22</xdr:col>
      <xdr:colOff>415925</xdr:colOff>
      <xdr:row>39</xdr:row>
      <xdr:rowOff>15232</xdr:rowOff>
    </xdr:to>
    <xdr:sp macro="" textlink="">
      <xdr:nvSpPr>
        <xdr:cNvPr id="514" name="円/楕円 513"/>
        <xdr:cNvSpPr/>
      </xdr:nvSpPr>
      <xdr:spPr>
        <a:xfrm>
          <a:off x="15430500" y="6600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6359</xdr:rowOff>
    </xdr:from>
    <xdr:ext cx="378565" cy="259045"/>
    <xdr:sp macro="" textlink="">
      <xdr:nvSpPr>
        <xdr:cNvPr id="515" name="テキスト ボックス 514"/>
        <xdr:cNvSpPr txBox="1"/>
      </xdr:nvSpPr>
      <xdr:spPr>
        <a:xfrm>
          <a:off x="15292017" y="66929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87848</xdr:rowOff>
    </xdr:from>
    <xdr:to>
      <xdr:col>21</xdr:col>
      <xdr:colOff>212725</xdr:colOff>
      <xdr:row>39</xdr:row>
      <xdr:rowOff>17998</xdr:rowOff>
    </xdr:to>
    <xdr:sp macro="" textlink="">
      <xdr:nvSpPr>
        <xdr:cNvPr id="516" name="円/楕円 515"/>
        <xdr:cNvSpPr/>
      </xdr:nvSpPr>
      <xdr:spPr>
        <a:xfrm>
          <a:off x="14541500" y="660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9125</xdr:rowOff>
    </xdr:from>
    <xdr:ext cx="378565" cy="259045"/>
    <xdr:sp macro="" textlink="">
      <xdr:nvSpPr>
        <xdr:cNvPr id="517" name="テキスト ボックス 516"/>
        <xdr:cNvSpPr txBox="1"/>
      </xdr:nvSpPr>
      <xdr:spPr>
        <a:xfrm>
          <a:off x="14403017" y="66956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84543</xdr:rowOff>
    </xdr:from>
    <xdr:to>
      <xdr:col>20</xdr:col>
      <xdr:colOff>9525</xdr:colOff>
      <xdr:row>39</xdr:row>
      <xdr:rowOff>14693</xdr:rowOff>
    </xdr:to>
    <xdr:sp macro="" textlink="">
      <xdr:nvSpPr>
        <xdr:cNvPr id="518" name="円/楕円 517"/>
        <xdr:cNvSpPr/>
      </xdr:nvSpPr>
      <xdr:spPr>
        <a:xfrm>
          <a:off x="13652500" y="659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5820</xdr:rowOff>
    </xdr:from>
    <xdr:ext cx="378565" cy="259045"/>
    <xdr:sp macro="" textlink="">
      <xdr:nvSpPr>
        <xdr:cNvPr id="519" name="テキスト ボックス 518"/>
        <xdr:cNvSpPr txBox="1"/>
      </xdr:nvSpPr>
      <xdr:spPr>
        <a:xfrm>
          <a:off x="13514017" y="66923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88621</xdr:rowOff>
    </xdr:from>
    <xdr:to>
      <xdr:col>18</xdr:col>
      <xdr:colOff>492125</xdr:colOff>
      <xdr:row>39</xdr:row>
      <xdr:rowOff>18771</xdr:rowOff>
    </xdr:to>
    <xdr:sp macro="" textlink="">
      <xdr:nvSpPr>
        <xdr:cNvPr id="520" name="円/楕円 519"/>
        <xdr:cNvSpPr/>
      </xdr:nvSpPr>
      <xdr:spPr>
        <a:xfrm>
          <a:off x="12763500" y="6603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39</xdr:row>
      <xdr:rowOff>9898</xdr:rowOff>
    </xdr:from>
    <xdr:ext cx="313932" cy="259045"/>
    <xdr:sp macro="" textlink="">
      <xdr:nvSpPr>
        <xdr:cNvPr id="521" name="テキスト ボックス 520"/>
        <xdr:cNvSpPr txBox="1"/>
      </xdr:nvSpPr>
      <xdr:spPr>
        <a:xfrm>
          <a:off x="12657333" y="669644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2" name="正方形/長方形 52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3" name="正方形/長方形 52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4" name="正方形/長方形 52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5" name="正方形/長方形 52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6" name="正方形/長方形 52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7" name="正方形/長方形 52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8" name="正方形/長方形 52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9" name="正方形/長方形 52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0" name="テキスト ボックス 52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1" name="直線コネクタ 53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32" name="直線コネクタ 53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33" name="テキスト ボックス 532"/>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4" name="直線コネクタ 53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55</xdr:row>
      <xdr:rowOff>54627</xdr:rowOff>
    </xdr:from>
    <xdr:ext cx="312906" cy="259045"/>
    <xdr:sp macro="" textlink="">
      <xdr:nvSpPr>
        <xdr:cNvPr id="535" name="テキスト ボックス 534"/>
        <xdr:cNvSpPr txBox="1"/>
      </xdr:nvSpPr>
      <xdr:spPr>
        <a:xfrm>
          <a:off x="12133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6" name="直線コネクタ 53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52</xdr:row>
      <xdr:rowOff>111777</xdr:rowOff>
    </xdr:from>
    <xdr:ext cx="312906" cy="259045"/>
    <xdr:sp macro="" textlink="">
      <xdr:nvSpPr>
        <xdr:cNvPr id="537" name="テキスト ボックス 536"/>
        <xdr:cNvSpPr txBox="1"/>
      </xdr:nvSpPr>
      <xdr:spPr>
        <a:xfrm>
          <a:off x="12133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8" name="直線コネクタ 53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49</xdr:row>
      <xdr:rowOff>168927</xdr:rowOff>
    </xdr:from>
    <xdr:ext cx="312906" cy="259045"/>
    <xdr:sp macro="" textlink="">
      <xdr:nvSpPr>
        <xdr:cNvPr id="539" name="テキスト ボックス 538"/>
        <xdr:cNvSpPr txBox="1"/>
      </xdr:nvSpPr>
      <xdr:spPr>
        <a:xfrm>
          <a:off x="12133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0" name="直線コネクタ 53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41" name="テキスト ボックス 540"/>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58</xdr:row>
      <xdr:rowOff>139700</xdr:rowOff>
    </xdr:from>
    <xdr:to>
      <xdr:col>23</xdr:col>
      <xdr:colOff>516889</xdr:colOff>
      <xdr:row>58</xdr:row>
      <xdr:rowOff>139700</xdr:rowOff>
    </xdr:to>
    <xdr:cxnSp macro="">
      <xdr:nvCxnSpPr>
        <xdr:cNvPr id="543" name="直線コネクタ 542"/>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10177</xdr:rowOff>
    </xdr:from>
    <xdr:ext cx="249299" cy="259045"/>
    <xdr:sp macro="" textlink="">
      <xdr:nvSpPr>
        <xdr:cNvPr id="544" name="失業対策事業費最小値テキスト"/>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5" name="直線コネクタ 544"/>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10177</xdr:rowOff>
    </xdr:from>
    <xdr:ext cx="249299" cy="259045"/>
    <xdr:sp macro="" textlink="">
      <xdr:nvSpPr>
        <xdr:cNvPr id="546" name="失業対策事業費最大値テキスト"/>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7" name="直線コネクタ 546"/>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8" name="直線コネクタ 547"/>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67327</xdr:rowOff>
    </xdr:from>
    <xdr:ext cx="249299" cy="259045"/>
    <xdr:sp macro="" textlink="">
      <xdr:nvSpPr>
        <xdr:cNvPr id="549" name="失業対策事業費平均値テキスト"/>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50" name="フローチャート : 判断 549"/>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51" name="直線コネクタ 550"/>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123190</xdr:rowOff>
    </xdr:from>
    <xdr:to>
      <xdr:col>22</xdr:col>
      <xdr:colOff>415925</xdr:colOff>
      <xdr:row>58</xdr:row>
      <xdr:rowOff>53340</xdr:rowOff>
    </xdr:to>
    <xdr:sp macro="" textlink="">
      <xdr:nvSpPr>
        <xdr:cNvPr id="552" name="フローチャート : 判断 551"/>
        <xdr:cNvSpPr/>
      </xdr:nvSpPr>
      <xdr:spPr>
        <a:xfrm>
          <a:off x="15430500" y="989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69867</xdr:rowOff>
    </xdr:from>
    <xdr:ext cx="249299" cy="259045"/>
    <xdr:sp macro="" textlink="">
      <xdr:nvSpPr>
        <xdr:cNvPr id="553" name="テキスト ボックス 552"/>
        <xdr:cNvSpPr txBox="1"/>
      </xdr:nvSpPr>
      <xdr:spPr>
        <a:xfrm>
          <a:off x="15356649" y="96710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4" name="直線コネクタ 553"/>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157480</xdr:rowOff>
    </xdr:from>
    <xdr:to>
      <xdr:col>21</xdr:col>
      <xdr:colOff>212725</xdr:colOff>
      <xdr:row>57</xdr:row>
      <xdr:rowOff>87630</xdr:rowOff>
    </xdr:to>
    <xdr:sp macro="" textlink="">
      <xdr:nvSpPr>
        <xdr:cNvPr id="555" name="フローチャート : 判断 554"/>
        <xdr:cNvSpPr/>
      </xdr:nvSpPr>
      <xdr:spPr>
        <a:xfrm>
          <a:off x="14541500" y="97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104157</xdr:rowOff>
    </xdr:from>
    <xdr:ext cx="249299" cy="259045"/>
    <xdr:sp macro="" textlink="">
      <xdr:nvSpPr>
        <xdr:cNvPr id="556" name="テキスト ボックス 555"/>
        <xdr:cNvSpPr txBox="1"/>
      </xdr:nvSpPr>
      <xdr:spPr>
        <a:xfrm>
          <a:off x="14467649" y="9533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7" name="直線コネクタ 556"/>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20320</xdr:rowOff>
    </xdr:from>
    <xdr:to>
      <xdr:col>20</xdr:col>
      <xdr:colOff>9525</xdr:colOff>
      <xdr:row>56</xdr:row>
      <xdr:rowOff>121920</xdr:rowOff>
    </xdr:to>
    <xdr:sp macro="" textlink="">
      <xdr:nvSpPr>
        <xdr:cNvPr id="558" name="フローチャート : 判断 557"/>
        <xdr:cNvSpPr/>
      </xdr:nvSpPr>
      <xdr:spPr>
        <a:xfrm>
          <a:off x="13652500" y="962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54</xdr:row>
      <xdr:rowOff>138447</xdr:rowOff>
    </xdr:from>
    <xdr:ext cx="249299" cy="259045"/>
    <xdr:sp macro="" textlink="">
      <xdr:nvSpPr>
        <xdr:cNvPr id="559" name="テキスト ボックス 558"/>
        <xdr:cNvSpPr txBox="1"/>
      </xdr:nvSpPr>
      <xdr:spPr>
        <a:xfrm>
          <a:off x="13578649" y="93967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100330</xdr:rowOff>
    </xdr:from>
    <xdr:to>
      <xdr:col>18</xdr:col>
      <xdr:colOff>492125</xdr:colOff>
      <xdr:row>52</xdr:row>
      <xdr:rowOff>30480</xdr:rowOff>
    </xdr:to>
    <xdr:sp macro="" textlink="">
      <xdr:nvSpPr>
        <xdr:cNvPr id="560" name="フローチャート : 判断 559"/>
        <xdr:cNvSpPr/>
      </xdr:nvSpPr>
      <xdr:spPr>
        <a:xfrm>
          <a:off x="12763500" y="884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50</xdr:row>
      <xdr:rowOff>47007</xdr:rowOff>
    </xdr:from>
    <xdr:ext cx="313932" cy="259045"/>
    <xdr:sp macro="" textlink="">
      <xdr:nvSpPr>
        <xdr:cNvPr id="561" name="テキスト ボックス 560"/>
        <xdr:cNvSpPr txBox="1"/>
      </xdr:nvSpPr>
      <xdr:spPr>
        <a:xfrm>
          <a:off x="12657333" y="86195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2" name="テキスト ボックス 56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3" name="テキスト ボックス 56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4" name="テキスト ボックス 56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5" name="テキスト ボックス 56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6" name="テキスト ボックス 56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7" name="円/楕円 566"/>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124477</xdr:rowOff>
    </xdr:from>
    <xdr:ext cx="249299" cy="259045"/>
    <xdr:sp macro="" textlink="">
      <xdr:nvSpPr>
        <xdr:cNvPr id="568" name="失業対策事業費該当値テキスト"/>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9" name="円/楕円 568"/>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70" name="テキスト ボックス 569"/>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71" name="円/楕円 570"/>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72" name="テキスト ボックス 571"/>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73" name="円/楕円 572"/>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4" name="テキスト ボックス 573"/>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5" name="円/楕円 574"/>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6" name="テキスト ボックス 575"/>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7" name="正方形/長方形 57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8" name="正方形/長方形 57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9" name="正方形/長方形 57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0" name="正方形/長方形 57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1" name="正方形/長方形 58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2" name="正方形/長方形 58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3" name="正方形/長方形 58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4" name="正方形/長方形 58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5" name="テキスト ボックス 58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6" name="直線コネクタ 58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7" name="直線コネクタ 58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8" name="テキスト ボックス 58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9" name="直線コネクタ 58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90" name="テキスト ボックス 589"/>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91" name="直線コネクタ 59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92" name="テキスト ボックス 59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93" name="直線コネクタ 59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94" name="テキスト ボックス 59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5" name="直線コネクタ 59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6" name="テキスト ボックス 59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7" name="直線コネクタ 59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8" name="テキスト ボックス 59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45045</xdr:rowOff>
    </xdr:from>
    <xdr:to>
      <xdr:col>23</xdr:col>
      <xdr:colOff>516889</xdr:colOff>
      <xdr:row>78</xdr:row>
      <xdr:rowOff>138961</xdr:rowOff>
    </xdr:to>
    <xdr:cxnSp macro="">
      <xdr:nvCxnSpPr>
        <xdr:cNvPr id="600" name="直線コネクタ 599"/>
        <xdr:cNvCxnSpPr/>
      </xdr:nvCxnSpPr>
      <xdr:spPr>
        <a:xfrm flipV="1">
          <a:off x="16317595" y="12046545"/>
          <a:ext cx="1269" cy="1465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142788</xdr:rowOff>
    </xdr:from>
    <xdr:ext cx="534377" cy="259045"/>
    <xdr:sp macro="" textlink="">
      <xdr:nvSpPr>
        <xdr:cNvPr id="601" name="公債費最小値テキスト"/>
        <xdr:cNvSpPr txBox="1"/>
      </xdr:nvSpPr>
      <xdr:spPr>
        <a:xfrm>
          <a:off x="16370300" y="13515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78</xdr:row>
      <xdr:rowOff>138961</xdr:rowOff>
    </xdr:from>
    <xdr:to>
      <xdr:col>23</xdr:col>
      <xdr:colOff>606425</xdr:colOff>
      <xdr:row>78</xdr:row>
      <xdr:rowOff>138961</xdr:rowOff>
    </xdr:to>
    <xdr:cxnSp macro="">
      <xdr:nvCxnSpPr>
        <xdr:cNvPr id="602" name="直線コネクタ 601"/>
        <xdr:cNvCxnSpPr/>
      </xdr:nvCxnSpPr>
      <xdr:spPr>
        <a:xfrm>
          <a:off x="16230600" y="1351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163172</xdr:rowOff>
    </xdr:from>
    <xdr:ext cx="599010" cy="259045"/>
    <xdr:sp macro="" textlink="">
      <xdr:nvSpPr>
        <xdr:cNvPr id="603" name="公債費最大値テキスト"/>
        <xdr:cNvSpPr txBox="1"/>
      </xdr:nvSpPr>
      <xdr:spPr>
        <a:xfrm>
          <a:off x="16370300" y="11821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70</xdr:row>
      <xdr:rowOff>45045</xdr:rowOff>
    </xdr:from>
    <xdr:to>
      <xdr:col>23</xdr:col>
      <xdr:colOff>606425</xdr:colOff>
      <xdr:row>70</xdr:row>
      <xdr:rowOff>45045</xdr:rowOff>
    </xdr:to>
    <xdr:cxnSp macro="">
      <xdr:nvCxnSpPr>
        <xdr:cNvPr id="604" name="直線コネクタ 603"/>
        <xdr:cNvCxnSpPr/>
      </xdr:nvCxnSpPr>
      <xdr:spPr>
        <a:xfrm>
          <a:off x="16230600" y="12046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36891</xdr:rowOff>
    </xdr:from>
    <xdr:to>
      <xdr:col>23</xdr:col>
      <xdr:colOff>517525</xdr:colOff>
      <xdr:row>77</xdr:row>
      <xdr:rowOff>46980</xdr:rowOff>
    </xdr:to>
    <xdr:cxnSp macro="">
      <xdr:nvCxnSpPr>
        <xdr:cNvPr id="605" name="直線コネクタ 604"/>
        <xdr:cNvCxnSpPr/>
      </xdr:nvCxnSpPr>
      <xdr:spPr>
        <a:xfrm flipV="1">
          <a:off x="15481300" y="13238541"/>
          <a:ext cx="838200" cy="10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45846</xdr:rowOff>
    </xdr:from>
    <xdr:ext cx="534377" cy="259045"/>
    <xdr:sp macro="" textlink="">
      <xdr:nvSpPr>
        <xdr:cNvPr id="606" name="公債費平均値テキスト"/>
        <xdr:cNvSpPr txBox="1"/>
      </xdr:nvSpPr>
      <xdr:spPr>
        <a:xfrm>
          <a:off x="16370300" y="13247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67419</xdr:rowOff>
    </xdr:from>
    <xdr:to>
      <xdr:col>23</xdr:col>
      <xdr:colOff>568325</xdr:colOff>
      <xdr:row>77</xdr:row>
      <xdr:rowOff>169019</xdr:rowOff>
    </xdr:to>
    <xdr:sp macro="" textlink="">
      <xdr:nvSpPr>
        <xdr:cNvPr id="607" name="フローチャート : 判断 606"/>
        <xdr:cNvSpPr/>
      </xdr:nvSpPr>
      <xdr:spPr>
        <a:xfrm>
          <a:off x="16268700" y="1326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46980</xdr:rowOff>
    </xdr:from>
    <xdr:to>
      <xdr:col>22</xdr:col>
      <xdr:colOff>365125</xdr:colOff>
      <xdr:row>77</xdr:row>
      <xdr:rowOff>63599</xdr:rowOff>
    </xdr:to>
    <xdr:cxnSp macro="">
      <xdr:nvCxnSpPr>
        <xdr:cNvPr id="608" name="直線コネクタ 607"/>
        <xdr:cNvCxnSpPr/>
      </xdr:nvCxnSpPr>
      <xdr:spPr>
        <a:xfrm flipV="1">
          <a:off x="14592300" y="13248630"/>
          <a:ext cx="889000" cy="16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78301</xdr:rowOff>
    </xdr:from>
    <xdr:to>
      <xdr:col>22</xdr:col>
      <xdr:colOff>415925</xdr:colOff>
      <xdr:row>78</xdr:row>
      <xdr:rowOff>8451</xdr:rowOff>
    </xdr:to>
    <xdr:sp macro="" textlink="">
      <xdr:nvSpPr>
        <xdr:cNvPr id="609" name="フローチャート : 判断 608"/>
        <xdr:cNvSpPr/>
      </xdr:nvSpPr>
      <xdr:spPr>
        <a:xfrm>
          <a:off x="15430500" y="1327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171028</xdr:rowOff>
    </xdr:from>
    <xdr:ext cx="534377" cy="259045"/>
    <xdr:sp macro="" textlink="">
      <xdr:nvSpPr>
        <xdr:cNvPr id="610" name="テキスト ボックス 609"/>
        <xdr:cNvSpPr txBox="1"/>
      </xdr:nvSpPr>
      <xdr:spPr>
        <a:xfrm>
          <a:off x="15214111" y="13372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67,782</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35764</xdr:rowOff>
    </xdr:from>
    <xdr:to>
      <xdr:col>21</xdr:col>
      <xdr:colOff>161925</xdr:colOff>
      <xdr:row>77</xdr:row>
      <xdr:rowOff>63599</xdr:rowOff>
    </xdr:to>
    <xdr:cxnSp macro="">
      <xdr:nvCxnSpPr>
        <xdr:cNvPr id="611" name="直線コネクタ 610"/>
        <xdr:cNvCxnSpPr/>
      </xdr:nvCxnSpPr>
      <xdr:spPr>
        <a:xfrm>
          <a:off x="13703300" y="13237414"/>
          <a:ext cx="889000" cy="27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76251</xdr:rowOff>
    </xdr:from>
    <xdr:to>
      <xdr:col>21</xdr:col>
      <xdr:colOff>212725</xdr:colOff>
      <xdr:row>78</xdr:row>
      <xdr:rowOff>6401</xdr:rowOff>
    </xdr:to>
    <xdr:sp macro="" textlink="">
      <xdr:nvSpPr>
        <xdr:cNvPr id="612" name="フローチャート : 判断 611"/>
        <xdr:cNvSpPr/>
      </xdr:nvSpPr>
      <xdr:spPr>
        <a:xfrm>
          <a:off x="14541500" y="13277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168978</xdr:rowOff>
    </xdr:from>
    <xdr:ext cx="534377" cy="259045"/>
    <xdr:sp macro="" textlink="">
      <xdr:nvSpPr>
        <xdr:cNvPr id="613" name="テキスト ボックス 612"/>
        <xdr:cNvSpPr txBox="1"/>
      </xdr:nvSpPr>
      <xdr:spPr>
        <a:xfrm>
          <a:off x="14325111" y="1337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68,320</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35764</xdr:rowOff>
    </xdr:from>
    <xdr:to>
      <xdr:col>19</xdr:col>
      <xdr:colOff>644525</xdr:colOff>
      <xdr:row>77</xdr:row>
      <xdr:rowOff>39269</xdr:rowOff>
    </xdr:to>
    <xdr:cxnSp macro="">
      <xdr:nvCxnSpPr>
        <xdr:cNvPr id="614" name="直線コネクタ 613"/>
        <xdr:cNvCxnSpPr/>
      </xdr:nvCxnSpPr>
      <xdr:spPr>
        <a:xfrm flipV="1">
          <a:off x="12814300" y="13237414"/>
          <a:ext cx="889000" cy="3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75439</xdr:rowOff>
    </xdr:from>
    <xdr:to>
      <xdr:col>20</xdr:col>
      <xdr:colOff>9525</xdr:colOff>
      <xdr:row>78</xdr:row>
      <xdr:rowOff>5589</xdr:rowOff>
    </xdr:to>
    <xdr:sp macro="" textlink="">
      <xdr:nvSpPr>
        <xdr:cNvPr id="615" name="フローチャート : 判断 614"/>
        <xdr:cNvSpPr/>
      </xdr:nvSpPr>
      <xdr:spPr>
        <a:xfrm>
          <a:off x="13652500" y="132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168166</xdr:rowOff>
    </xdr:from>
    <xdr:ext cx="534377" cy="259045"/>
    <xdr:sp macro="" textlink="">
      <xdr:nvSpPr>
        <xdr:cNvPr id="616" name="テキスト ボックス 615"/>
        <xdr:cNvSpPr txBox="1"/>
      </xdr:nvSpPr>
      <xdr:spPr>
        <a:xfrm>
          <a:off x="13436111" y="13369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68,533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71039</xdr:rowOff>
    </xdr:from>
    <xdr:to>
      <xdr:col>18</xdr:col>
      <xdr:colOff>492125</xdr:colOff>
      <xdr:row>78</xdr:row>
      <xdr:rowOff>1189</xdr:rowOff>
    </xdr:to>
    <xdr:sp macro="" textlink="">
      <xdr:nvSpPr>
        <xdr:cNvPr id="617" name="フローチャート : 判断 616"/>
        <xdr:cNvSpPr/>
      </xdr:nvSpPr>
      <xdr:spPr>
        <a:xfrm>
          <a:off x="12763500" y="13272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163766</xdr:rowOff>
    </xdr:from>
    <xdr:ext cx="534377" cy="259045"/>
    <xdr:sp macro="" textlink="">
      <xdr:nvSpPr>
        <xdr:cNvPr id="618" name="テキスト ボックス 617"/>
        <xdr:cNvSpPr txBox="1"/>
      </xdr:nvSpPr>
      <xdr:spPr>
        <a:xfrm>
          <a:off x="12547111" y="13365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69,688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9" name="テキスト ボックス 61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0" name="テキスト ボックス 61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1" name="テキスト ボックス 62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2" name="テキスト ボックス 62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3" name="テキスト ボックス 62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157541</xdr:rowOff>
    </xdr:from>
    <xdr:to>
      <xdr:col>23</xdr:col>
      <xdr:colOff>568325</xdr:colOff>
      <xdr:row>77</xdr:row>
      <xdr:rowOff>87691</xdr:rowOff>
    </xdr:to>
    <xdr:sp macro="" textlink="">
      <xdr:nvSpPr>
        <xdr:cNvPr id="624" name="円/楕円 623"/>
        <xdr:cNvSpPr/>
      </xdr:nvSpPr>
      <xdr:spPr>
        <a:xfrm>
          <a:off x="16268700" y="1318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8968</xdr:rowOff>
    </xdr:from>
    <xdr:ext cx="534377" cy="259045"/>
    <xdr:sp macro="" textlink="">
      <xdr:nvSpPr>
        <xdr:cNvPr id="625" name="公債費該当値テキスト"/>
        <xdr:cNvSpPr txBox="1"/>
      </xdr:nvSpPr>
      <xdr:spPr>
        <a:xfrm>
          <a:off x="16370300" y="13039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91,984</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167630</xdr:rowOff>
    </xdr:from>
    <xdr:to>
      <xdr:col>22</xdr:col>
      <xdr:colOff>415925</xdr:colOff>
      <xdr:row>77</xdr:row>
      <xdr:rowOff>97780</xdr:rowOff>
    </xdr:to>
    <xdr:sp macro="" textlink="">
      <xdr:nvSpPr>
        <xdr:cNvPr id="626" name="円/楕円 625"/>
        <xdr:cNvSpPr/>
      </xdr:nvSpPr>
      <xdr:spPr>
        <a:xfrm>
          <a:off x="15430500" y="1319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114307</xdr:rowOff>
    </xdr:from>
    <xdr:ext cx="534377" cy="259045"/>
    <xdr:sp macro="" textlink="">
      <xdr:nvSpPr>
        <xdr:cNvPr id="627" name="テキスト ボックス 626"/>
        <xdr:cNvSpPr txBox="1"/>
      </xdr:nvSpPr>
      <xdr:spPr>
        <a:xfrm>
          <a:off x="15214111" y="12973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89,336</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12799</xdr:rowOff>
    </xdr:from>
    <xdr:to>
      <xdr:col>21</xdr:col>
      <xdr:colOff>212725</xdr:colOff>
      <xdr:row>77</xdr:row>
      <xdr:rowOff>114399</xdr:rowOff>
    </xdr:to>
    <xdr:sp macro="" textlink="">
      <xdr:nvSpPr>
        <xdr:cNvPr id="628" name="円/楕円 627"/>
        <xdr:cNvSpPr/>
      </xdr:nvSpPr>
      <xdr:spPr>
        <a:xfrm>
          <a:off x="14541500" y="13214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130926</xdr:rowOff>
    </xdr:from>
    <xdr:ext cx="534377" cy="259045"/>
    <xdr:sp macro="" textlink="">
      <xdr:nvSpPr>
        <xdr:cNvPr id="629" name="テキスト ボックス 628"/>
        <xdr:cNvSpPr txBox="1"/>
      </xdr:nvSpPr>
      <xdr:spPr>
        <a:xfrm>
          <a:off x="14325111" y="12989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84,974</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156414</xdr:rowOff>
    </xdr:from>
    <xdr:to>
      <xdr:col>20</xdr:col>
      <xdr:colOff>9525</xdr:colOff>
      <xdr:row>77</xdr:row>
      <xdr:rowOff>86564</xdr:rowOff>
    </xdr:to>
    <xdr:sp macro="" textlink="">
      <xdr:nvSpPr>
        <xdr:cNvPr id="630" name="円/楕円 629"/>
        <xdr:cNvSpPr/>
      </xdr:nvSpPr>
      <xdr:spPr>
        <a:xfrm>
          <a:off x="13652500" y="1318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103090</xdr:rowOff>
    </xdr:from>
    <xdr:ext cx="534377" cy="259045"/>
    <xdr:sp macro="" textlink="">
      <xdr:nvSpPr>
        <xdr:cNvPr id="631" name="テキスト ボックス 630"/>
        <xdr:cNvSpPr txBox="1"/>
      </xdr:nvSpPr>
      <xdr:spPr>
        <a:xfrm>
          <a:off x="13436111" y="12961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92,280</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159919</xdr:rowOff>
    </xdr:from>
    <xdr:to>
      <xdr:col>18</xdr:col>
      <xdr:colOff>492125</xdr:colOff>
      <xdr:row>77</xdr:row>
      <xdr:rowOff>90069</xdr:rowOff>
    </xdr:to>
    <xdr:sp macro="" textlink="">
      <xdr:nvSpPr>
        <xdr:cNvPr id="632" name="円/楕円 631"/>
        <xdr:cNvSpPr/>
      </xdr:nvSpPr>
      <xdr:spPr>
        <a:xfrm>
          <a:off x="12763500" y="13190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106595</xdr:rowOff>
    </xdr:from>
    <xdr:ext cx="534377" cy="259045"/>
    <xdr:sp macro="" textlink="">
      <xdr:nvSpPr>
        <xdr:cNvPr id="633" name="テキスト ボックス 632"/>
        <xdr:cNvSpPr txBox="1"/>
      </xdr:nvSpPr>
      <xdr:spPr>
        <a:xfrm>
          <a:off x="12547111" y="1296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91,360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4" name="正方形/長方形 63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5" name="正方形/長方形 63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6" name="正方形/長方形 63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7" name="正方形/長方形 63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8" name="正方形/長方形 63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9" name="正方形/長方形 63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0" name="正方形/長方形 63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21,497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1" name="正方形/長方形 64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2" name="テキスト ボックス 64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3" name="直線コネクタ 64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4" name="直線コネクタ 643"/>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5" name="テキスト ボックス 644"/>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6" name="直線コネクタ 645"/>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7" name="テキスト ボックス 646"/>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8" name="直線コネクタ 647"/>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9" name="テキスト ボックス 648"/>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0" name="直線コネクタ 649"/>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51" name="テキスト ボックス 650"/>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138232</xdr:rowOff>
    </xdr:from>
    <xdr:to>
      <xdr:col>23</xdr:col>
      <xdr:colOff>516889</xdr:colOff>
      <xdr:row>98</xdr:row>
      <xdr:rowOff>139474</xdr:rowOff>
    </xdr:to>
    <xdr:cxnSp macro="">
      <xdr:nvCxnSpPr>
        <xdr:cNvPr id="655" name="直線コネクタ 654"/>
        <xdr:cNvCxnSpPr/>
      </xdr:nvCxnSpPr>
      <xdr:spPr>
        <a:xfrm flipV="1">
          <a:off x="16317595" y="15568732"/>
          <a:ext cx="1269" cy="1372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148223</xdr:rowOff>
    </xdr:from>
    <xdr:ext cx="313932" cy="259045"/>
    <xdr:sp macro="" textlink="">
      <xdr:nvSpPr>
        <xdr:cNvPr id="656" name="積立金最小値テキスト"/>
        <xdr:cNvSpPr txBox="1"/>
      </xdr:nvSpPr>
      <xdr:spPr>
        <a:xfrm>
          <a:off x="16370300" y="169503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23</xdr:col>
      <xdr:colOff>428625</xdr:colOff>
      <xdr:row>98</xdr:row>
      <xdr:rowOff>139474</xdr:rowOff>
    </xdr:from>
    <xdr:to>
      <xdr:col>23</xdr:col>
      <xdr:colOff>606425</xdr:colOff>
      <xdr:row>98</xdr:row>
      <xdr:rowOff>139474</xdr:rowOff>
    </xdr:to>
    <xdr:cxnSp macro="">
      <xdr:nvCxnSpPr>
        <xdr:cNvPr id="657" name="直線コネクタ 656"/>
        <xdr:cNvCxnSpPr/>
      </xdr:nvCxnSpPr>
      <xdr:spPr>
        <a:xfrm>
          <a:off x="16230600" y="1694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84909</xdr:rowOff>
    </xdr:from>
    <xdr:ext cx="599010" cy="259045"/>
    <xdr:sp macro="" textlink="">
      <xdr:nvSpPr>
        <xdr:cNvPr id="658" name="積立金最大値テキスト"/>
        <xdr:cNvSpPr txBox="1"/>
      </xdr:nvSpPr>
      <xdr:spPr>
        <a:xfrm>
          <a:off x="16370300" y="15343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600,642</a:t>
          </a:r>
          <a:endParaRPr kumimoji="1" lang="ja-JP" altLang="en-US" sz="1000" b="1">
            <a:latin typeface="ＭＳ Ｐゴシック"/>
          </a:endParaRPr>
        </a:p>
      </xdr:txBody>
    </xdr:sp>
    <xdr:clientData/>
  </xdr:oneCellAnchor>
  <xdr:twoCellAnchor>
    <xdr:from>
      <xdr:col>23</xdr:col>
      <xdr:colOff>428625</xdr:colOff>
      <xdr:row>90</xdr:row>
      <xdr:rowOff>138232</xdr:rowOff>
    </xdr:from>
    <xdr:to>
      <xdr:col>23</xdr:col>
      <xdr:colOff>606425</xdr:colOff>
      <xdr:row>90</xdr:row>
      <xdr:rowOff>138232</xdr:rowOff>
    </xdr:to>
    <xdr:cxnSp macro="">
      <xdr:nvCxnSpPr>
        <xdr:cNvPr id="659" name="直線コネクタ 658"/>
        <xdr:cNvCxnSpPr/>
      </xdr:nvCxnSpPr>
      <xdr:spPr>
        <a:xfrm>
          <a:off x="16230600" y="1556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9234</xdr:rowOff>
    </xdr:from>
    <xdr:to>
      <xdr:col>23</xdr:col>
      <xdr:colOff>517525</xdr:colOff>
      <xdr:row>98</xdr:row>
      <xdr:rowOff>41827</xdr:rowOff>
    </xdr:to>
    <xdr:cxnSp macro="">
      <xdr:nvCxnSpPr>
        <xdr:cNvPr id="660" name="直線コネクタ 659"/>
        <xdr:cNvCxnSpPr/>
      </xdr:nvCxnSpPr>
      <xdr:spPr>
        <a:xfrm flipV="1">
          <a:off x="15481300" y="16811334"/>
          <a:ext cx="838200" cy="32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21223</xdr:rowOff>
    </xdr:from>
    <xdr:ext cx="534377" cy="259045"/>
    <xdr:sp macro="" textlink="">
      <xdr:nvSpPr>
        <xdr:cNvPr id="661" name="積立金平均値テキスト"/>
        <xdr:cNvSpPr txBox="1"/>
      </xdr:nvSpPr>
      <xdr:spPr>
        <a:xfrm>
          <a:off x="16370300" y="168233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20,168</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42796</xdr:rowOff>
    </xdr:from>
    <xdr:to>
      <xdr:col>23</xdr:col>
      <xdr:colOff>568325</xdr:colOff>
      <xdr:row>98</xdr:row>
      <xdr:rowOff>144396</xdr:rowOff>
    </xdr:to>
    <xdr:sp macro="" textlink="">
      <xdr:nvSpPr>
        <xdr:cNvPr id="662" name="フローチャート : 判断 661"/>
        <xdr:cNvSpPr/>
      </xdr:nvSpPr>
      <xdr:spPr>
        <a:xfrm>
          <a:off x="16268700" y="1684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163378</xdr:rowOff>
    </xdr:from>
    <xdr:to>
      <xdr:col>22</xdr:col>
      <xdr:colOff>365125</xdr:colOff>
      <xdr:row>98</xdr:row>
      <xdr:rowOff>41827</xdr:rowOff>
    </xdr:to>
    <xdr:cxnSp macro="">
      <xdr:nvCxnSpPr>
        <xdr:cNvPr id="663" name="直線コネクタ 662"/>
        <xdr:cNvCxnSpPr/>
      </xdr:nvCxnSpPr>
      <xdr:spPr>
        <a:xfrm>
          <a:off x="14592300" y="16794028"/>
          <a:ext cx="889000" cy="49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18552</xdr:rowOff>
    </xdr:from>
    <xdr:to>
      <xdr:col>22</xdr:col>
      <xdr:colOff>415925</xdr:colOff>
      <xdr:row>98</xdr:row>
      <xdr:rowOff>120152</xdr:rowOff>
    </xdr:to>
    <xdr:sp macro="" textlink="">
      <xdr:nvSpPr>
        <xdr:cNvPr id="664" name="フローチャート : 判断 663"/>
        <xdr:cNvSpPr/>
      </xdr:nvSpPr>
      <xdr:spPr>
        <a:xfrm>
          <a:off x="15430500" y="168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111279</xdr:rowOff>
    </xdr:from>
    <xdr:ext cx="534377" cy="259045"/>
    <xdr:sp macro="" textlink="">
      <xdr:nvSpPr>
        <xdr:cNvPr id="665" name="テキスト ボックス 664"/>
        <xdr:cNvSpPr txBox="1"/>
      </xdr:nvSpPr>
      <xdr:spPr>
        <a:xfrm>
          <a:off x="15214111" y="16913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30,773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163378</xdr:rowOff>
    </xdr:from>
    <xdr:to>
      <xdr:col>21</xdr:col>
      <xdr:colOff>161925</xdr:colOff>
      <xdr:row>98</xdr:row>
      <xdr:rowOff>94560</xdr:rowOff>
    </xdr:to>
    <xdr:cxnSp macro="">
      <xdr:nvCxnSpPr>
        <xdr:cNvPr id="666" name="直線コネクタ 665"/>
        <xdr:cNvCxnSpPr/>
      </xdr:nvCxnSpPr>
      <xdr:spPr>
        <a:xfrm flipV="1">
          <a:off x="13703300" y="16794028"/>
          <a:ext cx="889000" cy="102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23907</xdr:rowOff>
    </xdr:from>
    <xdr:to>
      <xdr:col>21</xdr:col>
      <xdr:colOff>212725</xdr:colOff>
      <xdr:row>98</xdr:row>
      <xdr:rowOff>125507</xdr:rowOff>
    </xdr:to>
    <xdr:sp macro="" textlink="">
      <xdr:nvSpPr>
        <xdr:cNvPr id="667" name="フローチャート : 判断 666"/>
        <xdr:cNvSpPr/>
      </xdr:nvSpPr>
      <xdr:spPr>
        <a:xfrm>
          <a:off x="14541500" y="1682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116634</xdr:rowOff>
    </xdr:from>
    <xdr:ext cx="534377" cy="259045"/>
    <xdr:sp macro="" textlink="">
      <xdr:nvSpPr>
        <xdr:cNvPr id="668" name="テキスト ボックス 667"/>
        <xdr:cNvSpPr txBox="1"/>
      </xdr:nvSpPr>
      <xdr:spPr>
        <a:xfrm>
          <a:off x="14325111" y="1691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28,431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45293</xdr:rowOff>
    </xdr:from>
    <xdr:to>
      <xdr:col>19</xdr:col>
      <xdr:colOff>644525</xdr:colOff>
      <xdr:row>98</xdr:row>
      <xdr:rowOff>94560</xdr:rowOff>
    </xdr:to>
    <xdr:cxnSp macro="">
      <xdr:nvCxnSpPr>
        <xdr:cNvPr id="669" name="直線コネクタ 668"/>
        <xdr:cNvCxnSpPr/>
      </xdr:nvCxnSpPr>
      <xdr:spPr>
        <a:xfrm>
          <a:off x="12814300" y="16847393"/>
          <a:ext cx="889000" cy="49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133161</xdr:rowOff>
    </xdr:from>
    <xdr:to>
      <xdr:col>20</xdr:col>
      <xdr:colOff>9525</xdr:colOff>
      <xdr:row>98</xdr:row>
      <xdr:rowOff>63311</xdr:rowOff>
    </xdr:to>
    <xdr:sp macro="" textlink="">
      <xdr:nvSpPr>
        <xdr:cNvPr id="670" name="フローチャート : 判断 669"/>
        <xdr:cNvSpPr/>
      </xdr:nvSpPr>
      <xdr:spPr>
        <a:xfrm>
          <a:off x="13652500" y="1676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79838</xdr:rowOff>
    </xdr:from>
    <xdr:ext cx="534377" cy="259045"/>
    <xdr:sp macro="" textlink="">
      <xdr:nvSpPr>
        <xdr:cNvPr id="671" name="テキスト ボックス 670"/>
        <xdr:cNvSpPr txBox="1"/>
      </xdr:nvSpPr>
      <xdr:spPr>
        <a:xfrm>
          <a:off x="13436111" y="1653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55,638</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28606</xdr:rowOff>
    </xdr:from>
    <xdr:to>
      <xdr:col>18</xdr:col>
      <xdr:colOff>492125</xdr:colOff>
      <xdr:row>98</xdr:row>
      <xdr:rowOff>130206</xdr:rowOff>
    </xdr:to>
    <xdr:sp macro="" textlink="">
      <xdr:nvSpPr>
        <xdr:cNvPr id="672" name="フローチャート : 判断 671"/>
        <xdr:cNvSpPr/>
      </xdr:nvSpPr>
      <xdr:spPr>
        <a:xfrm>
          <a:off x="12763500" y="1683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121333</xdr:rowOff>
    </xdr:from>
    <xdr:ext cx="534377" cy="259045"/>
    <xdr:sp macro="" textlink="">
      <xdr:nvSpPr>
        <xdr:cNvPr id="673" name="テキスト ボックス 672"/>
        <xdr:cNvSpPr txBox="1"/>
      </xdr:nvSpPr>
      <xdr:spPr>
        <a:xfrm>
          <a:off x="12547111" y="1692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26,375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129884</xdr:rowOff>
    </xdr:from>
    <xdr:to>
      <xdr:col>23</xdr:col>
      <xdr:colOff>568325</xdr:colOff>
      <xdr:row>98</xdr:row>
      <xdr:rowOff>60034</xdr:rowOff>
    </xdr:to>
    <xdr:sp macro="" textlink="">
      <xdr:nvSpPr>
        <xdr:cNvPr id="679" name="円/楕円 678"/>
        <xdr:cNvSpPr/>
      </xdr:nvSpPr>
      <xdr:spPr>
        <a:xfrm>
          <a:off x="16268700" y="16760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152761</xdr:rowOff>
    </xdr:from>
    <xdr:ext cx="534377" cy="259045"/>
    <xdr:sp macro="" textlink="">
      <xdr:nvSpPr>
        <xdr:cNvPr id="680" name="積立金該当値テキスト"/>
        <xdr:cNvSpPr txBox="1"/>
      </xdr:nvSpPr>
      <xdr:spPr>
        <a:xfrm>
          <a:off x="16370300" y="16611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57,072</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162477</xdr:rowOff>
    </xdr:from>
    <xdr:to>
      <xdr:col>22</xdr:col>
      <xdr:colOff>415925</xdr:colOff>
      <xdr:row>98</xdr:row>
      <xdr:rowOff>92627</xdr:rowOff>
    </xdr:to>
    <xdr:sp macro="" textlink="">
      <xdr:nvSpPr>
        <xdr:cNvPr id="681" name="円/楕円 680"/>
        <xdr:cNvSpPr/>
      </xdr:nvSpPr>
      <xdr:spPr>
        <a:xfrm>
          <a:off x="15430500" y="1679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109154</xdr:rowOff>
    </xdr:from>
    <xdr:ext cx="534377" cy="259045"/>
    <xdr:sp macro="" textlink="">
      <xdr:nvSpPr>
        <xdr:cNvPr id="682" name="テキスト ボックス 681"/>
        <xdr:cNvSpPr txBox="1"/>
      </xdr:nvSpPr>
      <xdr:spPr>
        <a:xfrm>
          <a:off x="15214111" y="1656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42,814</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112578</xdr:rowOff>
    </xdr:from>
    <xdr:to>
      <xdr:col>21</xdr:col>
      <xdr:colOff>212725</xdr:colOff>
      <xdr:row>98</xdr:row>
      <xdr:rowOff>42728</xdr:rowOff>
    </xdr:to>
    <xdr:sp macro="" textlink="">
      <xdr:nvSpPr>
        <xdr:cNvPr id="683" name="円/楕円 682"/>
        <xdr:cNvSpPr/>
      </xdr:nvSpPr>
      <xdr:spPr>
        <a:xfrm>
          <a:off x="14541500" y="1674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59255</xdr:rowOff>
    </xdr:from>
    <xdr:ext cx="534377" cy="259045"/>
    <xdr:sp macro="" textlink="">
      <xdr:nvSpPr>
        <xdr:cNvPr id="684" name="テキスト ボックス 683"/>
        <xdr:cNvSpPr txBox="1"/>
      </xdr:nvSpPr>
      <xdr:spPr>
        <a:xfrm>
          <a:off x="14325111" y="16518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64,642</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43760</xdr:rowOff>
    </xdr:from>
    <xdr:to>
      <xdr:col>20</xdr:col>
      <xdr:colOff>9525</xdr:colOff>
      <xdr:row>98</xdr:row>
      <xdr:rowOff>145360</xdr:rowOff>
    </xdr:to>
    <xdr:sp macro="" textlink="">
      <xdr:nvSpPr>
        <xdr:cNvPr id="685" name="円/楕円 684"/>
        <xdr:cNvSpPr/>
      </xdr:nvSpPr>
      <xdr:spPr>
        <a:xfrm>
          <a:off x="13652500" y="1684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136487</xdr:rowOff>
    </xdr:from>
    <xdr:ext cx="534377" cy="259045"/>
    <xdr:sp macro="" textlink="">
      <xdr:nvSpPr>
        <xdr:cNvPr id="686" name="テキスト ボックス 685"/>
        <xdr:cNvSpPr txBox="1"/>
      </xdr:nvSpPr>
      <xdr:spPr>
        <a:xfrm>
          <a:off x="13436111" y="1693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19,746</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165943</xdr:rowOff>
    </xdr:from>
    <xdr:to>
      <xdr:col>18</xdr:col>
      <xdr:colOff>492125</xdr:colOff>
      <xdr:row>98</xdr:row>
      <xdr:rowOff>96093</xdr:rowOff>
    </xdr:to>
    <xdr:sp macro="" textlink="">
      <xdr:nvSpPr>
        <xdr:cNvPr id="687" name="円/楕円 686"/>
        <xdr:cNvSpPr/>
      </xdr:nvSpPr>
      <xdr:spPr>
        <a:xfrm>
          <a:off x="12763500" y="16796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112620</xdr:rowOff>
    </xdr:from>
    <xdr:ext cx="534377" cy="259045"/>
    <xdr:sp macro="" textlink="">
      <xdr:nvSpPr>
        <xdr:cNvPr id="688" name="テキスト ボックス 687"/>
        <xdr:cNvSpPr txBox="1"/>
      </xdr:nvSpPr>
      <xdr:spPr>
        <a:xfrm>
          <a:off x="12547111" y="16571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41,298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9" name="直線コネクタ 69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0" name="テキスト ボックス 69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1" name="直線コネクタ 70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2" name="テキスト ボックス 701"/>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3" name="直線コネクタ 70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4" name="テキスト ボックス 703"/>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5" name="直線コネクタ 70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6" name="テキスト ボックス 705"/>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8" name="テキスト ボックス 70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159726</xdr:rowOff>
    </xdr:from>
    <xdr:to>
      <xdr:col>32</xdr:col>
      <xdr:colOff>186689</xdr:colOff>
      <xdr:row>38</xdr:row>
      <xdr:rowOff>139700</xdr:rowOff>
    </xdr:to>
    <xdr:cxnSp macro="">
      <xdr:nvCxnSpPr>
        <xdr:cNvPr id="710" name="直線コネクタ 709"/>
        <xdr:cNvCxnSpPr/>
      </xdr:nvCxnSpPr>
      <xdr:spPr>
        <a:xfrm flipV="1">
          <a:off x="22159595" y="5474676"/>
          <a:ext cx="1269" cy="1180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2" name="直線コネクタ 71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106403</xdr:rowOff>
    </xdr:from>
    <xdr:ext cx="534377" cy="259045"/>
    <xdr:sp macro="" textlink="">
      <xdr:nvSpPr>
        <xdr:cNvPr id="713" name="投資及び出資金最大値テキスト"/>
        <xdr:cNvSpPr txBox="1"/>
      </xdr:nvSpPr>
      <xdr:spPr>
        <a:xfrm>
          <a:off x="22212300" y="524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25,812</a:t>
          </a:r>
          <a:endParaRPr kumimoji="1" lang="ja-JP" altLang="en-US" sz="1000" b="1">
            <a:latin typeface="ＭＳ Ｐゴシック"/>
          </a:endParaRPr>
        </a:p>
      </xdr:txBody>
    </xdr:sp>
    <xdr:clientData/>
  </xdr:oneCellAnchor>
  <xdr:twoCellAnchor>
    <xdr:from>
      <xdr:col>32</xdr:col>
      <xdr:colOff>98425</xdr:colOff>
      <xdr:row>31</xdr:row>
      <xdr:rowOff>159726</xdr:rowOff>
    </xdr:from>
    <xdr:to>
      <xdr:col>32</xdr:col>
      <xdr:colOff>276225</xdr:colOff>
      <xdr:row>31</xdr:row>
      <xdr:rowOff>159726</xdr:rowOff>
    </xdr:to>
    <xdr:cxnSp macro="">
      <xdr:nvCxnSpPr>
        <xdr:cNvPr id="714" name="直線コネクタ 713"/>
        <xdr:cNvCxnSpPr/>
      </xdr:nvCxnSpPr>
      <xdr:spPr>
        <a:xfrm>
          <a:off x="22072600" y="5474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139151</xdr:rowOff>
    </xdr:from>
    <xdr:to>
      <xdr:col>32</xdr:col>
      <xdr:colOff>187325</xdr:colOff>
      <xdr:row>38</xdr:row>
      <xdr:rowOff>139197</xdr:rowOff>
    </xdr:to>
    <xdr:cxnSp macro="">
      <xdr:nvCxnSpPr>
        <xdr:cNvPr id="715" name="直線コネクタ 714"/>
        <xdr:cNvCxnSpPr/>
      </xdr:nvCxnSpPr>
      <xdr:spPr>
        <a:xfrm>
          <a:off x="21323300" y="6654251"/>
          <a:ext cx="8382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33870</xdr:rowOff>
    </xdr:from>
    <xdr:ext cx="469744" cy="259045"/>
    <xdr:sp macro="" textlink="">
      <xdr:nvSpPr>
        <xdr:cNvPr id="716" name="投資及び出資金平均値テキスト"/>
        <xdr:cNvSpPr txBox="1"/>
      </xdr:nvSpPr>
      <xdr:spPr>
        <a:xfrm>
          <a:off x="22212300" y="63775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10993</xdr:rowOff>
    </xdr:from>
    <xdr:to>
      <xdr:col>32</xdr:col>
      <xdr:colOff>238125</xdr:colOff>
      <xdr:row>38</xdr:row>
      <xdr:rowOff>112593</xdr:rowOff>
    </xdr:to>
    <xdr:sp macro="" textlink="">
      <xdr:nvSpPr>
        <xdr:cNvPr id="717" name="フローチャート : 判断 716"/>
        <xdr:cNvSpPr/>
      </xdr:nvSpPr>
      <xdr:spPr>
        <a:xfrm>
          <a:off x="22110700" y="652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139151</xdr:rowOff>
    </xdr:from>
    <xdr:to>
      <xdr:col>31</xdr:col>
      <xdr:colOff>34925</xdr:colOff>
      <xdr:row>38</xdr:row>
      <xdr:rowOff>139151</xdr:rowOff>
    </xdr:to>
    <xdr:cxnSp macro="">
      <xdr:nvCxnSpPr>
        <xdr:cNvPr id="718" name="直線コネクタ 717"/>
        <xdr:cNvCxnSpPr/>
      </xdr:nvCxnSpPr>
      <xdr:spPr>
        <a:xfrm>
          <a:off x="20434300" y="66542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8616</xdr:rowOff>
    </xdr:from>
    <xdr:to>
      <xdr:col>31</xdr:col>
      <xdr:colOff>85725</xdr:colOff>
      <xdr:row>38</xdr:row>
      <xdr:rowOff>110216</xdr:rowOff>
    </xdr:to>
    <xdr:sp macro="" textlink="">
      <xdr:nvSpPr>
        <xdr:cNvPr id="719" name="フローチャート : 判断 718"/>
        <xdr:cNvSpPr/>
      </xdr:nvSpPr>
      <xdr:spPr>
        <a:xfrm>
          <a:off x="21272500" y="652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126743</xdr:rowOff>
    </xdr:from>
    <xdr:ext cx="469744" cy="259045"/>
    <xdr:sp macro="" textlink="">
      <xdr:nvSpPr>
        <xdr:cNvPr id="720" name="テキスト ボックス 719"/>
        <xdr:cNvSpPr txBox="1"/>
      </xdr:nvSpPr>
      <xdr:spPr>
        <a:xfrm>
          <a:off x="21088427" y="6298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139151</xdr:rowOff>
    </xdr:from>
    <xdr:to>
      <xdr:col>29</xdr:col>
      <xdr:colOff>517525</xdr:colOff>
      <xdr:row>38</xdr:row>
      <xdr:rowOff>139197</xdr:rowOff>
    </xdr:to>
    <xdr:cxnSp macro="">
      <xdr:nvCxnSpPr>
        <xdr:cNvPr id="721" name="直線コネクタ 720"/>
        <xdr:cNvCxnSpPr/>
      </xdr:nvCxnSpPr>
      <xdr:spPr>
        <a:xfrm flipV="1">
          <a:off x="19545300" y="6654251"/>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17349</xdr:rowOff>
    </xdr:from>
    <xdr:to>
      <xdr:col>29</xdr:col>
      <xdr:colOff>568325</xdr:colOff>
      <xdr:row>38</xdr:row>
      <xdr:rowOff>118949</xdr:rowOff>
    </xdr:to>
    <xdr:sp macro="" textlink="">
      <xdr:nvSpPr>
        <xdr:cNvPr id="722" name="フローチャート : 判断 721"/>
        <xdr:cNvSpPr/>
      </xdr:nvSpPr>
      <xdr:spPr>
        <a:xfrm>
          <a:off x="20383500" y="653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135475</xdr:rowOff>
    </xdr:from>
    <xdr:ext cx="469744" cy="259045"/>
    <xdr:sp macro="" textlink="">
      <xdr:nvSpPr>
        <xdr:cNvPr id="723" name="テキスト ボックス 722"/>
        <xdr:cNvSpPr txBox="1"/>
      </xdr:nvSpPr>
      <xdr:spPr>
        <a:xfrm>
          <a:off x="20199427" y="6307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139197</xdr:rowOff>
    </xdr:from>
    <xdr:to>
      <xdr:col>28</xdr:col>
      <xdr:colOff>314325</xdr:colOff>
      <xdr:row>38</xdr:row>
      <xdr:rowOff>139288</xdr:rowOff>
    </xdr:to>
    <xdr:cxnSp macro="">
      <xdr:nvCxnSpPr>
        <xdr:cNvPr id="724" name="直線コネクタ 723"/>
        <xdr:cNvCxnSpPr/>
      </xdr:nvCxnSpPr>
      <xdr:spPr>
        <a:xfrm flipV="1">
          <a:off x="18656300" y="6654297"/>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18811</xdr:rowOff>
    </xdr:from>
    <xdr:to>
      <xdr:col>28</xdr:col>
      <xdr:colOff>365125</xdr:colOff>
      <xdr:row>38</xdr:row>
      <xdr:rowOff>120411</xdr:rowOff>
    </xdr:to>
    <xdr:sp macro="" textlink="">
      <xdr:nvSpPr>
        <xdr:cNvPr id="725" name="フローチャート : 判断 724"/>
        <xdr:cNvSpPr/>
      </xdr:nvSpPr>
      <xdr:spPr>
        <a:xfrm>
          <a:off x="19494500" y="6533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136938</xdr:rowOff>
    </xdr:from>
    <xdr:ext cx="469744" cy="259045"/>
    <xdr:sp macro="" textlink="">
      <xdr:nvSpPr>
        <xdr:cNvPr id="726" name="テキスト ボックス 725"/>
        <xdr:cNvSpPr txBox="1"/>
      </xdr:nvSpPr>
      <xdr:spPr>
        <a:xfrm>
          <a:off x="19310427" y="6309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19726</xdr:rowOff>
    </xdr:from>
    <xdr:to>
      <xdr:col>27</xdr:col>
      <xdr:colOff>161925</xdr:colOff>
      <xdr:row>38</xdr:row>
      <xdr:rowOff>121326</xdr:rowOff>
    </xdr:to>
    <xdr:sp macro="" textlink="">
      <xdr:nvSpPr>
        <xdr:cNvPr id="727" name="フローチャート : 判断 726"/>
        <xdr:cNvSpPr/>
      </xdr:nvSpPr>
      <xdr:spPr>
        <a:xfrm>
          <a:off x="18605500" y="653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137853</xdr:rowOff>
    </xdr:from>
    <xdr:ext cx="469744" cy="259045"/>
    <xdr:sp macro="" textlink="">
      <xdr:nvSpPr>
        <xdr:cNvPr id="728" name="テキスト ボックス 727"/>
        <xdr:cNvSpPr txBox="1"/>
      </xdr:nvSpPr>
      <xdr:spPr>
        <a:xfrm>
          <a:off x="18421427" y="631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88397</xdr:rowOff>
    </xdr:from>
    <xdr:to>
      <xdr:col>32</xdr:col>
      <xdr:colOff>238125</xdr:colOff>
      <xdr:row>39</xdr:row>
      <xdr:rowOff>18547</xdr:rowOff>
    </xdr:to>
    <xdr:sp macro="" textlink="">
      <xdr:nvSpPr>
        <xdr:cNvPr id="734" name="円/楕円 733"/>
        <xdr:cNvSpPr/>
      </xdr:nvSpPr>
      <xdr:spPr>
        <a:xfrm>
          <a:off x="22110700" y="6603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3324</xdr:rowOff>
    </xdr:from>
    <xdr:ext cx="313932" cy="259045"/>
    <xdr:sp macro="" textlink="">
      <xdr:nvSpPr>
        <xdr:cNvPr id="735" name="投資及び出資金該当値テキスト"/>
        <xdr:cNvSpPr txBox="1"/>
      </xdr:nvSpPr>
      <xdr:spPr>
        <a:xfrm>
          <a:off x="22212300" y="651842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88351</xdr:rowOff>
    </xdr:from>
    <xdr:to>
      <xdr:col>31</xdr:col>
      <xdr:colOff>85725</xdr:colOff>
      <xdr:row>39</xdr:row>
      <xdr:rowOff>18501</xdr:rowOff>
    </xdr:to>
    <xdr:sp macro="" textlink="">
      <xdr:nvSpPr>
        <xdr:cNvPr id="736" name="円/楕円 735"/>
        <xdr:cNvSpPr/>
      </xdr:nvSpPr>
      <xdr:spPr>
        <a:xfrm>
          <a:off x="21272500" y="660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9628</xdr:rowOff>
    </xdr:from>
    <xdr:ext cx="313932" cy="259045"/>
    <xdr:sp macro="" textlink="">
      <xdr:nvSpPr>
        <xdr:cNvPr id="737" name="テキスト ボックス 736"/>
        <xdr:cNvSpPr txBox="1"/>
      </xdr:nvSpPr>
      <xdr:spPr>
        <a:xfrm>
          <a:off x="21166333" y="66961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88351</xdr:rowOff>
    </xdr:from>
    <xdr:to>
      <xdr:col>29</xdr:col>
      <xdr:colOff>568325</xdr:colOff>
      <xdr:row>39</xdr:row>
      <xdr:rowOff>18501</xdr:rowOff>
    </xdr:to>
    <xdr:sp macro="" textlink="">
      <xdr:nvSpPr>
        <xdr:cNvPr id="738" name="円/楕円 737"/>
        <xdr:cNvSpPr/>
      </xdr:nvSpPr>
      <xdr:spPr>
        <a:xfrm>
          <a:off x="20383500" y="660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9628</xdr:rowOff>
    </xdr:from>
    <xdr:ext cx="313932" cy="259045"/>
    <xdr:sp macro="" textlink="">
      <xdr:nvSpPr>
        <xdr:cNvPr id="739" name="テキスト ボックス 738"/>
        <xdr:cNvSpPr txBox="1"/>
      </xdr:nvSpPr>
      <xdr:spPr>
        <a:xfrm>
          <a:off x="20277333" y="66961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88397</xdr:rowOff>
    </xdr:from>
    <xdr:to>
      <xdr:col>28</xdr:col>
      <xdr:colOff>365125</xdr:colOff>
      <xdr:row>39</xdr:row>
      <xdr:rowOff>18547</xdr:rowOff>
    </xdr:to>
    <xdr:sp macro="" textlink="">
      <xdr:nvSpPr>
        <xdr:cNvPr id="740" name="円/楕円 739"/>
        <xdr:cNvSpPr/>
      </xdr:nvSpPr>
      <xdr:spPr>
        <a:xfrm>
          <a:off x="19494500" y="6603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9674</xdr:rowOff>
    </xdr:from>
    <xdr:ext cx="313932" cy="259045"/>
    <xdr:sp macro="" textlink="">
      <xdr:nvSpPr>
        <xdr:cNvPr id="741" name="テキスト ボックス 740"/>
        <xdr:cNvSpPr txBox="1"/>
      </xdr:nvSpPr>
      <xdr:spPr>
        <a:xfrm>
          <a:off x="19388333" y="669622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88488</xdr:rowOff>
    </xdr:from>
    <xdr:to>
      <xdr:col>27</xdr:col>
      <xdr:colOff>161925</xdr:colOff>
      <xdr:row>39</xdr:row>
      <xdr:rowOff>18638</xdr:rowOff>
    </xdr:to>
    <xdr:sp macro="" textlink="">
      <xdr:nvSpPr>
        <xdr:cNvPr id="742" name="円/楕円 741"/>
        <xdr:cNvSpPr/>
      </xdr:nvSpPr>
      <xdr:spPr>
        <a:xfrm>
          <a:off x="18605500" y="6603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9765</xdr:rowOff>
    </xdr:from>
    <xdr:ext cx="249299" cy="259045"/>
    <xdr:sp macro="" textlink="">
      <xdr:nvSpPr>
        <xdr:cNvPr id="743" name="テキスト ボックス 742"/>
        <xdr:cNvSpPr txBox="1"/>
      </xdr:nvSpPr>
      <xdr:spPr>
        <a:xfrm>
          <a:off x="18531649" y="669631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4" name="直線コネクタ 753"/>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5" name="テキスト ボックス 754"/>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6" name="直線コネクタ 755"/>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7" name="テキスト ボックス 756"/>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8" name="直線コネクタ 75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9" name="テキスト ボックス 758"/>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0" name="直線コネクタ 759"/>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1" name="テキスト ボックス 760"/>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2" name="直線コネクタ 761"/>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3" name="テキスト ボックス 762"/>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5" name="テキスト ボックス 764"/>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83598</xdr:rowOff>
    </xdr:from>
    <xdr:to>
      <xdr:col>32</xdr:col>
      <xdr:colOff>186689</xdr:colOff>
      <xdr:row>59</xdr:row>
      <xdr:rowOff>44450</xdr:rowOff>
    </xdr:to>
    <xdr:cxnSp macro="">
      <xdr:nvCxnSpPr>
        <xdr:cNvPr id="767" name="直線コネクタ 766"/>
        <xdr:cNvCxnSpPr/>
      </xdr:nvCxnSpPr>
      <xdr:spPr>
        <a:xfrm flipV="1">
          <a:off x="22159595" y="8656098"/>
          <a:ext cx="1269" cy="1503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8"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9" name="直線コネクタ 768"/>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30275</xdr:rowOff>
    </xdr:from>
    <xdr:ext cx="534377" cy="259045"/>
    <xdr:sp macro="" textlink="">
      <xdr:nvSpPr>
        <xdr:cNvPr id="770" name="貸付金最大値テキスト"/>
        <xdr:cNvSpPr txBox="1"/>
      </xdr:nvSpPr>
      <xdr:spPr>
        <a:xfrm>
          <a:off x="22212300" y="8431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78,945</a:t>
          </a:r>
          <a:endParaRPr kumimoji="1" lang="ja-JP" altLang="en-US" sz="1000" b="1">
            <a:latin typeface="ＭＳ Ｐゴシック"/>
          </a:endParaRPr>
        </a:p>
      </xdr:txBody>
    </xdr:sp>
    <xdr:clientData/>
  </xdr:oneCellAnchor>
  <xdr:twoCellAnchor>
    <xdr:from>
      <xdr:col>32</xdr:col>
      <xdr:colOff>98425</xdr:colOff>
      <xdr:row>50</xdr:row>
      <xdr:rowOff>83598</xdr:rowOff>
    </xdr:from>
    <xdr:to>
      <xdr:col>32</xdr:col>
      <xdr:colOff>276225</xdr:colOff>
      <xdr:row>50</xdr:row>
      <xdr:rowOff>83598</xdr:rowOff>
    </xdr:to>
    <xdr:cxnSp macro="">
      <xdr:nvCxnSpPr>
        <xdr:cNvPr id="771" name="直線コネクタ 770"/>
        <xdr:cNvCxnSpPr/>
      </xdr:nvCxnSpPr>
      <xdr:spPr>
        <a:xfrm>
          <a:off x="22072600" y="8656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165379</xdr:rowOff>
    </xdr:from>
    <xdr:to>
      <xdr:col>32</xdr:col>
      <xdr:colOff>187325</xdr:colOff>
      <xdr:row>59</xdr:row>
      <xdr:rowOff>4197</xdr:rowOff>
    </xdr:to>
    <xdr:cxnSp macro="">
      <xdr:nvCxnSpPr>
        <xdr:cNvPr id="772" name="直線コネクタ 771"/>
        <xdr:cNvCxnSpPr/>
      </xdr:nvCxnSpPr>
      <xdr:spPr>
        <a:xfrm>
          <a:off x="21323300" y="10109479"/>
          <a:ext cx="838200" cy="10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62342</xdr:rowOff>
    </xdr:from>
    <xdr:ext cx="469744" cy="259045"/>
    <xdr:sp macro="" textlink="">
      <xdr:nvSpPr>
        <xdr:cNvPr id="773" name="貸付金平均値テキスト"/>
        <xdr:cNvSpPr txBox="1"/>
      </xdr:nvSpPr>
      <xdr:spPr>
        <a:xfrm>
          <a:off x="22212300" y="98349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39465</xdr:rowOff>
    </xdr:from>
    <xdr:to>
      <xdr:col>32</xdr:col>
      <xdr:colOff>238125</xdr:colOff>
      <xdr:row>58</xdr:row>
      <xdr:rowOff>141065</xdr:rowOff>
    </xdr:to>
    <xdr:sp macro="" textlink="">
      <xdr:nvSpPr>
        <xdr:cNvPr id="774" name="フローチャート : 判断 773"/>
        <xdr:cNvSpPr/>
      </xdr:nvSpPr>
      <xdr:spPr>
        <a:xfrm>
          <a:off x="22110700" y="998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163131</xdr:rowOff>
    </xdr:from>
    <xdr:to>
      <xdr:col>31</xdr:col>
      <xdr:colOff>34925</xdr:colOff>
      <xdr:row>58</xdr:row>
      <xdr:rowOff>165379</xdr:rowOff>
    </xdr:to>
    <xdr:cxnSp macro="">
      <xdr:nvCxnSpPr>
        <xdr:cNvPr id="775" name="直線コネクタ 774"/>
        <xdr:cNvCxnSpPr/>
      </xdr:nvCxnSpPr>
      <xdr:spPr>
        <a:xfrm>
          <a:off x="20434300" y="10107231"/>
          <a:ext cx="889000" cy="2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33769</xdr:rowOff>
    </xdr:from>
    <xdr:to>
      <xdr:col>31</xdr:col>
      <xdr:colOff>85725</xdr:colOff>
      <xdr:row>58</xdr:row>
      <xdr:rowOff>135369</xdr:rowOff>
    </xdr:to>
    <xdr:sp macro="" textlink="">
      <xdr:nvSpPr>
        <xdr:cNvPr id="776" name="フローチャート : 判断 775"/>
        <xdr:cNvSpPr/>
      </xdr:nvSpPr>
      <xdr:spPr>
        <a:xfrm>
          <a:off x="21272500" y="997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151896</xdr:rowOff>
    </xdr:from>
    <xdr:ext cx="469744" cy="259045"/>
    <xdr:sp macro="" textlink="">
      <xdr:nvSpPr>
        <xdr:cNvPr id="777" name="テキスト ボックス 776"/>
        <xdr:cNvSpPr txBox="1"/>
      </xdr:nvSpPr>
      <xdr:spPr>
        <a:xfrm>
          <a:off x="21088427" y="9753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6,894</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145777</xdr:rowOff>
    </xdr:from>
    <xdr:to>
      <xdr:col>29</xdr:col>
      <xdr:colOff>517525</xdr:colOff>
      <xdr:row>58</xdr:row>
      <xdr:rowOff>163131</xdr:rowOff>
    </xdr:to>
    <xdr:cxnSp macro="">
      <xdr:nvCxnSpPr>
        <xdr:cNvPr id="778" name="直線コネクタ 777"/>
        <xdr:cNvCxnSpPr/>
      </xdr:nvCxnSpPr>
      <xdr:spPr>
        <a:xfrm>
          <a:off x="19545300" y="9918427"/>
          <a:ext cx="889000" cy="188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27616</xdr:rowOff>
    </xdr:from>
    <xdr:to>
      <xdr:col>29</xdr:col>
      <xdr:colOff>568325</xdr:colOff>
      <xdr:row>58</xdr:row>
      <xdr:rowOff>129216</xdr:rowOff>
    </xdr:to>
    <xdr:sp macro="" textlink="">
      <xdr:nvSpPr>
        <xdr:cNvPr id="779" name="フローチャート : 判断 778"/>
        <xdr:cNvSpPr/>
      </xdr:nvSpPr>
      <xdr:spPr>
        <a:xfrm>
          <a:off x="20383500" y="9971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145743</xdr:rowOff>
    </xdr:from>
    <xdr:ext cx="469744" cy="259045"/>
    <xdr:sp macro="" textlink="">
      <xdr:nvSpPr>
        <xdr:cNvPr id="780" name="テキスト ボックス 779"/>
        <xdr:cNvSpPr txBox="1"/>
      </xdr:nvSpPr>
      <xdr:spPr>
        <a:xfrm>
          <a:off x="20199427" y="9746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7,217</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145777</xdr:rowOff>
    </xdr:from>
    <xdr:to>
      <xdr:col>28</xdr:col>
      <xdr:colOff>314325</xdr:colOff>
      <xdr:row>58</xdr:row>
      <xdr:rowOff>168294</xdr:rowOff>
    </xdr:to>
    <xdr:cxnSp macro="">
      <xdr:nvCxnSpPr>
        <xdr:cNvPr id="781" name="直線コネクタ 780"/>
        <xdr:cNvCxnSpPr/>
      </xdr:nvCxnSpPr>
      <xdr:spPr>
        <a:xfrm flipV="1">
          <a:off x="18656300" y="9918427"/>
          <a:ext cx="889000" cy="193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25635</xdr:rowOff>
    </xdr:from>
    <xdr:to>
      <xdr:col>28</xdr:col>
      <xdr:colOff>365125</xdr:colOff>
      <xdr:row>58</xdr:row>
      <xdr:rowOff>127235</xdr:rowOff>
    </xdr:to>
    <xdr:sp macro="" textlink="">
      <xdr:nvSpPr>
        <xdr:cNvPr id="782" name="フローチャート : 判断 781"/>
        <xdr:cNvSpPr/>
      </xdr:nvSpPr>
      <xdr:spPr>
        <a:xfrm>
          <a:off x="19494500" y="996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118362</xdr:rowOff>
    </xdr:from>
    <xdr:ext cx="469744" cy="259045"/>
    <xdr:sp macro="" textlink="">
      <xdr:nvSpPr>
        <xdr:cNvPr id="783" name="テキスト ボックス 782"/>
        <xdr:cNvSpPr txBox="1"/>
      </xdr:nvSpPr>
      <xdr:spPr>
        <a:xfrm>
          <a:off x="19310427" y="10062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7,321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18338</xdr:rowOff>
    </xdr:from>
    <xdr:to>
      <xdr:col>27</xdr:col>
      <xdr:colOff>161925</xdr:colOff>
      <xdr:row>58</xdr:row>
      <xdr:rowOff>119938</xdr:rowOff>
    </xdr:to>
    <xdr:sp macro="" textlink="">
      <xdr:nvSpPr>
        <xdr:cNvPr id="784" name="フローチャート : 判断 783"/>
        <xdr:cNvSpPr/>
      </xdr:nvSpPr>
      <xdr:spPr>
        <a:xfrm>
          <a:off x="18605500" y="9962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136465</xdr:rowOff>
    </xdr:from>
    <xdr:ext cx="469744" cy="259045"/>
    <xdr:sp macro="" textlink="">
      <xdr:nvSpPr>
        <xdr:cNvPr id="785" name="テキスト ボックス 784"/>
        <xdr:cNvSpPr txBox="1"/>
      </xdr:nvSpPr>
      <xdr:spPr>
        <a:xfrm>
          <a:off x="18421427" y="9737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124847</xdr:rowOff>
    </xdr:from>
    <xdr:to>
      <xdr:col>32</xdr:col>
      <xdr:colOff>238125</xdr:colOff>
      <xdr:row>59</xdr:row>
      <xdr:rowOff>54997</xdr:rowOff>
    </xdr:to>
    <xdr:sp macro="" textlink="">
      <xdr:nvSpPr>
        <xdr:cNvPr id="791" name="円/楕円 790"/>
        <xdr:cNvSpPr/>
      </xdr:nvSpPr>
      <xdr:spPr>
        <a:xfrm>
          <a:off x="22110700" y="10068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39774</xdr:rowOff>
    </xdr:from>
    <xdr:ext cx="469744" cy="259045"/>
    <xdr:sp macro="" textlink="">
      <xdr:nvSpPr>
        <xdr:cNvPr id="792" name="貸付金該当値テキスト"/>
        <xdr:cNvSpPr txBox="1"/>
      </xdr:nvSpPr>
      <xdr:spPr>
        <a:xfrm>
          <a:off x="22212300" y="9983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2,113</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114579</xdr:rowOff>
    </xdr:from>
    <xdr:to>
      <xdr:col>31</xdr:col>
      <xdr:colOff>85725</xdr:colOff>
      <xdr:row>59</xdr:row>
      <xdr:rowOff>44729</xdr:rowOff>
    </xdr:to>
    <xdr:sp macro="" textlink="">
      <xdr:nvSpPr>
        <xdr:cNvPr id="793" name="円/楕円 792"/>
        <xdr:cNvSpPr/>
      </xdr:nvSpPr>
      <xdr:spPr>
        <a:xfrm>
          <a:off x="21272500" y="10058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35856</xdr:rowOff>
    </xdr:from>
    <xdr:ext cx="469744" cy="259045"/>
    <xdr:sp macro="" textlink="">
      <xdr:nvSpPr>
        <xdr:cNvPr id="794" name="テキスト ボックス 793"/>
        <xdr:cNvSpPr txBox="1"/>
      </xdr:nvSpPr>
      <xdr:spPr>
        <a:xfrm>
          <a:off x="21088427" y="10151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2,652</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112331</xdr:rowOff>
    </xdr:from>
    <xdr:to>
      <xdr:col>29</xdr:col>
      <xdr:colOff>568325</xdr:colOff>
      <xdr:row>59</xdr:row>
      <xdr:rowOff>42481</xdr:rowOff>
    </xdr:to>
    <xdr:sp macro="" textlink="">
      <xdr:nvSpPr>
        <xdr:cNvPr id="795" name="円/楕円 794"/>
        <xdr:cNvSpPr/>
      </xdr:nvSpPr>
      <xdr:spPr>
        <a:xfrm>
          <a:off x="20383500" y="10056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33608</xdr:rowOff>
    </xdr:from>
    <xdr:ext cx="469744" cy="259045"/>
    <xdr:sp macro="" textlink="">
      <xdr:nvSpPr>
        <xdr:cNvPr id="796" name="テキスト ボックス 795"/>
        <xdr:cNvSpPr txBox="1"/>
      </xdr:nvSpPr>
      <xdr:spPr>
        <a:xfrm>
          <a:off x="20199427" y="10149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94977</xdr:rowOff>
    </xdr:from>
    <xdr:to>
      <xdr:col>28</xdr:col>
      <xdr:colOff>365125</xdr:colOff>
      <xdr:row>58</xdr:row>
      <xdr:rowOff>25127</xdr:rowOff>
    </xdr:to>
    <xdr:sp macro="" textlink="">
      <xdr:nvSpPr>
        <xdr:cNvPr id="797" name="円/楕円 796"/>
        <xdr:cNvSpPr/>
      </xdr:nvSpPr>
      <xdr:spPr>
        <a:xfrm>
          <a:off x="19494500" y="9867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56</xdr:row>
      <xdr:rowOff>41654</xdr:rowOff>
    </xdr:from>
    <xdr:ext cx="534377" cy="259045"/>
    <xdr:sp macro="" textlink="">
      <xdr:nvSpPr>
        <xdr:cNvPr id="798" name="テキスト ボックス 797"/>
        <xdr:cNvSpPr txBox="1"/>
      </xdr:nvSpPr>
      <xdr:spPr>
        <a:xfrm>
          <a:off x="19278111" y="9642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12,681</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117494</xdr:rowOff>
    </xdr:from>
    <xdr:to>
      <xdr:col>27</xdr:col>
      <xdr:colOff>161925</xdr:colOff>
      <xdr:row>59</xdr:row>
      <xdr:rowOff>47644</xdr:rowOff>
    </xdr:to>
    <xdr:sp macro="" textlink="">
      <xdr:nvSpPr>
        <xdr:cNvPr id="799" name="円/楕円 798"/>
        <xdr:cNvSpPr/>
      </xdr:nvSpPr>
      <xdr:spPr>
        <a:xfrm>
          <a:off x="18605500" y="100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38771</xdr:rowOff>
    </xdr:from>
    <xdr:ext cx="469744" cy="259045"/>
    <xdr:sp macro="" textlink="">
      <xdr:nvSpPr>
        <xdr:cNvPr id="800" name="テキスト ボックス 799"/>
        <xdr:cNvSpPr txBox="1"/>
      </xdr:nvSpPr>
      <xdr:spPr>
        <a:xfrm>
          <a:off x="18421427" y="101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2,499</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56/119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52,518</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2" name="直線コネクタ 81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3" name="テキスト ボックス 812"/>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4" name="直線コネクタ 81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5" name="テキスト ボックス 81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6" name="直線コネクタ 81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7" name="テキスト ボックス 816"/>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8" name="直線コネクタ 81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19" name="テキスト ボックス 818"/>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0" name="直線コネクタ 81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1" name="テキスト ボックス 820"/>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139643</xdr:rowOff>
    </xdr:from>
    <xdr:to>
      <xdr:col>32</xdr:col>
      <xdr:colOff>186689</xdr:colOff>
      <xdr:row>77</xdr:row>
      <xdr:rowOff>153969</xdr:rowOff>
    </xdr:to>
    <xdr:cxnSp macro="">
      <xdr:nvCxnSpPr>
        <xdr:cNvPr id="825" name="直線コネクタ 824"/>
        <xdr:cNvCxnSpPr/>
      </xdr:nvCxnSpPr>
      <xdr:spPr>
        <a:xfrm flipV="1">
          <a:off x="22159595" y="12141143"/>
          <a:ext cx="1269" cy="121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157796</xdr:rowOff>
    </xdr:from>
    <xdr:ext cx="534377" cy="259045"/>
    <xdr:sp macro="" textlink="">
      <xdr:nvSpPr>
        <xdr:cNvPr id="826" name="繰出金最小値テキスト"/>
        <xdr:cNvSpPr txBox="1"/>
      </xdr:nvSpPr>
      <xdr:spPr>
        <a:xfrm>
          <a:off x="22212300" y="13359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32,251</a:t>
          </a:r>
          <a:endParaRPr kumimoji="1" lang="ja-JP" altLang="en-US" sz="1000" b="1">
            <a:latin typeface="ＭＳ Ｐゴシック"/>
          </a:endParaRPr>
        </a:p>
      </xdr:txBody>
    </xdr:sp>
    <xdr:clientData/>
  </xdr:oneCellAnchor>
  <xdr:twoCellAnchor>
    <xdr:from>
      <xdr:col>32</xdr:col>
      <xdr:colOff>98425</xdr:colOff>
      <xdr:row>77</xdr:row>
      <xdr:rowOff>153969</xdr:rowOff>
    </xdr:from>
    <xdr:to>
      <xdr:col>32</xdr:col>
      <xdr:colOff>276225</xdr:colOff>
      <xdr:row>77</xdr:row>
      <xdr:rowOff>153969</xdr:rowOff>
    </xdr:to>
    <xdr:cxnSp macro="">
      <xdr:nvCxnSpPr>
        <xdr:cNvPr id="827" name="直線コネクタ 826"/>
        <xdr:cNvCxnSpPr/>
      </xdr:nvCxnSpPr>
      <xdr:spPr>
        <a:xfrm>
          <a:off x="22072600" y="13355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86320</xdr:rowOff>
    </xdr:from>
    <xdr:ext cx="534377" cy="259045"/>
    <xdr:sp macro="" textlink="">
      <xdr:nvSpPr>
        <xdr:cNvPr id="828" name="繰出金最大値テキスト"/>
        <xdr:cNvSpPr txBox="1"/>
      </xdr:nvSpPr>
      <xdr:spPr>
        <a:xfrm>
          <a:off x="22212300" y="11916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96,003</a:t>
          </a:r>
          <a:endParaRPr kumimoji="1" lang="ja-JP" altLang="en-US" sz="1000" b="1">
            <a:latin typeface="ＭＳ Ｐゴシック"/>
          </a:endParaRPr>
        </a:p>
      </xdr:txBody>
    </xdr:sp>
    <xdr:clientData/>
  </xdr:oneCellAnchor>
  <xdr:twoCellAnchor>
    <xdr:from>
      <xdr:col>32</xdr:col>
      <xdr:colOff>98425</xdr:colOff>
      <xdr:row>70</xdr:row>
      <xdr:rowOff>139643</xdr:rowOff>
    </xdr:from>
    <xdr:to>
      <xdr:col>32</xdr:col>
      <xdr:colOff>276225</xdr:colOff>
      <xdr:row>70</xdr:row>
      <xdr:rowOff>139643</xdr:rowOff>
    </xdr:to>
    <xdr:cxnSp macro="">
      <xdr:nvCxnSpPr>
        <xdr:cNvPr id="829" name="直線コネクタ 828"/>
        <xdr:cNvCxnSpPr/>
      </xdr:nvCxnSpPr>
      <xdr:spPr>
        <a:xfrm>
          <a:off x="22072600" y="1214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11741</xdr:rowOff>
    </xdr:from>
    <xdr:to>
      <xdr:col>32</xdr:col>
      <xdr:colOff>187325</xdr:colOff>
      <xdr:row>74</xdr:row>
      <xdr:rowOff>35840</xdr:rowOff>
    </xdr:to>
    <xdr:cxnSp macro="">
      <xdr:nvCxnSpPr>
        <xdr:cNvPr id="830" name="直線コネクタ 829"/>
        <xdr:cNvCxnSpPr/>
      </xdr:nvCxnSpPr>
      <xdr:spPr>
        <a:xfrm>
          <a:off x="21323300" y="12699041"/>
          <a:ext cx="838200" cy="2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14692</xdr:rowOff>
    </xdr:from>
    <xdr:ext cx="534377" cy="259045"/>
    <xdr:sp macro="" textlink="">
      <xdr:nvSpPr>
        <xdr:cNvPr id="831" name="繰出金平均値テキスト"/>
        <xdr:cNvSpPr txBox="1"/>
      </xdr:nvSpPr>
      <xdr:spPr>
        <a:xfrm>
          <a:off x="22212300" y="12701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62,763</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36265</xdr:rowOff>
    </xdr:from>
    <xdr:to>
      <xdr:col>32</xdr:col>
      <xdr:colOff>238125</xdr:colOff>
      <xdr:row>74</xdr:row>
      <xdr:rowOff>137865</xdr:rowOff>
    </xdr:to>
    <xdr:sp macro="" textlink="">
      <xdr:nvSpPr>
        <xdr:cNvPr id="832" name="フローチャート : 判断 831"/>
        <xdr:cNvSpPr/>
      </xdr:nvSpPr>
      <xdr:spPr>
        <a:xfrm>
          <a:off x="22110700" y="1272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11741</xdr:rowOff>
    </xdr:from>
    <xdr:to>
      <xdr:col>31</xdr:col>
      <xdr:colOff>34925</xdr:colOff>
      <xdr:row>74</xdr:row>
      <xdr:rowOff>80473</xdr:rowOff>
    </xdr:to>
    <xdr:cxnSp macro="">
      <xdr:nvCxnSpPr>
        <xdr:cNvPr id="833" name="直線コネクタ 832"/>
        <xdr:cNvCxnSpPr/>
      </xdr:nvCxnSpPr>
      <xdr:spPr>
        <a:xfrm flipV="1">
          <a:off x="20434300" y="12699041"/>
          <a:ext cx="889000" cy="68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112617</xdr:rowOff>
    </xdr:from>
    <xdr:to>
      <xdr:col>31</xdr:col>
      <xdr:colOff>85725</xdr:colOff>
      <xdr:row>75</xdr:row>
      <xdr:rowOff>42767</xdr:rowOff>
    </xdr:to>
    <xdr:sp macro="" textlink="">
      <xdr:nvSpPr>
        <xdr:cNvPr id="834" name="フローチャート : 判断 833"/>
        <xdr:cNvSpPr/>
      </xdr:nvSpPr>
      <xdr:spPr>
        <a:xfrm>
          <a:off x="21272500" y="12799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33894</xdr:rowOff>
    </xdr:from>
    <xdr:ext cx="534377" cy="259045"/>
    <xdr:sp macro="" textlink="">
      <xdr:nvSpPr>
        <xdr:cNvPr id="835" name="テキスト ボックス 834"/>
        <xdr:cNvSpPr txBox="1"/>
      </xdr:nvSpPr>
      <xdr:spPr>
        <a:xfrm>
          <a:off x="21056111" y="12892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58,755</a:t>
          </a:r>
          <a:endParaRPr kumimoji="1" lang="ja-JP" altLang="en-US" sz="1000" b="1">
            <a:solidFill>
              <a:srgbClr val="000080"/>
            </a:solidFill>
            <a:latin typeface="ＭＳ Ｐゴシック"/>
          </a:endParaRPr>
        </a:p>
      </xdr:txBody>
    </xdr:sp>
    <xdr:clientData/>
  </xdr:oneCellAnchor>
  <xdr:twoCellAnchor>
    <xdr:from>
      <xdr:col>28</xdr:col>
      <xdr:colOff>314325</xdr:colOff>
      <xdr:row>72</xdr:row>
      <xdr:rowOff>133032</xdr:rowOff>
    </xdr:from>
    <xdr:to>
      <xdr:col>29</xdr:col>
      <xdr:colOff>517525</xdr:colOff>
      <xdr:row>74</xdr:row>
      <xdr:rowOff>80473</xdr:rowOff>
    </xdr:to>
    <xdr:cxnSp macro="">
      <xdr:nvCxnSpPr>
        <xdr:cNvPr id="836" name="直線コネクタ 835"/>
        <xdr:cNvCxnSpPr/>
      </xdr:nvCxnSpPr>
      <xdr:spPr>
        <a:xfrm>
          <a:off x="19545300" y="12477432"/>
          <a:ext cx="889000" cy="29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127095</xdr:rowOff>
    </xdr:from>
    <xdr:to>
      <xdr:col>29</xdr:col>
      <xdr:colOff>568325</xdr:colOff>
      <xdr:row>75</xdr:row>
      <xdr:rowOff>57245</xdr:rowOff>
    </xdr:to>
    <xdr:sp macro="" textlink="">
      <xdr:nvSpPr>
        <xdr:cNvPr id="837" name="フローチャート : 判断 836"/>
        <xdr:cNvSpPr/>
      </xdr:nvSpPr>
      <xdr:spPr>
        <a:xfrm>
          <a:off x="20383500" y="1281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48372</xdr:rowOff>
    </xdr:from>
    <xdr:ext cx="534377" cy="259045"/>
    <xdr:sp macro="" textlink="">
      <xdr:nvSpPr>
        <xdr:cNvPr id="838" name="テキスト ボックス 837"/>
        <xdr:cNvSpPr txBox="1"/>
      </xdr:nvSpPr>
      <xdr:spPr>
        <a:xfrm>
          <a:off x="20167111" y="12907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57,995</a:t>
          </a:r>
          <a:endParaRPr kumimoji="1" lang="ja-JP" altLang="en-US" sz="1000" b="1">
            <a:solidFill>
              <a:srgbClr val="000080"/>
            </a:solidFill>
            <a:latin typeface="ＭＳ Ｐゴシック"/>
          </a:endParaRPr>
        </a:p>
      </xdr:txBody>
    </xdr:sp>
    <xdr:clientData/>
  </xdr:oneCellAnchor>
  <xdr:twoCellAnchor>
    <xdr:from>
      <xdr:col>27</xdr:col>
      <xdr:colOff>111125</xdr:colOff>
      <xdr:row>72</xdr:row>
      <xdr:rowOff>133032</xdr:rowOff>
    </xdr:from>
    <xdr:to>
      <xdr:col>28</xdr:col>
      <xdr:colOff>314325</xdr:colOff>
      <xdr:row>74</xdr:row>
      <xdr:rowOff>67881</xdr:rowOff>
    </xdr:to>
    <xdr:cxnSp macro="">
      <xdr:nvCxnSpPr>
        <xdr:cNvPr id="839" name="直線コネクタ 838"/>
        <xdr:cNvCxnSpPr/>
      </xdr:nvCxnSpPr>
      <xdr:spPr>
        <a:xfrm flipV="1">
          <a:off x="18656300" y="12477432"/>
          <a:ext cx="889000" cy="277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158070</xdr:rowOff>
    </xdr:from>
    <xdr:to>
      <xdr:col>28</xdr:col>
      <xdr:colOff>365125</xdr:colOff>
      <xdr:row>75</xdr:row>
      <xdr:rowOff>88220</xdr:rowOff>
    </xdr:to>
    <xdr:sp macro="" textlink="">
      <xdr:nvSpPr>
        <xdr:cNvPr id="840" name="フローチャート : 判断 839"/>
        <xdr:cNvSpPr/>
      </xdr:nvSpPr>
      <xdr:spPr>
        <a:xfrm>
          <a:off x="19494500" y="1284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79347</xdr:rowOff>
    </xdr:from>
    <xdr:ext cx="534377" cy="259045"/>
    <xdr:sp macro="" textlink="">
      <xdr:nvSpPr>
        <xdr:cNvPr id="841" name="テキスト ボックス 840"/>
        <xdr:cNvSpPr txBox="1"/>
      </xdr:nvSpPr>
      <xdr:spPr>
        <a:xfrm>
          <a:off x="19278111" y="12938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56,369</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25388</xdr:rowOff>
    </xdr:from>
    <xdr:to>
      <xdr:col>27</xdr:col>
      <xdr:colOff>161925</xdr:colOff>
      <xdr:row>75</xdr:row>
      <xdr:rowOff>126988</xdr:rowOff>
    </xdr:to>
    <xdr:sp macro="" textlink="">
      <xdr:nvSpPr>
        <xdr:cNvPr id="842" name="フローチャート : 判断 841"/>
        <xdr:cNvSpPr/>
      </xdr:nvSpPr>
      <xdr:spPr>
        <a:xfrm>
          <a:off x="18605500" y="12884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118115</xdr:rowOff>
    </xdr:from>
    <xdr:ext cx="534377" cy="259045"/>
    <xdr:sp macro="" textlink="">
      <xdr:nvSpPr>
        <xdr:cNvPr id="843" name="テキスト ボックス 842"/>
        <xdr:cNvSpPr txBox="1"/>
      </xdr:nvSpPr>
      <xdr:spPr>
        <a:xfrm>
          <a:off x="18389111" y="1297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54,334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156490</xdr:rowOff>
    </xdr:from>
    <xdr:to>
      <xdr:col>32</xdr:col>
      <xdr:colOff>238125</xdr:colOff>
      <xdr:row>74</xdr:row>
      <xdr:rowOff>86640</xdr:rowOff>
    </xdr:to>
    <xdr:sp macro="" textlink="">
      <xdr:nvSpPr>
        <xdr:cNvPr id="849" name="円/楕円 848"/>
        <xdr:cNvSpPr/>
      </xdr:nvSpPr>
      <xdr:spPr>
        <a:xfrm>
          <a:off x="22110700" y="1267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7917</xdr:rowOff>
    </xdr:from>
    <xdr:ext cx="534377" cy="259045"/>
    <xdr:sp macro="" textlink="">
      <xdr:nvSpPr>
        <xdr:cNvPr id="850" name="繰出金該当値テキスト"/>
        <xdr:cNvSpPr txBox="1"/>
      </xdr:nvSpPr>
      <xdr:spPr>
        <a:xfrm>
          <a:off x="22212300" y="1252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65,452</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132391</xdr:rowOff>
    </xdr:from>
    <xdr:to>
      <xdr:col>31</xdr:col>
      <xdr:colOff>85725</xdr:colOff>
      <xdr:row>74</xdr:row>
      <xdr:rowOff>62541</xdr:rowOff>
    </xdr:to>
    <xdr:sp macro="" textlink="">
      <xdr:nvSpPr>
        <xdr:cNvPr id="851" name="円/楕円 850"/>
        <xdr:cNvSpPr/>
      </xdr:nvSpPr>
      <xdr:spPr>
        <a:xfrm>
          <a:off x="21272500" y="12648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79068</xdr:rowOff>
    </xdr:from>
    <xdr:ext cx="534377" cy="259045"/>
    <xdr:sp macro="" textlink="">
      <xdr:nvSpPr>
        <xdr:cNvPr id="852" name="テキスト ボックス 851"/>
        <xdr:cNvSpPr txBox="1"/>
      </xdr:nvSpPr>
      <xdr:spPr>
        <a:xfrm>
          <a:off x="21056111" y="1242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66,717</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29673</xdr:rowOff>
    </xdr:from>
    <xdr:to>
      <xdr:col>29</xdr:col>
      <xdr:colOff>568325</xdr:colOff>
      <xdr:row>74</xdr:row>
      <xdr:rowOff>131273</xdr:rowOff>
    </xdr:to>
    <xdr:sp macro="" textlink="">
      <xdr:nvSpPr>
        <xdr:cNvPr id="853" name="円/楕円 852"/>
        <xdr:cNvSpPr/>
      </xdr:nvSpPr>
      <xdr:spPr>
        <a:xfrm>
          <a:off x="20383500" y="12716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72</xdr:row>
      <xdr:rowOff>147800</xdr:rowOff>
    </xdr:from>
    <xdr:ext cx="534377" cy="259045"/>
    <xdr:sp macro="" textlink="">
      <xdr:nvSpPr>
        <xdr:cNvPr id="854" name="テキスト ボックス 853"/>
        <xdr:cNvSpPr txBox="1"/>
      </xdr:nvSpPr>
      <xdr:spPr>
        <a:xfrm>
          <a:off x="20167111" y="12492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63,109</a:t>
          </a:r>
          <a:endParaRPr kumimoji="1" lang="ja-JP" altLang="en-US" sz="1000" b="1">
            <a:solidFill>
              <a:srgbClr val="FF0000"/>
            </a:solidFill>
            <a:latin typeface="ＭＳ Ｐゴシック"/>
          </a:endParaRPr>
        </a:p>
      </xdr:txBody>
    </xdr:sp>
    <xdr:clientData/>
  </xdr:oneCellAnchor>
  <xdr:twoCellAnchor>
    <xdr:from>
      <xdr:col>28</xdr:col>
      <xdr:colOff>263525</xdr:colOff>
      <xdr:row>72</xdr:row>
      <xdr:rowOff>82232</xdr:rowOff>
    </xdr:from>
    <xdr:to>
      <xdr:col>28</xdr:col>
      <xdr:colOff>365125</xdr:colOff>
      <xdr:row>73</xdr:row>
      <xdr:rowOff>12382</xdr:rowOff>
    </xdr:to>
    <xdr:sp macro="" textlink="">
      <xdr:nvSpPr>
        <xdr:cNvPr id="855" name="円/楕円 854"/>
        <xdr:cNvSpPr/>
      </xdr:nvSpPr>
      <xdr:spPr>
        <a:xfrm>
          <a:off x="19494500" y="12426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71</xdr:row>
      <xdr:rowOff>28909</xdr:rowOff>
    </xdr:from>
    <xdr:ext cx="534377" cy="259045"/>
    <xdr:sp macro="" textlink="">
      <xdr:nvSpPr>
        <xdr:cNvPr id="856" name="テキスト ボックス 855"/>
        <xdr:cNvSpPr txBox="1"/>
      </xdr:nvSpPr>
      <xdr:spPr>
        <a:xfrm>
          <a:off x="19278111" y="12201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78,350</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17081</xdr:rowOff>
    </xdr:from>
    <xdr:to>
      <xdr:col>27</xdr:col>
      <xdr:colOff>161925</xdr:colOff>
      <xdr:row>74</xdr:row>
      <xdr:rowOff>118681</xdr:rowOff>
    </xdr:to>
    <xdr:sp macro="" textlink="">
      <xdr:nvSpPr>
        <xdr:cNvPr id="857" name="円/楕円 856"/>
        <xdr:cNvSpPr/>
      </xdr:nvSpPr>
      <xdr:spPr>
        <a:xfrm>
          <a:off x="18605500" y="12704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135208</xdr:rowOff>
    </xdr:from>
    <xdr:ext cx="534377" cy="259045"/>
    <xdr:sp macro="" textlink="">
      <xdr:nvSpPr>
        <xdr:cNvPr id="858" name="テキスト ボックス 857"/>
        <xdr:cNvSpPr txBox="1"/>
      </xdr:nvSpPr>
      <xdr:spPr>
        <a:xfrm>
          <a:off x="18389111" y="12479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63,770</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9" name="直線コネクタ 868"/>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70" name="テキスト ボックス 869"/>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71" name="直線コネクタ 870"/>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144434</xdr:rowOff>
    </xdr:from>
    <xdr:ext cx="467179" cy="259045"/>
    <xdr:sp macro="" textlink="">
      <xdr:nvSpPr>
        <xdr:cNvPr id="872" name="テキスト ボックス 871"/>
        <xdr:cNvSpPr txBox="1"/>
      </xdr:nvSpPr>
      <xdr:spPr>
        <a:xfrm>
          <a:off x="17820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3" name="直線コネクタ 872"/>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94</xdr:row>
      <xdr:rowOff>160763</xdr:rowOff>
    </xdr:from>
    <xdr:ext cx="467179" cy="259045"/>
    <xdr:sp macro="" textlink="">
      <xdr:nvSpPr>
        <xdr:cNvPr id="874" name="テキスト ボックス 873"/>
        <xdr:cNvSpPr txBox="1"/>
      </xdr:nvSpPr>
      <xdr:spPr>
        <a:xfrm>
          <a:off x="17820821" y="16277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5" name="直線コネクタ 874"/>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93</xdr:row>
      <xdr:rowOff>5641</xdr:rowOff>
    </xdr:from>
    <xdr:ext cx="467179" cy="259045"/>
    <xdr:sp macro="" textlink="">
      <xdr:nvSpPr>
        <xdr:cNvPr id="876" name="テキスト ボックス 875"/>
        <xdr:cNvSpPr txBox="1"/>
      </xdr:nvSpPr>
      <xdr:spPr>
        <a:xfrm>
          <a:off x="17820821" y="15950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7" name="直線コネクタ 876"/>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91</xdr:row>
      <xdr:rowOff>21970</xdr:rowOff>
    </xdr:from>
    <xdr:ext cx="467179" cy="259045"/>
    <xdr:sp macro="" textlink="">
      <xdr:nvSpPr>
        <xdr:cNvPr id="878" name="テキスト ボックス 877"/>
        <xdr:cNvSpPr txBox="1"/>
      </xdr:nvSpPr>
      <xdr:spPr>
        <a:xfrm>
          <a:off x="17820821" y="1562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9" name="直線コネクタ 878"/>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89</xdr:row>
      <xdr:rowOff>38298</xdr:rowOff>
    </xdr:from>
    <xdr:ext cx="531299" cy="259045"/>
    <xdr:sp macro="" textlink="">
      <xdr:nvSpPr>
        <xdr:cNvPr id="880" name="テキスト ボックス 879"/>
        <xdr:cNvSpPr txBox="1"/>
      </xdr:nvSpPr>
      <xdr:spPr>
        <a:xfrm>
          <a:off x="17756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1" name="直線コネクタ 88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87</xdr:row>
      <xdr:rowOff>54627</xdr:rowOff>
    </xdr:from>
    <xdr:ext cx="531299" cy="259045"/>
    <xdr:sp macro="" textlink="">
      <xdr:nvSpPr>
        <xdr:cNvPr id="882" name="テキスト ボックス 881"/>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90</xdr:row>
      <xdr:rowOff>96593</xdr:rowOff>
    </xdr:from>
    <xdr:to>
      <xdr:col>32</xdr:col>
      <xdr:colOff>186689</xdr:colOff>
      <xdr:row>99</xdr:row>
      <xdr:rowOff>98879</xdr:rowOff>
    </xdr:to>
    <xdr:cxnSp macro="">
      <xdr:nvCxnSpPr>
        <xdr:cNvPr id="884" name="直線コネクタ 883"/>
        <xdr:cNvCxnSpPr/>
      </xdr:nvCxnSpPr>
      <xdr:spPr>
        <a:xfrm flipV="1">
          <a:off x="22159595" y="15527093"/>
          <a:ext cx="1269" cy="15453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144199</xdr:rowOff>
    </xdr:from>
    <xdr:ext cx="249299" cy="259045"/>
    <xdr:sp macro="" textlink="">
      <xdr:nvSpPr>
        <xdr:cNvPr id="885" name="前年度繰上充用金最小値テキスト"/>
        <xdr:cNvSpPr txBox="1"/>
      </xdr:nvSpPr>
      <xdr:spPr>
        <a:xfrm>
          <a:off x="22212300" y="17117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89</xdr:row>
      <xdr:rowOff>43270</xdr:rowOff>
    </xdr:from>
    <xdr:ext cx="469744" cy="259045"/>
    <xdr:sp macro="" textlink="">
      <xdr:nvSpPr>
        <xdr:cNvPr id="887" name="前年度繰上充用金最大値テキスト"/>
        <xdr:cNvSpPr txBox="1"/>
      </xdr:nvSpPr>
      <xdr:spPr>
        <a:xfrm>
          <a:off x="22212300" y="15302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90</xdr:row>
      <xdr:rowOff>96593</xdr:rowOff>
    </xdr:from>
    <xdr:to>
      <xdr:col>32</xdr:col>
      <xdr:colOff>276225</xdr:colOff>
      <xdr:row>90</xdr:row>
      <xdr:rowOff>96593</xdr:rowOff>
    </xdr:to>
    <xdr:cxnSp macro="">
      <xdr:nvCxnSpPr>
        <xdr:cNvPr id="888" name="直線コネクタ 887"/>
        <xdr:cNvCxnSpPr/>
      </xdr:nvCxnSpPr>
      <xdr:spPr>
        <a:xfrm>
          <a:off x="22072600" y="15527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9" name="直線コネクタ 888"/>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61648</xdr:rowOff>
    </xdr:from>
    <xdr:ext cx="313932" cy="259045"/>
    <xdr:sp macro="" textlink="">
      <xdr:nvSpPr>
        <xdr:cNvPr id="890" name="前年度繰上充用金平均値テキスト"/>
        <xdr:cNvSpPr txBox="1"/>
      </xdr:nvSpPr>
      <xdr:spPr>
        <a:xfrm>
          <a:off x="22212300" y="16863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38771</xdr:rowOff>
    </xdr:from>
    <xdr:to>
      <xdr:col>32</xdr:col>
      <xdr:colOff>238125</xdr:colOff>
      <xdr:row>99</xdr:row>
      <xdr:rowOff>140371</xdr:rowOff>
    </xdr:to>
    <xdr:sp macro="" textlink="">
      <xdr:nvSpPr>
        <xdr:cNvPr id="891" name="フローチャート : 判断 890"/>
        <xdr:cNvSpPr/>
      </xdr:nvSpPr>
      <xdr:spPr>
        <a:xfrm>
          <a:off x="22110700" y="17012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2" name="直線コネクタ 891"/>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42690</xdr:rowOff>
    </xdr:from>
    <xdr:to>
      <xdr:col>31</xdr:col>
      <xdr:colOff>85725</xdr:colOff>
      <xdr:row>99</xdr:row>
      <xdr:rowOff>144290</xdr:rowOff>
    </xdr:to>
    <xdr:sp macro="" textlink="">
      <xdr:nvSpPr>
        <xdr:cNvPr id="893" name="フローチャート : 判断 892"/>
        <xdr:cNvSpPr/>
      </xdr:nvSpPr>
      <xdr:spPr>
        <a:xfrm>
          <a:off x="21272500" y="1701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97</xdr:row>
      <xdr:rowOff>160817</xdr:rowOff>
    </xdr:from>
    <xdr:ext cx="313932" cy="259045"/>
    <xdr:sp macro="" textlink="">
      <xdr:nvSpPr>
        <xdr:cNvPr id="894" name="テキスト ボックス 893"/>
        <xdr:cNvSpPr txBox="1"/>
      </xdr:nvSpPr>
      <xdr:spPr>
        <a:xfrm>
          <a:off x="21166333" y="16791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5" name="直線コネクタ 894"/>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43833</xdr:rowOff>
    </xdr:from>
    <xdr:to>
      <xdr:col>29</xdr:col>
      <xdr:colOff>568325</xdr:colOff>
      <xdr:row>99</xdr:row>
      <xdr:rowOff>145433</xdr:rowOff>
    </xdr:to>
    <xdr:sp macro="" textlink="">
      <xdr:nvSpPr>
        <xdr:cNvPr id="896" name="フローチャート : 判断 895"/>
        <xdr:cNvSpPr/>
      </xdr:nvSpPr>
      <xdr:spPr>
        <a:xfrm>
          <a:off x="20383500" y="1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97</xdr:row>
      <xdr:rowOff>161960</xdr:rowOff>
    </xdr:from>
    <xdr:ext cx="313932" cy="259045"/>
    <xdr:sp macro="" textlink="">
      <xdr:nvSpPr>
        <xdr:cNvPr id="897" name="テキスト ボックス 896"/>
        <xdr:cNvSpPr txBox="1"/>
      </xdr:nvSpPr>
      <xdr:spPr>
        <a:xfrm>
          <a:off x="20277333" y="16792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8" name="直線コネクタ 897"/>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45465</xdr:rowOff>
    </xdr:from>
    <xdr:to>
      <xdr:col>28</xdr:col>
      <xdr:colOff>365125</xdr:colOff>
      <xdr:row>99</xdr:row>
      <xdr:rowOff>147065</xdr:rowOff>
    </xdr:to>
    <xdr:sp macro="" textlink="">
      <xdr:nvSpPr>
        <xdr:cNvPr id="899" name="フローチャート : 判断 898"/>
        <xdr:cNvSpPr/>
      </xdr:nvSpPr>
      <xdr:spPr>
        <a:xfrm>
          <a:off x="19494500" y="1701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97</xdr:row>
      <xdr:rowOff>163592</xdr:rowOff>
    </xdr:from>
    <xdr:ext cx="313932" cy="259045"/>
    <xdr:sp macro="" textlink="">
      <xdr:nvSpPr>
        <xdr:cNvPr id="900" name="テキスト ボックス 899"/>
        <xdr:cNvSpPr txBox="1"/>
      </xdr:nvSpPr>
      <xdr:spPr>
        <a:xfrm>
          <a:off x="19388333" y="167942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99</xdr:row>
      <xdr:rowOff>40894</xdr:rowOff>
    </xdr:from>
    <xdr:to>
      <xdr:col>27</xdr:col>
      <xdr:colOff>161925</xdr:colOff>
      <xdr:row>99</xdr:row>
      <xdr:rowOff>142494</xdr:rowOff>
    </xdr:to>
    <xdr:sp macro="" textlink="">
      <xdr:nvSpPr>
        <xdr:cNvPr id="901" name="フローチャート : 判断 900"/>
        <xdr:cNvSpPr/>
      </xdr:nvSpPr>
      <xdr:spPr>
        <a:xfrm>
          <a:off x="18605500" y="17014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97</xdr:row>
      <xdr:rowOff>159021</xdr:rowOff>
    </xdr:from>
    <xdr:ext cx="313932" cy="259045"/>
    <xdr:sp macro="" textlink="">
      <xdr:nvSpPr>
        <xdr:cNvPr id="902" name="テキスト ボックス 901"/>
        <xdr:cNvSpPr txBox="1"/>
      </xdr:nvSpPr>
      <xdr:spPr>
        <a:xfrm>
          <a:off x="18499333" y="16789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3" name="テキスト ボックス 90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4" name="テキスト ボックス 90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5" name="テキスト ボックス 90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6" name="テキスト ボックス 90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7" name="テキスト ボックス 90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8" name="円/楕円 907"/>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99</xdr:row>
      <xdr:rowOff>17199</xdr:rowOff>
    </xdr:from>
    <xdr:ext cx="249299" cy="259045"/>
    <xdr:sp macro="" textlink="">
      <xdr:nvSpPr>
        <xdr:cNvPr id="909" name="前年度繰上充用金該当値テキスト"/>
        <xdr:cNvSpPr txBox="1"/>
      </xdr:nvSpPr>
      <xdr:spPr>
        <a:xfrm>
          <a:off x="22212300" y="16990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10" name="円/楕円 909"/>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911" name="テキスト ボックス 910"/>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2" name="円/楕円 911"/>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913" name="テキスト ボックス 91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4" name="円/楕円 913"/>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915" name="テキスト ボックス 914"/>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6" name="円/楕円 915"/>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7" name="テキスト ボックス 916"/>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8" name="正方形/長方形 91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9" name="正方形/長方形 91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0" name="テキスト ボックス 91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歳出決算総額は、住民一人当たり</a:t>
          </a:r>
          <a:r>
            <a:rPr kumimoji="1" lang="en-US" altLang="ja-JP" sz="1100">
              <a:solidFill>
                <a:schemeClr val="dk1"/>
              </a:solidFill>
              <a:effectLst/>
              <a:latin typeface="+mn-lt"/>
              <a:ea typeface="+mn-ea"/>
              <a:cs typeface="+mn-cs"/>
            </a:rPr>
            <a:t>68</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千円となっている。主な構成項目である人件費は、住民一人当たり</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千円となっており、平成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年度から</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千円程度で推移してきているが、依然として類似団体平均と比べても高い水準にある。職員定員適正化計画に基づき適正な規模の組織・機構の整備を進め、職員数の適正化を図っているが、算出額の分母部分にあたる人口の減少も要因となっていることの他、職員全体の</a:t>
          </a:r>
          <a:r>
            <a:rPr kumimoji="1" lang="en-US" altLang="ja-JP" sz="1100">
              <a:solidFill>
                <a:schemeClr val="dk1"/>
              </a:solidFill>
              <a:effectLst/>
              <a:latin typeface="+mn-lt"/>
              <a:ea typeface="+mn-ea"/>
              <a:cs typeface="+mn-cs"/>
            </a:rPr>
            <a:t>76.0</a:t>
          </a:r>
          <a:r>
            <a:rPr kumimoji="1" lang="ja-JP" altLang="ja-JP" sz="1100">
              <a:solidFill>
                <a:schemeClr val="dk1"/>
              </a:solidFill>
              <a:effectLst/>
              <a:latin typeface="+mn-lt"/>
              <a:ea typeface="+mn-ea"/>
              <a:cs typeface="+mn-cs"/>
            </a:rPr>
            <a:t>％を占める</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歳代と</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歳代の割合が高く、人件費の比率を上げていることも要因となっている。</a:t>
          </a:r>
          <a:endParaRPr lang="ja-JP" altLang="ja-JP" sz="1400">
            <a:effectLst/>
          </a:endParaRPr>
        </a:p>
        <a:p>
          <a:r>
            <a:rPr kumimoji="1" lang="ja-JP" altLang="ja-JP" sz="1100">
              <a:solidFill>
                <a:schemeClr val="dk1"/>
              </a:solidFill>
              <a:effectLst/>
              <a:latin typeface="+mn-lt"/>
              <a:ea typeface="+mn-ea"/>
              <a:cs typeface="+mn-cs"/>
            </a:rPr>
            <a:t>　扶助費は、住民一人当たり</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千円となっており、類似団体と比較して一人当たりコストが高い状況となっている。平成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前年度に引き続き、臨時福祉給付金及び子育て世帯臨時特例級金の実施等により前年並みの額となった。扶助費は、全体的に年々増加傾向にあり、住民への福祉サービス維持のための財源確保が大きな課題である。</a:t>
          </a:r>
          <a:endParaRPr lang="ja-JP" altLang="ja-JP" sz="1400">
            <a:effectLst/>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鹿児島県南さつま市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36,022
35,948
283.59
25,662,724
24,805,645
774,580
14,235,892
28,783,450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131318</xdr:rowOff>
    </xdr:from>
    <xdr:to>
      <xdr:col>6</xdr:col>
      <xdr:colOff>510540</xdr:colOff>
      <xdr:row>37</xdr:row>
      <xdr:rowOff>105791</xdr:rowOff>
    </xdr:to>
    <xdr:cxnSp macro="">
      <xdr:nvCxnSpPr>
        <xdr:cNvPr id="56" name="直線コネクタ 55"/>
        <xdr:cNvCxnSpPr/>
      </xdr:nvCxnSpPr>
      <xdr:spPr>
        <a:xfrm flipV="1">
          <a:off x="4633595" y="5274818"/>
          <a:ext cx="1270" cy="1174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109618</xdr:rowOff>
    </xdr:from>
    <xdr:ext cx="469744" cy="259045"/>
    <xdr:sp macro="" textlink="">
      <xdr:nvSpPr>
        <xdr:cNvPr id="57" name="議会費最小値テキスト"/>
        <xdr:cNvSpPr txBox="1"/>
      </xdr:nvSpPr>
      <xdr:spPr>
        <a:xfrm>
          <a:off x="4686300" y="6453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3,478</a:t>
          </a:r>
          <a:endParaRPr kumimoji="1" lang="ja-JP" altLang="en-US" sz="1000" b="1">
            <a:latin typeface="ＭＳ Ｐゴシック"/>
          </a:endParaRPr>
        </a:p>
      </xdr:txBody>
    </xdr:sp>
    <xdr:clientData/>
  </xdr:oneCellAnchor>
  <xdr:twoCellAnchor>
    <xdr:from>
      <xdr:col>6</xdr:col>
      <xdr:colOff>422275</xdr:colOff>
      <xdr:row>37</xdr:row>
      <xdr:rowOff>105791</xdr:rowOff>
    </xdr:from>
    <xdr:to>
      <xdr:col>6</xdr:col>
      <xdr:colOff>600075</xdr:colOff>
      <xdr:row>37</xdr:row>
      <xdr:rowOff>105791</xdr:rowOff>
    </xdr:to>
    <xdr:cxnSp macro="">
      <xdr:nvCxnSpPr>
        <xdr:cNvPr id="58" name="直線コネクタ 57"/>
        <xdr:cNvCxnSpPr/>
      </xdr:nvCxnSpPr>
      <xdr:spPr>
        <a:xfrm>
          <a:off x="4546600" y="6449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77995</xdr:rowOff>
    </xdr:from>
    <xdr:ext cx="469744" cy="259045"/>
    <xdr:sp macro="" textlink="">
      <xdr:nvSpPr>
        <xdr:cNvPr id="59" name="議会費最大値テキスト"/>
        <xdr:cNvSpPr txBox="1"/>
      </xdr:nvSpPr>
      <xdr:spPr>
        <a:xfrm>
          <a:off x="4686300" y="5050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9,644</a:t>
          </a:r>
          <a:endParaRPr kumimoji="1" lang="ja-JP" altLang="en-US" sz="1000" b="1">
            <a:latin typeface="ＭＳ Ｐゴシック"/>
          </a:endParaRPr>
        </a:p>
      </xdr:txBody>
    </xdr:sp>
    <xdr:clientData/>
  </xdr:oneCellAnchor>
  <xdr:twoCellAnchor>
    <xdr:from>
      <xdr:col>6</xdr:col>
      <xdr:colOff>422275</xdr:colOff>
      <xdr:row>30</xdr:row>
      <xdr:rowOff>131318</xdr:rowOff>
    </xdr:from>
    <xdr:to>
      <xdr:col>6</xdr:col>
      <xdr:colOff>600075</xdr:colOff>
      <xdr:row>30</xdr:row>
      <xdr:rowOff>131318</xdr:rowOff>
    </xdr:to>
    <xdr:cxnSp macro="">
      <xdr:nvCxnSpPr>
        <xdr:cNvPr id="60" name="直線コネクタ 59"/>
        <xdr:cNvCxnSpPr/>
      </xdr:nvCxnSpPr>
      <xdr:spPr>
        <a:xfrm>
          <a:off x="4546600" y="5274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109601</xdr:rowOff>
    </xdr:from>
    <xdr:to>
      <xdr:col>6</xdr:col>
      <xdr:colOff>511175</xdr:colOff>
      <xdr:row>35</xdr:row>
      <xdr:rowOff>166941</xdr:rowOff>
    </xdr:to>
    <xdr:cxnSp macro="">
      <xdr:nvCxnSpPr>
        <xdr:cNvPr id="61" name="直線コネクタ 60"/>
        <xdr:cNvCxnSpPr/>
      </xdr:nvCxnSpPr>
      <xdr:spPr>
        <a:xfrm flipV="1">
          <a:off x="3797300" y="6110351"/>
          <a:ext cx="838200" cy="57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29862</xdr:rowOff>
    </xdr:from>
    <xdr:ext cx="469744" cy="259045"/>
    <xdr:sp macro="" textlink="">
      <xdr:nvSpPr>
        <xdr:cNvPr id="62" name="議会費平均値テキスト"/>
        <xdr:cNvSpPr txBox="1"/>
      </xdr:nvSpPr>
      <xdr:spPr>
        <a:xfrm>
          <a:off x="4686300" y="58591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6985</xdr:rowOff>
    </xdr:from>
    <xdr:to>
      <xdr:col>6</xdr:col>
      <xdr:colOff>561975</xdr:colOff>
      <xdr:row>35</xdr:row>
      <xdr:rowOff>108585</xdr:rowOff>
    </xdr:to>
    <xdr:sp macro="" textlink="">
      <xdr:nvSpPr>
        <xdr:cNvPr id="63" name="フローチャート : 判断 62"/>
        <xdr:cNvSpPr/>
      </xdr:nvSpPr>
      <xdr:spPr>
        <a:xfrm>
          <a:off x="4584700" y="600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166941</xdr:rowOff>
    </xdr:from>
    <xdr:to>
      <xdr:col>5</xdr:col>
      <xdr:colOff>358775</xdr:colOff>
      <xdr:row>35</xdr:row>
      <xdr:rowOff>169799</xdr:rowOff>
    </xdr:to>
    <xdr:cxnSp macro="">
      <xdr:nvCxnSpPr>
        <xdr:cNvPr id="64" name="直線コネクタ 63"/>
        <xdr:cNvCxnSpPr/>
      </xdr:nvCxnSpPr>
      <xdr:spPr>
        <a:xfrm flipV="1">
          <a:off x="2908300" y="6167691"/>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51943</xdr:rowOff>
    </xdr:from>
    <xdr:to>
      <xdr:col>5</xdr:col>
      <xdr:colOff>409575</xdr:colOff>
      <xdr:row>35</xdr:row>
      <xdr:rowOff>153543</xdr:rowOff>
    </xdr:to>
    <xdr:sp macro="" textlink="">
      <xdr:nvSpPr>
        <xdr:cNvPr id="65" name="フローチャート : 判断 64"/>
        <xdr:cNvSpPr/>
      </xdr:nvSpPr>
      <xdr:spPr>
        <a:xfrm>
          <a:off x="3746500" y="605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170070</xdr:rowOff>
    </xdr:from>
    <xdr:ext cx="469744" cy="259045"/>
    <xdr:sp macro="" textlink="">
      <xdr:nvSpPr>
        <xdr:cNvPr id="66" name="テキスト ボックス 65"/>
        <xdr:cNvSpPr txBox="1"/>
      </xdr:nvSpPr>
      <xdr:spPr>
        <a:xfrm>
          <a:off x="3562427" y="5827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128651</xdr:rowOff>
    </xdr:from>
    <xdr:to>
      <xdr:col>4</xdr:col>
      <xdr:colOff>155575</xdr:colOff>
      <xdr:row>35</xdr:row>
      <xdr:rowOff>169799</xdr:rowOff>
    </xdr:to>
    <xdr:cxnSp macro="">
      <xdr:nvCxnSpPr>
        <xdr:cNvPr id="67" name="直線コネクタ 66"/>
        <xdr:cNvCxnSpPr/>
      </xdr:nvCxnSpPr>
      <xdr:spPr>
        <a:xfrm>
          <a:off x="2019300" y="6129401"/>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65659</xdr:rowOff>
    </xdr:from>
    <xdr:to>
      <xdr:col>4</xdr:col>
      <xdr:colOff>206375</xdr:colOff>
      <xdr:row>35</xdr:row>
      <xdr:rowOff>167259</xdr:rowOff>
    </xdr:to>
    <xdr:sp macro="" textlink="">
      <xdr:nvSpPr>
        <xdr:cNvPr id="68" name="フローチャート : 判断 67"/>
        <xdr:cNvSpPr/>
      </xdr:nvSpPr>
      <xdr:spPr>
        <a:xfrm>
          <a:off x="2857500" y="606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12336</xdr:rowOff>
    </xdr:from>
    <xdr:ext cx="469744" cy="259045"/>
    <xdr:sp macro="" textlink="">
      <xdr:nvSpPr>
        <xdr:cNvPr id="69" name="テキスト ボックス 68"/>
        <xdr:cNvSpPr txBox="1"/>
      </xdr:nvSpPr>
      <xdr:spPr>
        <a:xfrm>
          <a:off x="2673427" y="5841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5,222</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45022</xdr:rowOff>
    </xdr:from>
    <xdr:to>
      <xdr:col>2</xdr:col>
      <xdr:colOff>638175</xdr:colOff>
      <xdr:row>35</xdr:row>
      <xdr:rowOff>128651</xdr:rowOff>
    </xdr:to>
    <xdr:cxnSp macro="">
      <xdr:nvCxnSpPr>
        <xdr:cNvPr id="70" name="直線コネクタ 69"/>
        <xdr:cNvCxnSpPr/>
      </xdr:nvCxnSpPr>
      <xdr:spPr>
        <a:xfrm>
          <a:off x="1130300" y="6045772"/>
          <a:ext cx="889000" cy="83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28702</xdr:rowOff>
    </xdr:from>
    <xdr:to>
      <xdr:col>3</xdr:col>
      <xdr:colOff>3175</xdr:colOff>
      <xdr:row>35</xdr:row>
      <xdr:rowOff>130302</xdr:rowOff>
    </xdr:to>
    <xdr:sp macro="" textlink="">
      <xdr:nvSpPr>
        <xdr:cNvPr id="71" name="フローチャート : 判断 70"/>
        <xdr:cNvSpPr/>
      </xdr:nvSpPr>
      <xdr:spPr>
        <a:xfrm>
          <a:off x="1968500" y="602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146829</xdr:rowOff>
    </xdr:from>
    <xdr:ext cx="469744" cy="259045"/>
    <xdr:sp macro="" textlink="">
      <xdr:nvSpPr>
        <xdr:cNvPr id="72" name="テキスト ボックス 71"/>
        <xdr:cNvSpPr txBox="1"/>
      </xdr:nvSpPr>
      <xdr:spPr>
        <a:xfrm>
          <a:off x="1784427" y="5804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59372</xdr:rowOff>
    </xdr:from>
    <xdr:to>
      <xdr:col>1</xdr:col>
      <xdr:colOff>485775</xdr:colOff>
      <xdr:row>34</xdr:row>
      <xdr:rowOff>160972</xdr:rowOff>
    </xdr:to>
    <xdr:sp macro="" textlink="">
      <xdr:nvSpPr>
        <xdr:cNvPr id="73" name="フローチャート : 判断 72"/>
        <xdr:cNvSpPr/>
      </xdr:nvSpPr>
      <xdr:spPr>
        <a:xfrm>
          <a:off x="1079500" y="588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6049</xdr:rowOff>
    </xdr:from>
    <xdr:ext cx="469744" cy="259045"/>
    <xdr:sp macro="" textlink="">
      <xdr:nvSpPr>
        <xdr:cNvPr id="74" name="テキスト ボックス 73"/>
        <xdr:cNvSpPr txBox="1"/>
      </xdr:nvSpPr>
      <xdr:spPr>
        <a:xfrm>
          <a:off x="895427" y="5663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58801</xdr:rowOff>
    </xdr:from>
    <xdr:to>
      <xdr:col>6</xdr:col>
      <xdr:colOff>561975</xdr:colOff>
      <xdr:row>35</xdr:row>
      <xdr:rowOff>160401</xdr:rowOff>
    </xdr:to>
    <xdr:sp macro="" textlink="">
      <xdr:nvSpPr>
        <xdr:cNvPr id="80" name="円/楕円 79"/>
        <xdr:cNvSpPr/>
      </xdr:nvSpPr>
      <xdr:spPr>
        <a:xfrm>
          <a:off x="4584700" y="605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37228</xdr:rowOff>
    </xdr:from>
    <xdr:ext cx="469744" cy="259045"/>
    <xdr:sp macro="" textlink="">
      <xdr:nvSpPr>
        <xdr:cNvPr id="81" name="議会費該当値テキスト"/>
        <xdr:cNvSpPr txBox="1"/>
      </xdr:nvSpPr>
      <xdr:spPr>
        <a:xfrm>
          <a:off x="4686300" y="6037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5,258</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116141</xdr:rowOff>
    </xdr:from>
    <xdr:to>
      <xdr:col>5</xdr:col>
      <xdr:colOff>409575</xdr:colOff>
      <xdr:row>36</xdr:row>
      <xdr:rowOff>46291</xdr:rowOff>
    </xdr:to>
    <xdr:sp macro="" textlink="">
      <xdr:nvSpPr>
        <xdr:cNvPr id="82" name="円/楕円 81"/>
        <xdr:cNvSpPr/>
      </xdr:nvSpPr>
      <xdr:spPr>
        <a:xfrm>
          <a:off x="3746500" y="6116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37418</xdr:rowOff>
    </xdr:from>
    <xdr:ext cx="469744" cy="259045"/>
    <xdr:sp macro="" textlink="">
      <xdr:nvSpPr>
        <xdr:cNvPr id="83" name="テキスト ボックス 82"/>
        <xdr:cNvSpPr txBox="1"/>
      </xdr:nvSpPr>
      <xdr:spPr>
        <a:xfrm>
          <a:off x="3562427" y="6209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4,957</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118999</xdr:rowOff>
    </xdr:from>
    <xdr:to>
      <xdr:col>4</xdr:col>
      <xdr:colOff>206375</xdr:colOff>
      <xdr:row>36</xdr:row>
      <xdr:rowOff>49149</xdr:rowOff>
    </xdr:to>
    <xdr:sp macro="" textlink="">
      <xdr:nvSpPr>
        <xdr:cNvPr id="84" name="円/楕円 83"/>
        <xdr:cNvSpPr/>
      </xdr:nvSpPr>
      <xdr:spPr>
        <a:xfrm>
          <a:off x="2857500" y="611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40276</xdr:rowOff>
    </xdr:from>
    <xdr:ext cx="469744" cy="259045"/>
    <xdr:sp macro="" textlink="">
      <xdr:nvSpPr>
        <xdr:cNvPr id="85" name="テキスト ボックス 84"/>
        <xdr:cNvSpPr txBox="1"/>
      </xdr:nvSpPr>
      <xdr:spPr>
        <a:xfrm>
          <a:off x="2673427" y="621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4,942</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77851</xdr:rowOff>
    </xdr:from>
    <xdr:to>
      <xdr:col>3</xdr:col>
      <xdr:colOff>3175</xdr:colOff>
      <xdr:row>36</xdr:row>
      <xdr:rowOff>8001</xdr:rowOff>
    </xdr:to>
    <xdr:sp macro="" textlink="">
      <xdr:nvSpPr>
        <xdr:cNvPr id="86" name="円/楕円 85"/>
        <xdr:cNvSpPr/>
      </xdr:nvSpPr>
      <xdr:spPr>
        <a:xfrm>
          <a:off x="1968500" y="6078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170578</xdr:rowOff>
    </xdr:from>
    <xdr:ext cx="469744" cy="259045"/>
    <xdr:sp macro="" textlink="">
      <xdr:nvSpPr>
        <xdr:cNvPr id="87" name="テキスト ボックス 86"/>
        <xdr:cNvSpPr txBox="1"/>
      </xdr:nvSpPr>
      <xdr:spPr>
        <a:xfrm>
          <a:off x="1784427" y="6171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5,158</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165672</xdr:rowOff>
    </xdr:from>
    <xdr:to>
      <xdr:col>1</xdr:col>
      <xdr:colOff>485775</xdr:colOff>
      <xdr:row>35</xdr:row>
      <xdr:rowOff>95822</xdr:rowOff>
    </xdr:to>
    <xdr:sp macro="" textlink="">
      <xdr:nvSpPr>
        <xdr:cNvPr id="88" name="円/楕円 87"/>
        <xdr:cNvSpPr/>
      </xdr:nvSpPr>
      <xdr:spPr>
        <a:xfrm>
          <a:off x="1079500" y="599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86949</xdr:rowOff>
    </xdr:from>
    <xdr:ext cx="469744" cy="259045"/>
    <xdr:sp macro="" textlink="">
      <xdr:nvSpPr>
        <xdr:cNvPr id="89" name="テキスト ボックス 88"/>
        <xdr:cNvSpPr txBox="1"/>
      </xdr:nvSpPr>
      <xdr:spPr>
        <a:xfrm>
          <a:off x="895427" y="6087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5,597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71,409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64534</xdr:rowOff>
    </xdr:from>
    <xdr:to>
      <xdr:col>6</xdr:col>
      <xdr:colOff>510540</xdr:colOff>
      <xdr:row>58</xdr:row>
      <xdr:rowOff>158445</xdr:rowOff>
    </xdr:to>
    <xdr:cxnSp macro="">
      <xdr:nvCxnSpPr>
        <xdr:cNvPr id="113" name="直線コネクタ 112"/>
        <xdr:cNvCxnSpPr/>
      </xdr:nvCxnSpPr>
      <xdr:spPr>
        <a:xfrm flipV="1">
          <a:off x="4633595" y="8637034"/>
          <a:ext cx="1270" cy="1465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162272</xdr:rowOff>
    </xdr:from>
    <xdr:ext cx="534377" cy="259045"/>
    <xdr:sp macro="" textlink="">
      <xdr:nvSpPr>
        <xdr:cNvPr id="114" name="総務費最小値テキスト"/>
        <xdr:cNvSpPr txBox="1"/>
      </xdr:nvSpPr>
      <xdr:spPr>
        <a:xfrm>
          <a:off x="4686300" y="10106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30,160</a:t>
          </a:r>
          <a:endParaRPr kumimoji="1" lang="ja-JP" altLang="en-US" sz="1000" b="1">
            <a:latin typeface="ＭＳ Ｐゴシック"/>
          </a:endParaRPr>
        </a:p>
      </xdr:txBody>
    </xdr:sp>
    <xdr:clientData/>
  </xdr:oneCellAnchor>
  <xdr:twoCellAnchor>
    <xdr:from>
      <xdr:col>6</xdr:col>
      <xdr:colOff>422275</xdr:colOff>
      <xdr:row>58</xdr:row>
      <xdr:rowOff>158445</xdr:rowOff>
    </xdr:from>
    <xdr:to>
      <xdr:col>6</xdr:col>
      <xdr:colOff>600075</xdr:colOff>
      <xdr:row>58</xdr:row>
      <xdr:rowOff>158445</xdr:rowOff>
    </xdr:to>
    <xdr:cxnSp macro="">
      <xdr:nvCxnSpPr>
        <xdr:cNvPr id="115" name="直線コネクタ 114"/>
        <xdr:cNvCxnSpPr/>
      </xdr:nvCxnSpPr>
      <xdr:spPr>
        <a:xfrm>
          <a:off x="4546600" y="1010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11211</xdr:rowOff>
    </xdr:from>
    <xdr:ext cx="599010" cy="259045"/>
    <xdr:sp macro="" textlink="">
      <xdr:nvSpPr>
        <xdr:cNvPr id="116" name="総務費最大値テキスト"/>
        <xdr:cNvSpPr txBox="1"/>
      </xdr:nvSpPr>
      <xdr:spPr>
        <a:xfrm>
          <a:off x="4686300" y="8412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799,457</a:t>
          </a:r>
          <a:endParaRPr kumimoji="1" lang="ja-JP" altLang="en-US" sz="1000" b="1">
            <a:latin typeface="ＭＳ Ｐゴシック"/>
          </a:endParaRPr>
        </a:p>
      </xdr:txBody>
    </xdr:sp>
    <xdr:clientData/>
  </xdr:oneCellAnchor>
  <xdr:twoCellAnchor>
    <xdr:from>
      <xdr:col>6</xdr:col>
      <xdr:colOff>422275</xdr:colOff>
      <xdr:row>50</xdr:row>
      <xdr:rowOff>64534</xdr:rowOff>
    </xdr:from>
    <xdr:to>
      <xdr:col>6</xdr:col>
      <xdr:colOff>600075</xdr:colOff>
      <xdr:row>50</xdr:row>
      <xdr:rowOff>64534</xdr:rowOff>
    </xdr:to>
    <xdr:cxnSp macro="">
      <xdr:nvCxnSpPr>
        <xdr:cNvPr id="117" name="直線コネクタ 116"/>
        <xdr:cNvCxnSpPr/>
      </xdr:nvCxnSpPr>
      <xdr:spPr>
        <a:xfrm>
          <a:off x="4546600" y="8637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132835</xdr:rowOff>
    </xdr:from>
    <xdr:to>
      <xdr:col>6</xdr:col>
      <xdr:colOff>511175</xdr:colOff>
      <xdr:row>57</xdr:row>
      <xdr:rowOff>151274</xdr:rowOff>
    </xdr:to>
    <xdr:cxnSp macro="">
      <xdr:nvCxnSpPr>
        <xdr:cNvPr id="118" name="直線コネクタ 117"/>
        <xdr:cNvCxnSpPr/>
      </xdr:nvCxnSpPr>
      <xdr:spPr>
        <a:xfrm flipV="1">
          <a:off x="3797300" y="9905485"/>
          <a:ext cx="838200" cy="18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157763</xdr:rowOff>
    </xdr:from>
    <xdr:ext cx="534377" cy="259045"/>
    <xdr:sp macro="" textlink="">
      <xdr:nvSpPr>
        <xdr:cNvPr id="119" name="総務費平均値テキスト"/>
        <xdr:cNvSpPr txBox="1"/>
      </xdr:nvSpPr>
      <xdr:spPr>
        <a:xfrm>
          <a:off x="4686300" y="9930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82,527</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7886</xdr:rowOff>
    </xdr:from>
    <xdr:to>
      <xdr:col>6</xdr:col>
      <xdr:colOff>561975</xdr:colOff>
      <xdr:row>58</xdr:row>
      <xdr:rowOff>109486</xdr:rowOff>
    </xdr:to>
    <xdr:sp macro="" textlink="">
      <xdr:nvSpPr>
        <xdr:cNvPr id="120" name="フローチャート : 判断 119"/>
        <xdr:cNvSpPr/>
      </xdr:nvSpPr>
      <xdr:spPr>
        <a:xfrm>
          <a:off x="4584700" y="995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120800</xdr:rowOff>
    </xdr:from>
    <xdr:to>
      <xdr:col>5</xdr:col>
      <xdr:colOff>358775</xdr:colOff>
      <xdr:row>57</xdr:row>
      <xdr:rowOff>151274</xdr:rowOff>
    </xdr:to>
    <xdr:cxnSp macro="">
      <xdr:nvCxnSpPr>
        <xdr:cNvPr id="121" name="直線コネクタ 120"/>
        <xdr:cNvCxnSpPr/>
      </xdr:nvCxnSpPr>
      <xdr:spPr>
        <a:xfrm>
          <a:off x="2908300" y="9893450"/>
          <a:ext cx="889000" cy="30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165653</xdr:rowOff>
    </xdr:from>
    <xdr:to>
      <xdr:col>5</xdr:col>
      <xdr:colOff>409575</xdr:colOff>
      <xdr:row>58</xdr:row>
      <xdr:rowOff>95803</xdr:rowOff>
    </xdr:to>
    <xdr:sp macro="" textlink="">
      <xdr:nvSpPr>
        <xdr:cNvPr id="122" name="フローチャート : 判断 121"/>
        <xdr:cNvSpPr/>
      </xdr:nvSpPr>
      <xdr:spPr>
        <a:xfrm>
          <a:off x="3746500" y="9938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86930</xdr:rowOff>
    </xdr:from>
    <xdr:ext cx="534377" cy="259045"/>
    <xdr:sp macro="" textlink="">
      <xdr:nvSpPr>
        <xdr:cNvPr id="123" name="テキスト ボックス 122"/>
        <xdr:cNvSpPr txBox="1"/>
      </xdr:nvSpPr>
      <xdr:spPr>
        <a:xfrm>
          <a:off x="3530111" y="10031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89,710</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120800</xdr:rowOff>
    </xdr:from>
    <xdr:to>
      <xdr:col>4</xdr:col>
      <xdr:colOff>155575</xdr:colOff>
      <xdr:row>58</xdr:row>
      <xdr:rowOff>13043</xdr:rowOff>
    </xdr:to>
    <xdr:cxnSp macro="">
      <xdr:nvCxnSpPr>
        <xdr:cNvPr id="124" name="直線コネクタ 123"/>
        <xdr:cNvCxnSpPr/>
      </xdr:nvCxnSpPr>
      <xdr:spPr>
        <a:xfrm flipV="1">
          <a:off x="2019300" y="9893450"/>
          <a:ext cx="889000" cy="63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6675</xdr:rowOff>
    </xdr:from>
    <xdr:to>
      <xdr:col>4</xdr:col>
      <xdr:colOff>206375</xdr:colOff>
      <xdr:row>58</xdr:row>
      <xdr:rowOff>108275</xdr:rowOff>
    </xdr:to>
    <xdr:sp macro="" textlink="">
      <xdr:nvSpPr>
        <xdr:cNvPr id="125" name="フローチャート : 判断 124"/>
        <xdr:cNvSpPr/>
      </xdr:nvSpPr>
      <xdr:spPr>
        <a:xfrm>
          <a:off x="2857500" y="995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99402</xdr:rowOff>
    </xdr:from>
    <xdr:ext cx="534377" cy="259045"/>
    <xdr:sp macro="" textlink="">
      <xdr:nvSpPr>
        <xdr:cNvPr id="126" name="テキスト ボックス 125"/>
        <xdr:cNvSpPr txBox="1"/>
      </xdr:nvSpPr>
      <xdr:spPr>
        <a:xfrm>
          <a:off x="2641111" y="10043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13043</xdr:rowOff>
    </xdr:from>
    <xdr:to>
      <xdr:col>2</xdr:col>
      <xdr:colOff>638175</xdr:colOff>
      <xdr:row>58</xdr:row>
      <xdr:rowOff>26970</xdr:rowOff>
    </xdr:to>
    <xdr:cxnSp macro="">
      <xdr:nvCxnSpPr>
        <xdr:cNvPr id="127" name="直線コネクタ 126"/>
        <xdr:cNvCxnSpPr/>
      </xdr:nvCxnSpPr>
      <xdr:spPr>
        <a:xfrm flipV="1">
          <a:off x="1130300" y="9957143"/>
          <a:ext cx="889000" cy="1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126358</xdr:rowOff>
    </xdr:from>
    <xdr:to>
      <xdr:col>3</xdr:col>
      <xdr:colOff>3175</xdr:colOff>
      <xdr:row>58</xdr:row>
      <xdr:rowOff>56508</xdr:rowOff>
    </xdr:to>
    <xdr:sp macro="" textlink="">
      <xdr:nvSpPr>
        <xdr:cNvPr id="128" name="フローチャート : 判断 127"/>
        <xdr:cNvSpPr/>
      </xdr:nvSpPr>
      <xdr:spPr>
        <a:xfrm>
          <a:off x="1968500" y="98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73035</xdr:rowOff>
    </xdr:from>
    <xdr:ext cx="599010" cy="259045"/>
    <xdr:sp macro="" textlink="">
      <xdr:nvSpPr>
        <xdr:cNvPr id="129" name="テキスト ボックス 128"/>
        <xdr:cNvSpPr txBox="1"/>
      </xdr:nvSpPr>
      <xdr:spPr>
        <a:xfrm>
          <a:off x="1719794" y="9674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110,337</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14685</xdr:rowOff>
    </xdr:from>
    <xdr:to>
      <xdr:col>1</xdr:col>
      <xdr:colOff>485775</xdr:colOff>
      <xdr:row>58</xdr:row>
      <xdr:rowOff>116285</xdr:rowOff>
    </xdr:to>
    <xdr:sp macro="" textlink="">
      <xdr:nvSpPr>
        <xdr:cNvPr id="130" name="フローチャート : 判断 129"/>
        <xdr:cNvSpPr/>
      </xdr:nvSpPr>
      <xdr:spPr>
        <a:xfrm>
          <a:off x="1079500" y="99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107412</xdr:rowOff>
    </xdr:from>
    <xdr:ext cx="534377" cy="259045"/>
    <xdr:sp macro="" textlink="">
      <xdr:nvSpPr>
        <xdr:cNvPr id="131" name="テキスト ボックス 130"/>
        <xdr:cNvSpPr txBox="1"/>
      </xdr:nvSpPr>
      <xdr:spPr>
        <a:xfrm>
          <a:off x="863111" y="10051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78,958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82035</xdr:rowOff>
    </xdr:from>
    <xdr:to>
      <xdr:col>6</xdr:col>
      <xdr:colOff>561975</xdr:colOff>
      <xdr:row>58</xdr:row>
      <xdr:rowOff>12185</xdr:rowOff>
    </xdr:to>
    <xdr:sp macro="" textlink="">
      <xdr:nvSpPr>
        <xdr:cNvPr id="137" name="円/楕円 136"/>
        <xdr:cNvSpPr/>
      </xdr:nvSpPr>
      <xdr:spPr>
        <a:xfrm>
          <a:off x="4584700" y="98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104912</xdr:rowOff>
    </xdr:from>
    <xdr:ext cx="599010" cy="259045"/>
    <xdr:sp macro="" textlink="">
      <xdr:nvSpPr>
        <xdr:cNvPr id="138" name="総務費該当値テキスト"/>
        <xdr:cNvSpPr txBox="1"/>
      </xdr:nvSpPr>
      <xdr:spPr>
        <a:xfrm>
          <a:off x="4686300" y="9706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133,604</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100474</xdr:rowOff>
    </xdr:from>
    <xdr:to>
      <xdr:col>5</xdr:col>
      <xdr:colOff>409575</xdr:colOff>
      <xdr:row>58</xdr:row>
      <xdr:rowOff>30624</xdr:rowOff>
    </xdr:to>
    <xdr:sp macro="" textlink="">
      <xdr:nvSpPr>
        <xdr:cNvPr id="139" name="円/楕円 138"/>
        <xdr:cNvSpPr/>
      </xdr:nvSpPr>
      <xdr:spPr>
        <a:xfrm>
          <a:off x="3746500" y="9873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47151</xdr:rowOff>
    </xdr:from>
    <xdr:ext cx="599010" cy="259045"/>
    <xdr:sp macro="" textlink="">
      <xdr:nvSpPr>
        <xdr:cNvPr id="140" name="テキスト ボックス 139"/>
        <xdr:cNvSpPr txBox="1"/>
      </xdr:nvSpPr>
      <xdr:spPr>
        <a:xfrm>
          <a:off x="3497794" y="9648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123,924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70000</xdr:rowOff>
    </xdr:from>
    <xdr:to>
      <xdr:col>4</xdr:col>
      <xdr:colOff>206375</xdr:colOff>
      <xdr:row>58</xdr:row>
      <xdr:rowOff>150</xdr:rowOff>
    </xdr:to>
    <xdr:sp macro="" textlink="">
      <xdr:nvSpPr>
        <xdr:cNvPr id="141" name="円/楕円 140"/>
        <xdr:cNvSpPr/>
      </xdr:nvSpPr>
      <xdr:spPr>
        <a:xfrm>
          <a:off x="2857500" y="984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16677</xdr:rowOff>
    </xdr:from>
    <xdr:ext cx="599010" cy="259045"/>
    <xdr:sp macro="" textlink="">
      <xdr:nvSpPr>
        <xdr:cNvPr id="142" name="テキスト ボックス 141"/>
        <xdr:cNvSpPr txBox="1"/>
      </xdr:nvSpPr>
      <xdr:spPr>
        <a:xfrm>
          <a:off x="2608794" y="9617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139,921</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133693</xdr:rowOff>
    </xdr:from>
    <xdr:to>
      <xdr:col>3</xdr:col>
      <xdr:colOff>3175</xdr:colOff>
      <xdr:row>58</xdr:row>
      <xdr:rowOff>63843</xdr:rowOff>
    </xdr:to>
    <xdr:sp macro="" textlink="">
      <xdr:nvSpPr>
        <xdr:cNvPr id="143" name="円/楕円 142"/>
        <xdr:cNvSpPr/>
      </xdr:nvSpPr>
      <xdr:spPr>
        <a:xfrm>
          <a:off x="1968500" y="9906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54970</xdr:rowOff>
    </xdr:from>
    <xdr:ext cx="599010" cy="259045"/>
    <xdr:sp macro="" textlink="">
      <xdr:nvSpPr>
        <xdr:cNvPr id="144" name="テキスト ボックス 143"/>
        <xdr:cNvSpPr txBox="1"/>
      </xdr:nvSpPr>
      <xdr:spPr>
        <a:xfrm>
          <a:off x="1719794" y="9999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106,487</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147620</xdr:rowOff>
    </xdr:from>
    <xdr:to>
      <xdr:col>1</xdr:col>
      <xdr:colOff>485775</xdr:colOff>
      <xdr:row>58</xdr:row>
      <xdr:rowOff>77770</xdr:rowOff>
    </xdr:to>
    <xdr:sp macro="" textlink="">
      <xdr:nvSpPr>
        <xdr:cNvPr id="145" name="円/楕円 144"/>
        <xdr:cNvSpPr/>
      </xdr:nvSpPr>
      <xdr:spPr>
        <a:xfrm>
          <a:off x="1079500" y="992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94297</xdr:rowOff>
    </xdr:from>
    <xdr:ext cx="534377" cy="259045"/>
    <xdr:sp macro="" textlink="">
      <xdr:nvSpPr>
        <xdr:cNvPr id="146" name="テキスト ボックス 145"/>
        <xdr:cNvSpPr txBox="1"/>
      </xdr:nvSpPr>
      <xdr:spPr>
        <a:xfrm>
          <a:off x="863111" y="9695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99,176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181,029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127036</xdr:rowOff>
    </xdr:from>
    <xdr:to>
      <xdr:col>6</xdr:col>
      <xdr:colOff>510540</xdr:colOff>
      <xdr:row>78</xdr:row>
      <xdr:rowOff>169166</xdr:rowOff>
    </xdr:to>
    <xdr:cxnSp macro="">
      <xdr:nvCxnSpPr>
        <xdr:cNvPr id="171" name="直線コネクタ 170"/>
        <xdr:cNvCxnSpPr/>
      </xdr:nvCxnSpPr>
      <xdr:spPr>
        <a:xfrm flipV="1">
          <a:off x="4633595" y="12128536"/>
          <a:ext cx="1270" cy="1413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1543</xdr:rowOff>
    </xdr:from>
    <xdr:ext cx="599010" cy="259045"/>
    <xdr:sp macro="" textlink="">
      <xdr:nvSpPr>
        <xdr:cNvPr id="172" name="民生費最小値テキスト"/>
        <xdr:cNvSpPr txBox="1"/>
      </xdr:nvSpPr>
      <xdr:spPr>
        <a:xfrm>
          <a:off x="4686300" y="13546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106,133</a:t>
          </a:r>
          <a:endParaRPr kumimoji="1" lang="ja-JP" altLang="en-US" sz="1000" b="1">
            <a:latin typeface="ＭＳ Ｐゴシック"/>
          </a:endParaRPr>
        </a:p>
      </xdr:txBody>
    </xdr:sp>
    <xdr:clientData/>
  </xdr:oneCellAnchor>
  <xdr:twoCellAnchor>
    <xdr:from>
      <xdr:col>6</xdr:col>
      <xdr:colOff>422275</xdr:colOff>
      <xdr:row>78</xdr:row>
      <xdr:rowOff>169166</xdr:rowOff>
    </xdr:from>
    <xdr:to>
      <xdr:col>6</xdr:col>
      <xdr:colOff>600075</xdr:colOff>
      <xdr:row>78</xdr:row>
      <xdr:rowOff>169166</xdr:rowOff>
    </xdr:to>
    <xdr:cxnSp macro="">
      <xdr:nvCxnSpPr>
        <xdr:cNvPr id="173" name="直線コネクタ 172"/>
        <xdr:cNvCxnSpPr/>
      </xdr:nvCxnSpPr>
      <xdr:spPr>
        <a:xfrm>
          <a:off x="4546600" y="13542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73713</xdr:rowOff>
    </xdr:from>
    <xdr:ext cx="599010" cy="259045"/>
    <xdr:sp macro="" textlink="">
      <xdr:nvSpPr>
        <xdr:cNvPr id="174" name="民生費最大値テキスト"/>
        <xdr:cNvSpPr txBox="1"/>
      </xdr:nvSpPr>
      <xdr:spPr>
        <a:xfrm>
          <a:off x="4686300" y="11903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291,662</a:t>
          </a:r>
          <a:endParaRPr kumimoji="1" lang="ja-JP" altLang="en-US" sz="1000" b="1">
            <a:latin typeface="ＭＳ Ｐゴシック"/>
          </a:endParaRPr>
        </a:p>
      </xdr:txBody>
    </xdr:sp>
    <xdr:clientData/>
  </xdr:oneCellAnchor>
  <xdr:twoCellAnchor>
    <xdr:from>
      <xdr:col>6</xdr:col>
      <xdr:colOff>422275</xdr:colOff>
      <xdr:row>70</xdr:row>
      <xdr:rowOff>127036</xdr:rowOff>
    </xdr:from>
    <xdr:to>
      <xdr:col>6</xdr:col>
      <xdr:colOff>600075</xdr:colOff>
      <xdr:row>70</xdr:row>
      <xdr:rowOff>127036</xdr:rowOff>
    </xdr:to>
    <xdr:cxnSp macro="">
      <xdr:nvCxnSpPr>
        <xdr:cNvPr id="175" name="直線コネクタ 174"/>
        <xdr:cNvCxnSpPr/>
      </xdr:nvCxnSpPr>
      <xdr:spPr>
        <a:xfrm>
          <a:off x="4546600" y="1212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166226</xdr:rowOff>
    </xdr:from>
    <xdr:to>
      <xdr:col>6</xdr:col>
      <xdr:colOff>511175</xdr:colOff>
      <xdr:row>75</xdr:row>
      <xdr:rowOff>38491</xdr:rowOff>
    </xdr:to>
    <xdr:cxnSp macro="">
      <xdr:nvCxnSpPr>
        <xdr:cNvPr id="176" name="直線コネクタ 175"/>
        <xdr:cNvCxnSpPr/>
      </xdr:nvCxnSpPr>
      <xdr:spPr>
        <a:xfrm flipV="1">
          <a:off x="3797300" y="12853526"/>
          <a:ext cx="838200" cy="4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136273</xdr:rowOff>
    </xdr:from>
    <xdr:ext cx="599010" cy="259045"/>
    <xdr:sp macro="" textlink="">
      <xdr:nvSpPr>
        <xdr:cNvPr id="177" name="民生費平均値テキスト"/>
        <xdr:cNvSpPr txBox="1"/>
      </xdr:nvSpPr>
      <xdr:spPr>
        <a:xfrm>
          <a:off x="4686300" y="129950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168,452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157846</xdr:rowOff>
    </xdr:from>
    <xdr:to>
      <xdr:col>6</xdr:col>
      <xdr:colOff>561975</xdr:colOff>
      <xdr:row>76</xdr:row>
      <xdr:rowOff>87996</xdr:rowOff>
    </xdr:to>
    <xdr:sp macro="" textlink="">
      <xdr:nvSpPr>
        <xdr:cNvPr id="178" name="フローチャート : 判断 177"/>
        <xdr:cNvSpPr/>
      </xdr:nvSpPr>
      <xdr:spPr>
        <a:xfrm>
          <a:off x="4584700" y="1301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38491</xdr:rowOff>
    </xdr:from>
    <xdr:to>
      <xdr:col>5</xdr:col>
      <xdr:colOff>358775</xdr:colOff>
      <xdr:row>75</xdr:row>
      <xdr:rowOff>107582</xdr:rowOff>
    </xdr:to>
    <xdr:cxnSp macro="">
      <xdr:nvCxnSpPr>
        <xdr:cNvPr id="179" name="直線コネクタ 178"/>
        <xdr:cNvCxnSpPr/>
      </xdr:nvCxnSpPr>
      <xdr:spPr>
        <a:xfrm flipV="1">
          <a:off x="2908300" y="12897241"/>
          <a:ext cx="889000" cy="6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43439</xdr:rowOff>
    </xdr:from>
    <xdr:to>
      <xdr:col>5</xdr:col>
      <xdr:colOff>409575</xdr:colOff>
      <xdr:row>76</xdr:row>
      <xdr:rowOff>145039</xdr:rowOff>
    </xdr:to>
    <xdr:sp macro="" textlink="">
      <xdr:nvSpPr>
        <xdr:cNvPr id="180" name="フローチャート : 判断 179"/>
        <xdr:cNvSpPr/>
      </xdr:nvSpPr>
      <xdr:spPr>
        <a:xfrm>
          <a:off x="3746500" y="1307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136166</xdr:rowOff>
    </xdr:from>
    <xdr:ext cx="599010" cy="259045"/>
    <xdr:sp macro="" textlink="">
      <xdr:nvSpPr>
        <xdr:cNvPr id="181" name="テキスト ボックス 180"/>
        <xdr:cNvSpPr txBox="1"/>
      </xdr:nvSpPr>
      <xdr:spPr>
        <a:xfrm>
          <a:off x="3497794" y="13166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160,966</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107582</xdr:rowOff>
    </xdr:from>
    <xdr:to>
      <xdr:col>4</xdr:col>
      <xdr:colOff>155575</xdr:colOff>
      <xdr:row>76</xdr:row>
      <xdr:rowOff>2617</xdr:rowOff>
    </xdr:to>
    <xdr:cxnSp macro="">
      <xdr:nvCxnSpPr>
        <xdr:cNvPr id="182" name="直線コネクタ 181"/>
        <xdr:cNvCxnSpPr/>
      </xdr:nvCxnSpPr>
      <xdr:spPr>
        <a:xfrm flipV="1">
          <a:off x="2019300" y="12966332"/>
          <a:ext cx="889000" cy="66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70543</xdr:rowOff>
    </xdr:from>
    <xdr:to>
      <xdr:col>4</xdr:col>
      <xdr:colOff>206375</xdr:colOff>
      <xdr:row>77</xdr:row>
      <xdr:rowOff>693</xdr:rowOff>
    </xdr:to>
    <xdr:sp macro="" textlink="">
      <xdr:nvSpPr>
        <xdr:cNvPr id="183" name="フローチャート : 判断 182"/>
        <xdr:cNvSpPr/>
      </xdr:nvSpPr>
      <xdr:spPr>
        <a:xfrm>
          <a:off x="2857500" y="1310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163270</xdr:rowOff>
    </xdr:from>
    <xdr:ext cx="599010" cy="259045"/>
    <xdr:sp macro="" textlink="">
      <xdr:nvSpPr>
        <xdr:cNvPr id="184" name="テキスト ボックス 183"/>
        <xdr:cNvSpPr txBox="1"/>
      </xdr:nvSpPr>
      <xdr:spPr>
        <a:xfrm>
          <a:off x="2608794" y="13193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157,409</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126609</xdr:rowOff>
    </xdr:from>
    <xdr:to>
      <xdr:col>2</xdr:col>
      <xdr:colOff>638175</xdr:colOff>
      <xdr:row>76</xdr:row>
      <xdr:rowOff>2617</xdr:rowOff>
    </xdr:to>
    <xdr:cxnSp macro="">
      <xdr:nvCxnSpPr>
        <xdr:cNvPr id="185" name="直線コネクタ 184"/>
        <xdr:cNvCxnSpPr/>
      </xdr:nvCxnSpPr>
      <xdr:spPr>
        <a:xfrm>
          <a:off x="1130300" y="12985359"/>
          <a:ext cx="889000" cy="47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90698</xdr:rowOff>
    </xdr:from>
    <xdr:to>
      <xdr:col>3</xdr:col>
      <xdr:colOff>3175</xdr:colOff>
      <xdr:row>77</xdr:row>
      <xdr:rowOff>20848</xdr:rowOff>
    </xdr:to>
    <xdr:sp macro="" textlink="">
      <xdr:nvSpPr>
        <xdr:cNvPr id="186" name="フローチャート : 判断 185"/>
        <xdr:cNvSpPr/>
      </xdr:nvSpPr>
      <xdr:spPr>
        <a:xfrm>
          <a:off x="1968500" y="13120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11975</xdr:rowOff>
    </xdr:from>
    <xdr:ext cx="599010" cy="259045"/>
    <xdr:sp macro="" textlink="">
      <xdr:nvSpPr>
        <xdr:cNvPr id="187" name="テキスト ボックス 186"/>
        <xdr:cNvSpPr txBox="1"/>
      </xdr:nvSpPr>
      <xdr:spPr>
        <a:xfrm>
          <a:off x="1719794" y="13213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154,764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76076</xdr:rowOff>
    </xdr:from>
    <xdr:to>
      <xdr:col>1</xdr:col>
      <xdr:colOff>485775</xdr:colOff>
      <xdr:row>77</xdr:row>
      <xdr:rowOff>6226</xdr:rowOff>
    </xdr:to>
    <xdr:sp macro="" textlink="">
      <xdr:nvSpPr>
        <xdr:cNvPr id="188" name="フローチャート : 判断 187"/>
        <xdr:cNvSpPr/>
      </xdr:nvSpPr>
      <xdr:spPr>
        <a:xfrm>
          <a:off x="1079500" y="1310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168803</xdr:rowOff>
    </xdr:from>
    <xdr:ext cx="599010" cy="259045"/>
    <xdr:sp macro="" textlink="">
      <xdr:nvSpPr>
        <xdr:cNvPr id="189" name="テキスト ボックス 188"/>
        <xdr:cNvSpPr txBox="1"/>
      </xdr:nvSpPr>
      <xdr:spPr>
        <a:xfrm>
          <a:off x="830794" y="13199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156,683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115426</xdr:rowOff>
    </xdr:from>
    <xdr:to>
      <xdr:col>6</xdr:col>
      <xdr:colOff>561975</xdr:colOff>
      <xdr:row>75</xdr:row>
      <xdr:rowOff>45576</xdr:rowOff>
    </xdr:to>
    <xdr:sp macro="" textlink="">
      <xdr:nvSpPr>
        <xdr:cNvPr id="195" name="円/楕円 194"/>
        <xdr:cNvSpPr/>
      </xdr:nvSpPr>
      <xdr:spPr>
        <a:xfrm>
          <a:off x="4584700" y="12802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138303</xdr:rowOff>
    </xdr:from>
    <xdr:ext cx="599010" cy="259045"/>
    <xdr:sp macro="" textlink="">
      <xdr:nvSpPr>
        <xdr:cNvPr id="196" name="民生費該当値テキスト"/>
        <xdr:cNvSpPr txBox="1"/>
      </xdr:nvSpPr>
      <xdr:spPr>
        <a:xfrm>
          <a:off x="4686300" y="12654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196,519</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159141</xdr:rowOff>
    </xdr:from>
    <xdr:to>
      <xdr:col>5</xdr:col>
      <xdr:colOff>409575</xdr:colOff>
      <xdr:row>75</xdr:row>
      <xdr:rowOff>89291</xdr:rowOff>
    </xdr:to>
    <xdr:sp macro="" textlink="">
      <xdr:nvSpPr>
        <xdr:cNvPr id="197" name="円/楕円 196"/>
        <xdr:cNvSpPr/>
      </xdr:nvSpPr>
      <xdr:spPr>
        <a:xfrm>
          <a:off x="3746500" y="12846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105818</xdr:rowOff>
    </xdr:from>
    <xdr:ext cx="599010" cy="259045"/>
    <xdr:sp macro="" textlink="">
      <xdr:nvSpPr>
        <xdr:cNvPr id="198" name="テキスト ボックス 197"/>
        <xdr:cNvSpPr txBox="1"/>
      </xdr:nvSpPr>
      <xdr:spPr>
        <a:xfrm>
          <a:off x="3497794" y="12621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190,782</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56782</xdr:rowOff>
    </xdr:from>
    <xdr:to>
      <xdr:col>4</xdr:col>
      <xdr:colOff>206375</xdr:colOff>
      <xdr:row>75</xdr:row>
      <xdr:rowOff>158381</xdr:rowOff>
    </xdr:to>
    <xdr:sp macro="" textlink="">
      <xdr:nvSpPr>
        <xdr:cNvPr id="199" name="円/楕円 198"/>
        <xdr:cNvSpPr/>
      </xdr:nvSpPr>
      <xdr:spPr>
        <a:xfrm>
          <a:off x="2857500" y="129155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3459</xdr:rowOff>
    </xdr:from>
    <xdr:ext cx="599010" cy="259045"/>
    <xdr:sp macro="" textlink="">
      <xdr:nvSpPr>
        <xdr:cNvPr id="200" name="テキスト ボックス 199"/>
        <xdr:cNvSpPr txBox="1"/>
      </xdr:nvSpPr>
      <xdr:spPr>
        <a:xfrm>
          <a:off x="2608794" y="12690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181,715</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123266</xdr:rowOff>
    </xdr:from>
    <xdr:to>
      <xdr:col>3</xdr:col>
      <xdr:colOff>3175</xdr:colOff>
      <xdr:row>76</xdr:row>
      <xdr:rowOff>53417</xdr:rowOff>
    </xdr:to>
    <xdr:sp macro="" textlink="">
      <xdr:nvSpPr>
        <xdr:cNvPr id="201" name="円/楕円 200"/>
        <xdr:cNvSpPr/>
      </xdr:nvSpPr>
      <xdr:spPr>
        <a:xfrm>
          <a:off x="1968500" y="1298201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69943</xdr:rowOff>
    </xdr:from>
    <xdr:ext cx="599010" cy="259045"/>
    <xdr:sp macro="" textlink="">
      <xdr:nvSpPr>
        <xdr:cNvPr id="202" name="テキスト ボックス 201"/>
        <xdr:cNvSpPr txBox="1"/>
      </xdr:nvSpPr>
      <xdr:spPr>
        <a:xfrm>
          <a:off x="1719794" y="12757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172,990</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75809</xdr:rowOff>
    </xdr:from>
    <xdr:to>
      <xdr:col>1</xdr:col>
      <xdr:colOff>485775</xdr:colOff>
      <xdr:row>76</xdr:row>
      <xdr:rowOff>5959</xdr:rowOff>
    </xdr:to>
    <xdr:sp macro="" textlink="">
      <xdr:nvSpPr>
        <xdr:cNvPr id="203" name="円/楕円 202"/>
        <xdr:cNvSpPr/>
      </xdr:nvSpPr>
      <xdr:spPr>
        <a:xfrm>
          <a:off x="1079500" y="12934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22486</xdr:rowOff>
    </xdr:from>
    <xdr:ext cx="599010" cy="259045"/>
    <xdr:sp macro="" textlink="">
      <xdr:nvSpPr>
        <xdr:cNvPr id="204" name="テキスト ボックス 203"/>
        <xdr:cNvSpPr txBox="1"/>
      </xdr:nvSpPr>
      <xdr:spPr>
        <a:xfrm>
          <a:off x="830794" y="12709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179,218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37,802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6" name="テキスト ボックス 215"/>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12827</xdr:rowOff>
    </xdr:from>
    <xdr:to>
      <xdr:col>6</xdr:col>
      <xdr:colOff>510540</xdr:colOff>
      <xdr:row>98</xdr:row>
      <xdr:rowOff>33880</xdr:rowOff>
    </xdr:to>
    <xdr:cxnSp macro="">
      <xdr:nvCxnSpPr>
        <xdr:cNvPr id="230" name="直線コネクタ 229"/>
        <xdr:cNvCxnSpPr/>
      </xdr:nvCxnSpPr>
      <xdr:spPr>
        <a:xfrm flipV="1">
          <a:off x="4633595" y="15443327"/>
          <a:ext cx="1270" cy="1392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37707</xdr:rowOff>
    </xdr:from>
    <xdr:ext cx="534377" cy="259045"/>
    <xdr:sp macro="" textlink="">
      <xdr:nvSpPr>
        <xdr:cNvPr id="231" name="衛生費最小値テキスト"/>
        <xdr:cNvSpPr txBox="1"/>
      </xdr:nvSpPr>
      <xdr:spPr>
        <a:xfrm>
          <a:off x="4686300" y="1683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21,721</a:t>
          </a:r>
          <a:endParaRPr kumimoji="1" lang="ja-JP" altLang="en-US" sz="1000" b="1">
            <a:latin typeface="ＭＳ Ｐゴシック"/>
          </a:endParaRPr>
        </a:p>
      </xdr:txBody>
    </xdr:sp>
    <xdr:clientData/>
  </xdr:oneCellAnchor>
  <xdr:twoCellAnchor>
    <xdr:from>
      <xdr:col>6</xdr:col>
      <xdr:colOff>422275</xdr:colOff>
      <xdr:row>98</xdr:row>
      <xdr:rowOff>33880</xdr:rowOff>
    </xdr:from>
    <xdr:to>
      <xdr:col>6</xdr:col>
      <xdr:colOff>600075</xdr:colOff>
      <xdr:row>98</xdr:row>
      <xdr:rowOff>33880</xdr:rowOff>
    </xdr:to>
    <xdr:cxnSp macro="">
      <xdr:nvCxnSpPr>
        <xdr:cNvPr id="232" name="直線コネクタ 231"/>
        <xdr:cNvCxnSpPr/>
      </xdr:nvCxnSpPr>
      <xdr:spPr>
        <a:xfrm>
          <a:off x="4546600" y="1683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130954</xdr:rowOff>
    </xdr:from>
    <xdr:ext cx="599010" cy="259045"/>
    <xdr:sp macro="" textlink="">
      <xdr:nvSpPr>
        <xdr:cNvPr id="233" name="衛生費最大値テキスト"/>
        <xdr:cNvSpPr txBox="1"/>
      </xdr:nvSpPr>
      <xdr:spPr>
        <a:xfrm>
          <a:off x="4686300" y="15218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149,655</a:t>
          </a:r>
          <a:endParaRPr kumimoji="1" lang="ja-JP" altLang="en-US" sz="1000" b="1">
            <a:latin typeface="ＭＳ Ｐゴシック"/>
          </a:endParaRPr>
        </a:p>
      </xdr:txBody>
    </xdr:sp>
    <xdr:clientData/>
  </xdr:oneCellAnchor>
  <xdr:twoCellAnchor>
    <xdr:from>
      <xdr:col>6</xdr:col>
      <xdr:colOff>422275</xdr:colOff>
      <xdr:row>90</xdr:row>
      <xdr:rowOff>12827</xdr:rowOff>
    </xdr:from>
    <xdr:to>
      <xdr:col>6</xdr:col>
      <xdr:colOff>600075</xdr:colOff>
      <xdr:row>90</xdr:row>
      <xdr:rowOff>12827</xdr:rowOff>
    </xdr:to>
    <xdr:cxnSp macro="">
      <xdr:nvCxnSpPr>
        <xdr:cNvPr id="234" name="直線コネクタ 233"/>
        <xdr:cNvCxnSpPr/>
      </xdr:nvCxnSpPr>
      <xdr:spPr>
        <a:xfrm>
          <a:off x="4546600" y="15443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114435</xdr:rowOff>
    </xdr:from>
    <xdr:to>
      <xdr:col>6</xdr:col>
      <xdr:colOff>511175</xdr:colOff>
      <xdr:row>96</xdr:row>
      <xdr:rowOff>164520</xdr:rowOff>
    </xdr:to>
    <xdr:cxnSp macro="">
      <xdr:nvCxnSpPr>
        <xdr:cNvPr id="235" name="直線コネクタ 234"/>
        <xdr:cNvCxnSpPr/>
      </xdr:nvCxnSpPr>
      <xdr:spPr>
        <a:xfrm flipV="1">
          <a:off x="3797300" y="16402185"/>
          <a:ext cx="838200" cy="221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154064</xdr:rowOff>
    </xdr:from>
    <xdr:ext cx="534377" cy="259045"/>
    <xdr:sp macro="" textlink="">
      <xdr:nvSpPr>
        <xdr:cNvPr id="236" name="衛生費平均値テキスト"/>
        <xdr:cNvSpPr txBox="1"/>
      </xdr:nvSpPr>
      <xdr:spPr>
        <a:xfrm>
          <a:off x="4686300" y="164418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4187</xdr:rowOff>
    </xdr:from>
    <xdr:to>
      <xdr:col>6</xdr:col>
      <xdr:colOff>561975</xdr:colOff>
      <xdr:row>96</xdr:row>
      <xdr:rowOff>105787</xdr:rowOff>
    </xdr:to>
    <xdr:sp macro="" textlink="">
      <xdr:nvSpPr>
        <xdr:cNvPr id="237" name="フローチャート : 判断 236"/>
        <xdr:cNvSpPr/>
      </xdr:nvSpPr>
      <xdr:spPr>
        <a:xfrm>
          <a:off x="4584700" y="16463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164520</xdr:rowOff>
    </xdr:from>
    <xdr:to>
      <xdr:col>5</xdr:col>
      <xdr:colOff>358775</xdr:colOff>
      <xdr:row>97</xdr:row>
      <xdr:rowOff>2028</xdr:rowOff>
    </xdr:to>
    <xdr:cxnSp macro="">
      <xdr:nvCxnSpPr>
        <xdr:cNvPr id="238" name="直線コネクタ 237"/>
        <xdr:cNvCxnSpPr/>
      </xdr:nvCxnSpPr>
      <xdr:spPr>
        <a:xfrm flipV="1">
          <a:off x="2908300" y="16623720"/>
          <a:ext cx="889000" cy="8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16565</xdr:rowOff>
    </xdr:from>
    <xdr:to>
      <xdr:col>5</xdr:col>
      <xdr:colOff>409575</xdr:colOff>
      <xdr:row>96</xdr:row>
      <xdr:rowOff>118165</xdr:rowOff>
    </xdr:to>
    <xdr:sp macro="" textlink="">
      <xdr:nvSpPr>
        <xdr:cNvPr id="239" name="フローチャート : 判断 238"/>
        <xdr:cNvSpPr/>
      </xdr:nvSpPr>
      <xdr:spPr>
        <a:xfrm>
          <a:off x="3746500" y="1647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134692</xdr:rowOff>
    </xdr:from>
    <xdr:ext cx="534377" cy="259045"/>
    <xdr:sp macro="" textlink="">
      <xdr:nvSpPr>
        <xdr:cNvPr id="240" name="テキスト ボックス 239"/>
        <xdr:cNvSpPr txBox="1"/>
      </xdr:nvSpPr>
      <xdr:spPr>
        <a:xfrm>
          <a:off x="3530111" y="1625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50,145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149552</xdr:rowOff>
    </xdr:from>
    <xdr:to>
      <xdr:col>4</xdr:col>
      <xdr:colOff>155575</xdr:colOff>
      <xdr:row>97</xdr:row>
      <xdr:rowOff>2028</xdr:rowOff>
    </xdr:to>
    <xdr:cxnSp macro="">
      <xdr:nvCxnSpPr>
        <xdr:cNvPr id="241" name="直線コネクタ 240"/>
        <xdr:cNvCxnSpPr/>
      </xdr:nvCxnSpPr>
      <xdr:spPr>
        <a:xfrm>
          <a:off x="2019300" y="16608752"/>
          <a:ext cx="889000" cy="23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53434</xdr:rowOff>
    </xdr:from>
    <xdr:to>
      <xdr:col>4</xdr:col>
      <xdr:colOff>206375</xdr:colOff>
      <xdr:row>96</xdr:row>
      <xdr:rowOff>155034</xdr:rowOff>
    </xdr:to>
    <xdr:sp macro="" textlink="">
      <xdr:nvSpPr>
        <xdr:cNvPr id="242" name="フローチャート : 判断 241"/>
        <xdr:cNvSpPr/>
      </xdr:nvSpPr>
      <xdr:spPr>
        <a:xfrm>
          <a:off x="2857500" y="1651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111</xdr:rowOff>
    </xdr:from>
    <xdr:ext cx="534377" cy="259045"/>
    <xdr:sp macro="" textlink="">
      <xdr:nvSpPr>
        <xdr:cNvPr id="243" name="テキスト ボックス 242"/>
        <xdr:cNvSpPr txBox="1"/>
      </xdr:nvSpPr>
      <xdr:spPr>
        <a:xfrm>
          <a:off x="2641111" y="1628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46,758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149552</xdr:rowOff>
    </xdr:from>
    <xdr:to>
      <xdr:col>2</xdr:col>
      <xdr:colOff>638175</xdr:colOff>
      <xdr:row>96</xdr:row>
      <xdr:rowOff>153829</xdr:rowOff>
    </xdr:to>
    <xdr:cxnSp macro="">
      <xdr:nvCxnSpPr>
        <xdr:cNvPr id="244" name="直線コネクタ 243"/>
        <xdr:cNvCxnSpPr/>
      </xdr:nvCxnSpPr>
      <xdr:spPr>
        <a:xfrm flipV="1">
          <a:off x="1130300" y="16608752"/>
          <a:ext cx="889000" cy="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59051</xdr:rowOff>
    </xdr:from>
    <xdr:to>
      <xdr:col>3</xdr:col>
      <xdr:colOff>3175</xdr:colOff>
      <xdr:row>96</xdr:row>
      <xdr:rowOff>160651</xdr:rowOff>
    </xdr:to>
    <xdr:sp macro="" textlink="">
      <xdr:nvSpPr>
        <xdr:cNvPr id="245" name="フローチャート : 判断 244"/>
        <xdr:cNvSpPr/>
      </xdr:nvSpPr>
      <xdr:spPr>
        <a:xfrm>
          <a:off x="1968500" y="1651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5728</xdr:rowOff>
    </xdr:from>
    <xdr:ext cx="534377" cy="259045"/>
    <xdr:sp macro="" textlink="">
      <xdr:nvSpPr>
        <xdr:cNvPr id="246" name="テキスト ボックス 245"/>
        <xdr:cNvSpPr txBox="1"/>
      </xdr:nvSpPr>
      <xdr:spPr>
        <a:xfrm>
          <a:off x="1752111" y="16293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46,242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57843</xdr:rowOff>
    </xdr:from>
    <xdr:to>
      <xdr:col>1</xdr:col>
      <xdr:colOff>485775</xdr:colOff>
      <xdr:row>96</xdr:row>
      <xdr:rowOff>159443</xdr:rowOff>
    </xdr:to>
    <xdr:sp macro="" textlink="">
      <xdr:nvSpPr>
        <xdr:cNvPr id="247" name="フローチャート : 判断 246"/>
        <xdr:cNvSpPr/>
      </xdr:nvSpPr>
      <xdr:spPr>
        <a:xfrm>
          <a:off x="1079500" y="16517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4520</xdr:rowOff>
    </xdr:from>
    <xdr:ext cx="534377" cy="259045"/>
    <xdr:sp macro="" textlink="">
      <xdr:nvSpPr>
        <xdr:cNvPr id="248" name="テキスト ボックス 247"/>
        <xdr:cNvSpPr txBox="1"/>
      </xdr:nvSpPr>
      <xdr:spPr>
        <a:xfrm>
          <a:off x="863111" y="1629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46,353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63635</xdr:rowOff>
    </xdr:from>
    <xdr:to>
      <xdr:col>6</xdr:col>
      <xdr:colOff>561975</xdr:colOff>
      <xdr:row>95</xdr:row>
      <xdr:rowOff>165235</xdr:rowOff>
    </xdr:to>
    <xdr:sp macro="" textlink="">
      <xdr:nvSpPr>
        <xdr:cNvPr id="254" name="円/楕円 253"/>
        <xdr:cNvSpPr/>
      </xdr:nvSpPr>
      <xdr:spPr>
        <a:xfrm>
          <a:off x="4584700" y="1635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86512</xdr:rowOff>
    </xdr:from>
    <xdr:ext cx="534377" cy="259045"/>
    <xdr:sp macro="" textlink="">
      <xdr:nvSpPr>
        <xdr:cNvPr id="255" name="衛生費該当値テキスト"/>
        <xdr:cNvSpPr txBox="1"/>
      </xdr:nvSpPr>
      <xdr:spPr>
        <a:xfrm>
          <a:off x="4686300" y="16202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61,571</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113720</xdr:rowOff>
    </xdr:from>
    <xdr:to>
      <xdr:col>5</xdr:col>
      <xdr:colOff>409575</xdr:colOff>
      <xdr:row>97</xdr:row>
      <xdr:rowOff>43870</xdr:rowOff>
    </xdr:to>
    <xdr:sp macro="" textlink="">
      <xdr:nvSpPr>
        <xdr:cNvPr id="256" name="円/楕円 255"/>
        <xdr:cNvSpPr/>
      </xdr:nvSpPr>
      <xdr:spPr>
        <a:xfrm>
          <a:off x="3746500" y="1657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34997</xdr:rowOff>
    </xdr:from>
    <xdr:ext cx="534377" cy="259045"/>
    <xdr:sp macro="" textlink="">
      <xdr:nvSpPr>
        <xdr:cNvPr id="257" name="テキスト ボックス 256"/>
        <xdr:cNvSpPr txBox="1"/>
      </xdr:nvSpPr>
      <xdr:spPr>
        <a:xfrm>
          <a:off x="3530111" y="16665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41,220</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122678</xdr:rowOff>
    </xdr:from>
    <xdr:to>
      <xdr:col>4</xdr:col>
      <xdr:colOff>206375</xdr:colOff>
      <xdr:row>97</xdr:row>
      <xdr:rowOff>52828</xdr:rowOff>
    </xdr:to>
    <xdr:sp macro="" textlink="">
      <xdr:nvSpPr>
        <xdr:cNvPr id="258" name="円/楕円 257"/>
        <xdr:cNvSpPr/>
      </xdr:nvSpPr>
      <xdr:spPr>
        <a:xfrm>
          <a:off x="2857500" y="1658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43955</xdr:rowOff>
    </xdr:from>
    <xdr:ext cx="534377" cy="259045"/>
    <xdr:sp macro="" textlink="">
      <xdr:nvSpPr>
        <xdr:cNvPr id="259" name="テキスト ボックス 258"/>
        <xdr:cNvSpPr txBox="1"/>
      </xdr:nvSpPr>
      <xdr:spPr>
        <a:xfrm>
          <a:off x="2641111" y="16674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40,397</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98752</xdr:rowOff>
    </xdr:from>
    <xdr:to>
      <xdr:col>3</xdr:col>
      <xdr:colOff>3175</xdr:colOff>
      <xdr:row>97</xdr:row>
      <xdr:rowOff>28902</xdr:rowOff>
    </xdr:to>
    <xdr:sp macro="" textlink="">
      <xdr:nvSpPr>
        <xdr:cNvPr id="260" name="円/楕円 259"/>
        <xdr:cNvSpPr/>
      </xdr:nvSpPr>
      <xdr:spPr>
        <a:xfrm>
          <a:off x="1968500" y="1655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20029</xdr:rowOff>
    </xdr:from>
    <xdr:ext cx="534377" cy="259045"/>
    <xdr:sp macro="" textlink="">
      <xdr:nvSpPr>
        <xdr:cNvPr id="261" name="テキスト ボックス 260"/>
        <xdr:cNvSpPr txBox="1"/>
      </xdr:nvSpPr>
      <xdr:spPr>
        <a:xfrm>
          <a:off x="1752111" y="1665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42,595</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103029</xdr:rowOff>
    </xdr:from>
    <xdr:to>
      <xdr:col>1</xdr:col>
      <xdr:colOff>485775</xdr:colOff>
      <xdr:row>97</xdr:row>
      <xdr:rowOff>33179</xdr:rowOff>
    </xdr:to>
    <xdr:sp macro="" textlink="">
      <xdr:nvSpPr>
        <xdr:cNvPr id="262" name="円/楕円 261"/>
        <xdr:cNvSpPr/>
      </xdr:nvSpPr>
      <xdr:spPr>
        <a:xfrm>
          <a:off x="1079500" y="1656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24306</xdr:rowOff>
    </xdr:from>
    <xdr:ext cx="534377" cy="259045"/>
    <xdr:sp macro="" textlink="">
      <xdr:nvSpPr>
        <xdr:cNvPr id="263" name="テキスト ボックス 262"/>
        <xdr:cNvSpPr txBox="1"/>
      </xdr:nvSpPr>
      <xdr:spPr>
        <a:xfrm>
          <a:off x="863111" y="16654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42,202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117475</xdr:rowOff>
    </xdr:from>
    <xdr:to>
      <xdr:col>15</xdr:col>
      <xdr:colOff>180340</xdr:colOff>
      <xdr:row>39</xdr:row>
      <xdr:rowOff>44450</xdr:rowOff>
    </xdr:to>
    <xdr:cxnSp macro="">
      <xdr:nvCxnSpPr>
        <xdr:cNvPr id="287" name="直線コネクタ 286"/>
        <xdr:cNvCxnSpPr/>
      </xdr:nvCxnSpPr>
      <xdr:spPr>
        <a:xfrm flipV="1">
          <a:off x="10475595" y="5432425"/>
          <a:ext cx="1270" cy="1298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64152</xdr:rowOff>
    </xdr:from>
    <xdr:ext cx="534377" cy="259045"/>
    <xdr:sp macro="" textlink="">
      <xdr:nvSpPr>
        <xdr:cNvPr id="290" name="労働費最大値テキスト"/>
        <xdr:cNvSpPr txBox="1"/>
      </xdr:nvSpPr>
      <xdr:spPr>
        <a:xfrm>
          <a:off x="10528300" y="520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a:t>
          </a:r>
          <a:endParaRPr kumimoji="1" lang="ja-JP" altLang="en-US" sz="1000" b="1">
            <a:latin typeface="ＭＳ Ｐゴシック"/>
          </a:endParaRPr>
        </a:p>
      </xdr:txBody>
    </xdr:sp>
    <xdr:clientData/>
  </xdr:oneCellAnchor>
  <xdr:twoCellAnchor>
    <xdr:from>
      <xdr:col>15</xdr:col>
      <xdr:colOff>92075</xdr:colOff>
      <xdr:row>31</xdr:row>
      <xdr:rowOff>117475</xdr:rowOff>
    </xdr:from>
    <xdr:to>
      <xdr:col>15</xdr:col>
      <xdr:colOff>269875</xdr:colOff>
      <xdr:row>31</xdr:row>
      <xdr:rowOff>117475</xdr:rowOff>
    </xdr:to>
    <xdr:cxnSp macro="">
      <xdr:nvCxnSpPr>
        <xdr:cNvPr id="291" name="直線コネクタ 290"/>
        <xdr:cNvCxnSpPr/>
      </xdr:nvCxnSpPr>
      <xdr:spPr>
        <a:xfrm>
          <a:off x="10388600" y="5432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116967</xdr:rowOff>
    </xdr:from>
    <xdr:to>
      <xdr:col>15</xdr:col>
      <xdr:colOff>180975</xdr:colOff>
      <xdr:row>38</xdr:row>
      <xdr:rowOff>148082</xdr:rowOff>
    </xdr:to>
    <xdr:cxnSp macro="">
      <xdr:nvCxnSpPr>
        <xdr:cNvPr id="292" name="直線コネクタ 291"/>
        <xdr:cNvCxnSpPr/>
      </xdr:nvCxnSpPr>
      <xdr:spPr>
        <a:xfrm>
          <a:off x="9639300" y="6632067"/>
          <a:ext cx="838200" cy="31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77614</xdr:rowOff>
    </xdr:from>
    <xdr:ext cx="378565" cy="259045"/>
    <xdr:sp macro="" textlink="">
      <xdr:nvSpPr>
        <xdr:cNvPr id="293" name="労働費平均値テキスト"/>
        <xdr:cNvSpPr txBox="1"/>
      </xdr:nvSpPr>
      <xdr:spPr>
        <a:xfrm>
          <a:off x="10528300" y="64212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54737</xdr:rowOff>
    </xdr:from>
    <xdr:to>
      <xdr:col>15</xdr:col>
      <xdr:colOff>231775</xdr:colOff>
      <xdr:row>38</xdr:row>
      <xdr:rowOff>156337</xdr:rowOff>
    </xdr:to>
    <xdr:sp macro="" textlink="">
      <xdr:nvSpPr>
        <xdr:cNvPr id="294" name="フローチャート : 判断 293"/>
        <xdr:cNvSpPr/>
      </xdr:nvSpPr>
      <xdr:spPr>
        <a:xfrm>
          <a:off x="10426700" y="6569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168275</xdr:rowOff>
    </xdr:from>
    <xdr:to>
      <xdr:col>14</xdr:col>
      <xdr:colOff>28575</xdr:colOff>
      <xdr:row>38</xdr:row>
      <xdr:rowOff>116967</xdr:rowOff>
    </xdr:to>
    <xdr:cxnSp macro="">
      <xdr:nvCxnSpPr>
        <xdr:cNvPr id="295" name="直線コネクタ 294"/>
        <xdr:cNvCxnSpPr/>
      </xdr:nvCxnSpPr>
      <xdr:spPr>
        <a:xfrm>
          <a:off x="8750300" y="6511925"/>
          <a:ext cx="889000" cy="120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117348</xdr:rowOff>
    </xdr:from>
    <xdr:to>
      <xdr:col>14</xdr:col>
      <xdr:colOff>79375</xdr:colOff>
      <xdr:row>38</xdr:row>
      <xdr:rowOff>47498</xdr:rowOff>
    </xdr:to>
    <xdr:sp macro="" textlink="">
      <xdr:nvSpPr>
        <xdr:cNvPr id="296" name="フローチャート : 判断 295"/>
        <xdr:cNvSpPr/>
      </xdr:nvSpPr>
      <xdr:spPr>
        <a:xfrm>
          <a:off x="9588500" y="646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64025</xdr:rowOff>
    </xdr:from>
    <xdr:ext cx="469744" cy="259045"/>
    <xdr:sp macro="" textlink="">
      <xdr:nvSpPr>
        <xdr:cNvPr id="297" name="テキスト ボックス 296"/>
        <xdr:cNvSpPr txBox="1"/>
      </xdr:nvSpPr>
      <xdr:spPr>
        <a:xfrm>
          <a:off x="9404427" y="6236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127635</xdr:rowOff>
    </xdr:from>
    <xdr:to>
      <xdr:col>12</xdr:col>
      <xdr:colOff>511175</xdr:colOff>
      <xdr:row>37</xdr:row>
      <xdr:rowOff>168275</xdr:rowOff>
    </xdr:to>
    <xdr:cxnSp macro="">
      <xdr:nvCxnSpPr>
        <xdr:cNvPr id="298" name="直線コネクタ 297"/>
        <xdr:cNvCxnSpPr/>
      </xdr:nvCxnSpPr>
      <xdr:spPr>
        <a:xfrm>
          <a:off x="7861300" y="6471285"/>
          <a:ext cx="889000" cy="40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34798</xdr:rowOff>
    </xdr:from>
    <xdr:to>
      <xdr:col>12</xdr:col>
      <xdr:colOff>561975</xdr:colOff>
      <xdr:row>37</xdr:row>
      <xdr:rowOff>136398</xdr:rowOff>
    </xdr:to>
    <xdr:sp macro="" textlink="">
      <xdr:nvSpPr>
        <xdr:cNvPr id="299" name="フローチャート : 判断 298"/>
        <xdr:cNvSpPr/>
      </xdr:nvSpPr>
      <xdr:spPr>
        <a:xfrm>
          <a:off x="8699500" y="637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152925</xdr:rowOff>
    </xdr:from>
    <xdr:ext cx="469744" cy="259045"/>
    <xdr:sp macro="" textlink="">
      <xdr:nvSpPr>
        <xdr:cNvPr id="300" name="テキスト ボックス 299"/>
        <xdr:cNvSpPr txBox="1"/>
      </xdr:nvSpPr>
      <xdr:spPr>
        <a:xfrm>
          <a:off x="8515427" y="6153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2,376</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97663</xdr:rowOff>
    </xdr:from>
    <xdr:to>
      <xdr:col>11</xdr:col>
      <xdr:colOff>307975</xdr:colOff>
      <xdr:row>37</xdr:row>
      <xdr:rowOff>127635</xdr:rowOff>
    </xdr:to>
    <xdr:cxnSp macro="">
      <xdr:nvCxnSpPr>
        <xdr:cNvPr id="301" name="直線コネクタ 300"/>
        <xdr:cNvCxnSpPr/>
      </xdr:nvCxnSpPr>
      <xdr:spPr>
        <a:xfrm>
          <a:off x="6972300" y="6269863"/>
          <a:ext cx="889000" cy="201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151638</xdr:rowOff>
    </xdr:from>
    <xdr:to>
      <xdr:col>11</xdr:col>
      <xdr:colOff>358775</xdr:colOff>
      <xdr:row>37</xdr:row>
      <xdr:rowOff>81788</xdr:rowOff>
    </xdr:to>
    <xdr:sp macro="" textlink="">
      <xdr:nvSpPr>
        <xdr:cNvPr id="302" name="フローチャート : 判断 301"/>
        <xdr:cNvSpPr/>
      </xdr:nvSpPr>
      <xdr:spPr>
        <a:xfrm>
          <a:off x="7810500" y="6323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98315</xdr:rowOff>
    </xdr:from>
    <xdr:ext cx="469744" cy="259045"/>
    <xdr:sp macro="" textlink="">
      <xdr:nvSpPr>
        <xdr:cNvPr id="303" name="テキスト ボックス 302"/>
        <xdr:cNvSpPr txBox="1"/>
      </xdr:nvSpPr>
      <xdr:spPr>
        <a:xfrm>
          <a:off x="7626427" y="6099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127889</xdr:rowOff>
    </xdr:from>
    <xdr:to>
      <xdr:col>10</xdr:col>
      <xdr:colOff>155575</xdr:colOff>
      <xdr:row>36</xdr:row>
      <xdr:rowOff>58039</xdr:rowOff>
    </xdr:to>
    <xdr:sp macro="" textlink="">
      <xdr:nvSpPr>
        <xdr:cNvPr id="304" name="フローチャート : 判断 303"/>
        <xdr:cNvSpPr/>
      </xdr:nvSpPr>
      <xdr:spPr>
        <a:xfrm>
          <a:off x="6921500" y="612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74566</xdr:rowOff>
    </xdr:from>
    <xdr:ext cx="469744" cy="259045"/>
    <xdr:sp macro="" textlink="">
      <xdr:nvSpPr>
        <xdr:cNvPr id="305" name="テキスト ボックス 304"/>
        <xdr:cNvSpPr txBox="1"/>
      </xdr:nvSpPr>
      <xdr:spPr>
        <a:xfrm>
          <a:off x="6737427" y="590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97282</xdr:rowOff>
    </xdr:from>
    <xdr:to>
      <xdr:col>15</xdr:col>
      <xdr:colOff>231775</xdr:colOff>
      <xdr:row>39</xdr:row>
      <xdr:rowOff>27432</xdr:rowOff>
    </xdr:to>
    <xdr:sp macro="" textlink="">
      <xdr:nvSpPr>
        <xdr:cNvPr id="311" name="円/楕円 310"/>
        <xdr:cNvSpPr/>
      </xdr:nvSpPr>
      <xdr:spPr>
        <a:xfrm>
          <a:off x="10426700" y="6612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33164</xdr:rowOff>
    </xdr:from>
    <xdr:ext cx="378565" cy="259045"/>
    <xdr:sp macro="" textlink="">
      <xdr:nvSpPr>
        <xdr:cNvPr id="312" name="労働費該当値テキスト"/>
        <xdr:cNvSpPr txBox="1"/>
      </xdr:nvSpPr>
      <xdr:spPr>
        <a:xfrm>
          <a:off x="10528300" y="65482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534</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66167</xdr:rowOff>
    </xdr:from>
    <xdr:to>
      <xdr:col>14</xdr:col>
      <xdr:colOff>79375</xdr:colOff>
      <xdr:row>38</xdr:row>
      <xdr:rowOff>167767</xdr:rowOff>
    </xdr:to>
    <xdr:sp macro="" textlink="">
      <xdr:nvSpPr>
        <xdr:cNvPr id="313" name="円/楕円 312"/>
        <xdr:cNvSpPr/>
      </xdr:nvSpPr>
      <xdr:spPr>
        <a:xfrm>
          <a:off x="9588500" y="6581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158894</xdr:rowOff>
    </xdr:from>
    <xdr:ext cx="378565" cy="259045"/>
    <xdr:sp macro="" textlink="">
      <xdr:nvSpPr>
        <xdr:cNvPr id="314" name="テキスト ボックス 313"/>
        <xdr:cNvSpPr txBox="1"/>
      </xdr:nvSpPr>
      <xdr:spPr>
        <a:xfrm>
          <a:off x="9450017" y="66739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117475</xdr:rowOff>
    </xdr:from>
    <xdr:to>
      <xdr:col>12</xdr:col>
      <xdr:colOff>561975</xdr:colOff>
      <xdr:row>38</xdr:row>
      <xdr:rowOff>47625</xdr:rowOff>
    </xdr:to>
    <xdr:sp macro="" textlink="">
      <xdr:nvSpPr>
        <xdr:cNvPr id="315" name="円/楕円 314"/>
        <xdr:cNvSpPr/>
      </xdr:nvSpPr>
      <xdr:spPr>
        <a:xfrm>
          <a:off x="8699500" y="646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38752</xdr:rowOff>
    </xdr:from>
    <xdr:ext cx="469744" cy="259045"/>
    <xdr:sp macro="" textlink="">
      <xdr:nvSpPr>
        <xdr:cNvPr id="316" name="テキスト ボックス 315"/>
        <xdr:cNvSpPr txBox="1"/>
      </xdr:nvSpPr>
      <xdr:spPr>
        <a:xfrm>
          <a:off x="8515427" y="6553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1,725</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76835</xdr:rowOff>
    </xdr:from>
    <xdr:to>
      <xdr:col>11</xdr:col>
      <xdr:colOff>358775</xdr:colOff>
      <xdr:row>38</xdr:row>
      <xdr:rowOff>6985</xdr:rowOff>
    </xdr:to>
    <xdr:sp macro="" textlink="">
      <xdr:nvSpPr>
        <xdr:cNvPr id="317" name="円/楕円 316"/>
        <xdr:cNvSpPr/>
      </xdr:nvSpPr>
      <xdr:spPr>
        <a:xfrm>
          <a:off x="7810500" y="64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169562</xdr:rowOff>
    </xdr:from>
    <xdr:ext cx="469744" cy="259045"/>
    <xdr:sp macro="" textlink="">
      <xdr:nvSpPr>
        <xdr:cNvPr id="318" name="テキスト ボックス 317"/>
        <xdr:cNvSpPr txBox="1"/>
      </xdr:nvSpPr>
      <xdr:spPr>
        <a:xfrm>
          <a:off x="7626427" y="6513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46863</xdr:rowOff>
    </xdr:from>
    <xdr:to>
      <xdr:col>10</xdr:col>
      <xdr:colOff>155575</xdr:colOff>
      <xdr:row>36</xdr:row>
      <xdr:rowOff>148463</xdr:rowOff>
    </xdr:to>
    <xdr:sp macro="" textlink="">
      <xdr:nvSpPr>
        <xdr:cNvPr id="319" name="円/楕円 318"/>
        <xdr:cNvSpPr/>
      </xdr:nvSpPr>
      <xdr:spPr>
        <a:xfrm>
          <a:off x="6921500" y="621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139590</xdr:rowOff>
    </xdr:from>
    <xdr:ext cx="469744" cy="259045"/>
    <xdr:sp macro="" textlink="">
      <xdr:nvSpPr>
        <xdr:cNvPr id="320" name="テキスト ボックス 319"/>
        <xdr:cNvSpPr txBox="1"/>
      </xdr:nvSpPr>
      <xdr:spPr>
        <a:xfrm>
          <a:off x="6737427" y="6311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3,631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25,806</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26607</xdr:rowOff>
    </xdr:from>
    <xdr:to>
      <xdr:col>15</xdr:col>
      <xdr:colOff>180340</xdr:colOff>
      <xdr:row>58</xdr:row>
      <xdr:rowOff>83711</xdr:rowOff>
    </xdr:to>
    <xdr:cxnSp macro="">
      <xdr:nvCxnSpPr>
        <xdr:cNvPr id="342" name="直線コネクタ 341"/>
        <xdr:cNvCxnSpPr/>
      </xdr:nvCxnSpPr>
      <xdr:spPr>
        <a:xfrm flipV="1">
          <a:off x="10475595" y="8599107"/>
          <a:ext cx="1270" cy="142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87538</xdr:rowOff>
    </xdr:from>
    <xdr:ext cx="469744" cy="259045"/>
    <xdr:sp macro="" textlink="">
      <xdr:nvSpPr>
        <xdr:cNvPr id="343" name="農林水産業費最小値テキスト"/>
        <xdr:cNvSpPr txBox="1"/>
      </xdr:nvSpPr>
      <xdr:spPr>
        <a:xfrm>
          <a:off x="10528300" y="10031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6,123</a:t>
          </a:r>
          <a:endParaRPr kumimoji="1" lang="ja-JP" altLang="en-US" sz="1000" b="1">
            <a:latin typeface="ＭＳ Ｐゴシック"/>
          </a:endParaRPr>
        </a:p>
      </xdr:txBody>
    </xdr:sp>
    <xdr:clientData/>
  </xdr:oneCellAnchor>
  <xdr:twoCellAnchor>
    <xdr:from>
      <xdr:col>15</xdr:col>
      <xdr:colOff>92075</xdr:colOff>
      <xdr:row>58</xdr:row>
      <xdr:rowOff>83711</xdr:rowOff>
    </xdr:from>
    <xdr:to>
      <xdr:col>15</xdr:col>
      <xdr:colOff>269875</xdr:colOff>
      <xdr:row>58</xdr:row>
      <xdr:rowOff>83711</xdr:rowOff>
    </xdr:to>
    <xdr:cxnSp macro="">
      <xdr:nvCxnSpPr>
        <xdr:cNvPr id="344" name="直線コネクタ 343"/>
        <xdr:cNvCxnSpPr/>
      </xdr:nvCxnSpPr>
      <xdr:spPr>
        <a:xfrm>
          <a:off x="10388600" y="10027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144734</xdr:rowOff>
    </xdr:from>
    <xdr:ext cx="599010" cy="259045"/>
    <xdr:sp macro="" textlink="">
      <xdr:nvSpPr>
        <xdr:cNvPr id="345" name="農林水産業費最大値テキスト"/>
        <xdr:cNvSpPr txBox="1"/>
      </xdr:nvSpPr>
      <xdr:spPr>
        <a:xfrm>
          <a:off x="10528300" y="8374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162,368</a:t>
          </a:r>
          <a:endParaRPr kumimoji="1" lang="ja-JP" altLang="en-US" sz="1000" b="1">
            <a:latin typeface="ＭＳ Ｐゴシック"/>
          </a:endParaRPr>
        </a:p>
      </xdr:txBody>
    </xdr:sp>
    <xdr:clientData/>
  </xdr:oneCellAnchor>
  <xdr:twoCellAnchor>
    <xdr:from>
      <xdr:col>15</xdr:col>
      <xdr:colOff>92075</xdr:colOff>
      <xdr:row>50</xdr:row>
      <xdr:rowOff>26607</xdr:rowOff>
    </xdr:from>
    <xdr:to>
      <xdr:col>15</xdr:col>
      <xdr:colOff>269875</xdr:colOff>
      <xdr:row>50</xdr:row>
      <xdr:rowOff>26607</xdr:rowOff>
    </xdr:to>
    <xdr:cxnSp macro="">
      <xdr:nvCxnSpPr>
        <xdr:cNvPr id="346" name="直線コネクタ 345"/>
        <xdr:cNvCxnSpPr/>
      </xdr:nvCxnSpPr>
      <xdr:spPr>
        <a:xfrm>
          <a:off x="10388600" y="8599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161947</xdr:rowOff>
    </xdr:from>
    <xdr:to>
      <xdr:col>15</xdr:col>
      <xdr:colOff>180975</xdr:colOff>
      <xdr:row>57</xdr:row>
      <xdr:rowOff>51287</xdr:rowOff>
    </xdr:to>
    <xdr:cxnSp macro="">
      <xdr:nvCxnSpPr>
        <xdr:cNvPr id="347" name="直線コネクタ 346"/>
        <xdr:cNvCxnSpPr/>
      </xdr:nvCxnSpPr>
      <xdr:spPr>
        <a:xfrm flipV="1">
          <a:off x="9639300" y="9763147"/>
          <a:ext cx="838200" cy="60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114693</xdr:rowOff>
    </xdr:from>
    <xdr:ext cx="534377" cy="259045"/>
    <xdr:sp macro="" textlink="">
      <xdr:nvSpPr>
        <xdr:cNvPr id="348" name="農林水産業費平均値テキスト"/>
        <xdr:cNvSpPr txBox="1"/>
      </xdr:nvSpPr>
      <xdr:spPr>
        <a:xfrm>
          <a:off x="10528300" y="97158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32,320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136266</xdr:rowOff>
    </xdr:from>
    <xdr:to>
      <xdr:col>15</xdr:col>
      <xdr:colOff>231775</xdr:colOff>
      <xdr:row>57</xdr:row>
      <xdr:rowOff>66416</xdr:rowOff>
    </xdr:to>
    <xdr:sp macro="" textlink="">
      <xdr:nvSpPr>
        <xdr:cNvPr id="349" name="フローチャート : 判断 348"/>
        <xdr:cNvSpPr/>
      </xdr:nvSpPr>
      <xdr:spPr>
        <a:xfrm>
          <a:off x="10426700" y="973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51287</xdr:rowOff>
    </xdr:from>
    <xdr:to>
      <xdr:col>14</xdr:col>
      <xdr:colOff>28575</xdr:colOff>
      <xdr:row>57</xdr:row>
      <xdr:rowOff>56297</xdr:rowOff>
    </xdr:to>
    <xdr:cxnSp macro="">
      <xdr:nvCxnSpPr>
        <xdr:cNvPr id="350" name="直線コネクタ 349"/>
        <xdr:cNvCxnSpPr/>
      </xdr:nvCxnSpPr>
      <xdr:spPr>
        <a:xfrm flipV="1">
          <a:off x="8750300" y="9823937"/>
          <a:ext cx="889000" cy="5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165215</xdr:rowOff>
    </xdr:from>
    <xdr:to>
      <xdr:col>14</xdr:col>
      <xdr:colOff>79375</xdr:colOff>
      <xdr:row>57</xdr:row>
      <xdr:rowOff>95365</xdr:rowOff>
    </xdr:to>
    <xdr:sp macro="" textlink="">
      <xdr:nvSpPr>
        <xdr:cNvPr id="351" name="フローチャート : 判断 350"/>
        <xdr:cNvSpPr/>
      </xdr:nvSpPr>
      <xdr:spPr>
        <a:xfrm>
          <a:off x="9588500" y="976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111892</xdr:rowOff>
    </xdr:from>
    <xdr:ext cx="534377" cy="259045"/>
    <xdr:sp macro="" textlink="">
      <xdr:nvSpPr>
        <xdr:cNvPr id="352" name="テキスト ボックス 351"/>
        <xdr:cNvSpPr txBox="1"/>
      </xdr:nvSpPr>
      <xdr:spPr>
        <a:xfrm>
          <a:off x="9372111" y="954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48333</xdr:rowOff>
    </xdr:from>
    <xdr:to>
      <xdr:col>12</xdr:col>
      <xdr:colOff>511175</xdr:colOff>
      <xdr:row>57</xdr:row>
      <xdr:rowOff>56297</xdr:rowOff>
    </xdr:to>
    <xdr:cxnSp macro="">
      <xdr:nvCxnSpPr>
        <xdr:cNvPr id="353" name="直線コネクタ 352"/>
        <xdr:cNvCxnSpPr/>
      </xdr:nvCxnSpPr>
      <xdr:spPr>
        <a:xfrm>
          <a:off x="7861300" y="9820983"/>
          <a:ext cx="889000" cy="7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167026</xdr:rowOff>
    </xdr:from>
    <xdr:to>
      <xdr:col>12</xdr:col>
      <xdr:colOff>561975</xdr:colOff>
      <xdr:row>57</xdr:row>
      <xdr:rowOff>97176</xdr:rowOff>
    </xdr:to>
    <xdr:sp macro="" textlink="">
      <xdr:nvSpPr>
        <xdr:cNvPr id="354" name="フローチャート : 判断 353"/>
        <xdr:cNvSpPr/>
      </xdr:nvSpPr>
      <xdr:spPr>
        <a:xfrm>
          <a:off x="8699500" y="9768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113703</xdr:rowOff>
    </xdr:from>
    <xdr:ext cx="534377" cy="259045"/>
    <xdr:sp macro="" textlink="">
      <xdr:nvSpPr>
        <xdr:cNvPr id="355" name="テキスト ボックス 354"/>
        <xdr:cNvSpPr txBox="1"/>
      </xdr:nvSpPr>
      <xdr:spPr>
        <a:xfrm>
          <a:off x="8483111" y="9543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28,956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13422</xdr:rowOff>
    </xdr:from>
    <xdr:to>
      <xdr:col>11</xdr:col>
      <xdr:colOff>307975</xdr:colOff>
      <xdr:row>57</xdr:row>
      <xdr:rowOff>48333</xdr:rowOff>
    </xdr:to>
    <xdr:cxnSp macro="">
      <xdr:nvCxnSpPr>
        <xdr:cNvPr id="356" name="直線コネクタ 355"/>
        <xdr:cNvCxnSpPr/>
      </xdr:nvCxnSpPr>
      <xdr:spPr>
        <a:xfrm>
          <a:off x="6972300" y="9786072"/>
          <a:ext cx="889000" cy="34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21161</xdr:rowOff>
    </xdr:from>
    <xdr:to>
      <xdr:col>11</xdr:col>
      <xdr:colOff>358775</xdr:colOff>
      <xdr:row>57</xdr:row>
      <xdr:rowOff>122761</xdr:rowOff>
    </xdr:to>
    <xdr:sp macro="" textlink="">
      <xdr:nvSpPr>
        <xdr:cNvPr id="357" name="フローチャート : 判断 356"/>
        <xdr:cNvSpPr/>
      </xdr:nvSpPr>
      <xdr:spPr>
        <a:xfrm>
          <a:off x="7810500" y="979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113888</xdr:rowOff>
    </xdr:from>
    <xdr:ext cx="534377" cy="259045"/>
    <xdr:sp macro="" textlink="">
      <xdr:nvSpPr>
        <xdr:cNvPr id="358" name="テキスト ボックス 357"/>
        <xdr:cNvSpPr txBox="1"/>
      </xdr:nvSpPr>
      <xdr:spPr>
        <a:xfrm>
          <a:off x="7594111" y="9886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38224</xdr:rowOff>
    </xdr:from>
    <xdr:to>
      <xdr:col>10</xdr:col>
      <xdr:colOff>155575</xdr:colOff>
      <xdr:row>57</xdr:row>
      <xdr:rowOff>139824</xdr:rowOff>
    </xdr:to>
    <xdr:sp macro="" textlink="">
      <xdr:nvSpPr>
        <xdr:cNvPr id="359" name="フローチャート : 判断 358"/>
        <xdr:cNvSpPr/>
      </xdr:nvSpPr>
      <xdr:spPr>
        <a:xfrm>
          <a:off x="6921500" y="981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130951</xdr:rowOff>
    </xdr:from>
    <xdr:ext cx="534377" cy="259045"/>
    <xdr:sp macro="" textlink="">
      <xdr:nvSpPr>
        <xdr:cNvPr id="360" name="テキスト ボックス 359"/>
        <xdr:cNvSpPr txBox="1"/>
      </xdr:nvSpPr>
      <xdr:spPr>
        <a:xfrm>
          <a:off x="6705111" y="9903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24,292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111147</xdr:rowOff>
    </xdr:from>
    <xdr:to>
      <xdr:col>15</xdr:col>
      <xdr:colOff>231775</xdr:colOff>
      <xdr:row>57</xdr:row>
      <xdr:rowOff>41297</xdr:rowOff>
    </xdr:to>
    <xdr:sp macro="" textlink="">
      <xdr:nvSpPr>
        <xdr:cNvPr id="366" name="円/楕円 365"/>
        <xdr:cNvSpPr/>
      </xdr:nvSpPr>
      <xdr:spPr>
        <a:xfrm>
          <a:off x="10426700" y="9712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134024</xdr:rowOff>
    </xdr:from>
    <xdr:ext cx="534377" cy="259045"/>
    <xdr:sp macro="" textlink="">
      <xdr:nvSpPr>
        <xdr:cNvPr id="367" name="農林水産業費該当値テキスト"/>
        <xdr:cNvSpPr txBox="1"/>
      </xdr:nvSpPr>
      <xdr:spPr>
        <a:xfrm>
          <a:off x="10528300" y="9563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35,067</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487</xdr:rowOff>
    </xdr:from>
    <xdr:to>
      <xdr:col>14</xdr:col>
      <xdr:colOff>79375</xdr:colOff>
      <xdr:row>57</xdr:row>
      <xdr:rowOff>102087</xdr:rowOff>
    </xdr:to>
    <xdr:sp macro="" textlink="">
      <xdr:nvSpPr>
        <xdr:cNvPr id="368" name="円/楕円 367"/>
        <xdr:cNvSpPr/>
      </xdr:nvSpPr>
      <xdr:spPr>
        <a:xfrm>
          <a:off x="9588500" y="977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93214</xdr:rowOff>
    </xdr:from>
    <xdr:ext cx="534377" cy="259045"/>
    <xdr:sp macro="" textlink="">
      <xdr:nvSpPr>
        <xdr:cNvPr id="369" name="テキスト ボックス 368"/>
        <xdr:cNvSpPr txBox="1"/>
      </xdr:nvSpPr>
      <xdr:spPr>
        <a:xfrm>
          <a:off x="9372111" y="9865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28,419</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5497</xdr:rowOff>
    </xdr:from>
    <xdr:to>
      <xdr:col>12</xdr:col>
      <xdr:colOff>561975</xdr:colOff>
      <xdr:row>57</xdr:row>
      <xdr:rowOff>107097</xdr:rowOff>
    </xdr:to>
    <xdr:sp macro="" textlink="">
      <xdr:nvSpPr>
        <xdr:cNvPr id="370" name="円/楕円 369"/>
        <xdr:cNvSpPr/>
      </xdr:nvSpPr>
      <xdr:spPr>
        <a:xfrm>
          <a:off x="8699500" y="9778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98224</xdr:rowOff>
    </xdr:from>
    <xdr:ext cx="534377" cy="259045"/>
    <xdr:sp macro="" textlink="">
      <xdr:nvSpPr>
        <xdr:cNvPr id="371" name="テキスト ボックス 370"/>
        <xdr:cNvSpPr txBox="1"/>
      </xdr:nvSpPr>
      <xdr:spPr>
        <a:xfrm>
          <a:off x="8483111" y="987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27,871</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168983</xdr:rowOff>
    </xdr:from>
    <xdr:to>
      <xdr:col>11</xdr:col>
      <xdr:colOff>358775</xdr:colOff>
      <xdr:row>57</xdr:row>
      <xdr:rowOff>99133</xdr:rowOff>
    </xdr:to>
    <xdr:sp macro="" textlink="">
      <xdr:nvSpPr>
        <xdr:cNvPr id="372" name="円/楕円 371"/>
        <xdr:cNvSpPr/>
      </xdr:nvSpPr>
      <xdr:spPr>
        <a:xfrm>
          <a:off x="7810500" y="9770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115660</xdr:rowOff>
    </xdr:from>
    <xdr:ext cx="534377" cy="259045"/>
    <xdr:sp macro="" textlink="">
      <xdr:nvSpPr>
        <xdr:cNvPr id="373" name="テキスト ボックス 372"/>
        <xdr:cNvSpPr txBox="1"/>
      </xdr:nvSpPr>
      <xdr:spPr>
        <a:xfrm>
          <a:off x="7594111" y="9545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28,742</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134072</xdr:rowOff>
    </xdr:from>
    <xdr:to>
      <xdr:col>10</xdr:col>
      <xdr:colOff>155575</xdr:colOff>
      <xdr:row>57</xdr:row>
      <xdr:rowOff>64222</xdr:rowOff>
    </xdr:to>
    <xdr:sp macro="" textlink="">
      <xdr:nvSpPr>
        <xdr:cNvPr id="374" name="円/楕円 373"/>
        <xdr:cNvSpPr/>
      </xdr:nvSpPr>
      <xdr:spPr>
        <a:xfrm>
          <a:off x="6921500" y="973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80749</xdr:rowOff>
    </xdr:from>
    <xdr:ext cx="534377" cy="259045"/>
    <xdr:sp macro="" textlink="">
      <xdr:nvSpPr>
        <xdr:cNvPr id="375" name="テキスト ボックス 374"/>
        <xdr:cNvSpPr txBox="1"/>
      </xdr:nvSpPr>
      <xdr:spPr>
        <a:xfrm>
          <a:off x="6705111" y="9510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32,560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5" name="テキスト ボックス 394"/>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167018</xdr:rowOff>
    </xdr:from>
    <xdr:to>
      <xdr:col>15</xdr:col>
      <xdr:colOff>180340</xdr:colOff>
      <xdr:row>79</xdr:row>
      <xdr:rowOff>58841</xdr:rowOff>
    </xdr:to>
    <xdr:cxnSp macro="">
      <xdr:nvCxnSpPr>
        <xdr:cNvPr id="401" name="直線コネクタ 400"/>
        <xdr:cNvCxnSpPr/>
      </xdr:nvCxnSpPr>
      <xdr:spPr>
        <a:xfrm flipV="1">
          <a:off x="10475595" y="12168518"/>
          <a:ext cx="1270" cy="1434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62668</xdr:rowOff>
    </xdr:from>
    <xdr:ext cx="469744" cy="259045"/>
    <xdr:sp macro="" textlink="">
      <xdr:nvSpPr>
        <xdr:cNvPr id="402" name="商工費最小値テキスト"/>
        <xdr:cNvSpPr txBox="1"/>
      </xdr:nvSpPr>
      <xdr:spPr>
        <a:xfrm>
          <a:off x="10528300" y="13607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2,452</a:t>
          </a:r>
          <a:endParaRPr kumimoji="1" lang="ja-JP" altLang="en-US" sz="1000" b="1">
            <a:latin typeface="ＭＳ Ｐゴシック"/>
          </a:endParaRPr>
        </a:p>
      </xdr:txBody>
    </xdr:sp>
    <xdr:clientData/>
  </xdr:oneCellAnchor>
  <xdr:twoCellAnchor>
    <xdr:from>
      <xdr:col>15</xdr:col>
      <xdr:colOff>92075</xdr:colOff>
      <xdr:row>79</xdr:row>
      <xdr:rowOff>58841</xdr:rowOff>
    </xdr:from>
    <xdr:to>
      <xdr:col>15</xdr:col>
      <xdr:colOff>269875</xdr:colOff>
      <xdr:row>79</xdr:row>
      <xdr:rowOff>58841</xdr:rowOff>
    </xdr:to>
    <xdr:cxnSp macro="">
      <xdr:nvCxnSpPr>
        <xdr:cNvPr id="403" name="直線コネクタ 402"/>
        <xdr:cNvCxnSpPr/>
      </xdr:nvCxnSpPr>
      <xdr:spPr>
        <a:xfrm>
          <a:off x="10388600" y="1360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113695</xdr:rowOff>
    </xdr:from>
    <xdr:ext cx="534377" cy="259045"/>
    <xdr:sp macro="" textlink="">
      <xdr:nvSpPr>
        <xdr:cNvPr id="404" name="商工費最大値テキスト"/>
        <xdr:cNvSpPr txBox="1"/>
      </xdr:nvSpPr>
      <xdr:spPr>
        <a:xfrm>
          <a:off x="10528300" y="1194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90,327</a:t>
          </a:r>
          <a:endParaRPr kumimoji="1" lang="ja-JP" altLang="en-US" sz="1000" b="1">
            <a:latin typeface="ＭＳ Ｐゴシック"/>
          </a:endParaRPr>
        </a:p>
      </xdr:txBody>
    </xdr:sp>
    <xdr:clientData/>
  </xdr:oneCellAnchor>
  <xdr:twoCellAnchor>
    <xdr:from>
      <xdr:col>15</xdr:col>
      <xdr:colOff>92075</xdr:colOff>
      <xdr:row>70</xdr:row>
      <xdr:rowOff>167018</xdr:rowOff>
    </xdr:from>
    <xdr:to>
      <xdr:col>15</xdr:col>
      <xdr:colOff>269875</xdr:colOff>
      <xdr:row>70</xdr:row>
      <xdr:rowOff>167018</xdr:rowOff>
    </xdr:to>
    <xdr:cxnSp macro="">
      <xdr:nvCxnSpPr>
        <xdr:cNvPr id="405" name="直線コネクタ 404"/>
        <xdr:cNvCxnSpPr/>
      </xdr:nvCxnSpPr>
      <xdr:spPr>
        <a:xfrm>
          <a:off x="10388600" y="1216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98290</xdr:rowOff>
    </xdr:from>
    <xdr:to>
      <xdr:col>15</xdr:col>
      <xdr:colOff>180975</xdr:colOff>
      <xdr:row>78</xdr:row>
      <xdr:rowOff>120563</xdr:rowOff>
    </xdr:to>
    <xdr:cxnSp macro="">
      <xdr:nvCxnSpPr>
        <xdr:cNvPr id="406" name="直線コネクタ 405"/>
        <xdr:cNvCxnSpPr/>
      </xdr:nvCxnSpPr>
      <xdr:spPr>
        <a:xfrm>
          <a:off x="9639300" y="13471390"/>
          <a:ext cx="838200" cy="22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113296</xdr:rowOff>
    </xdr:from>
    <xdr:ext cx="534377" cy="259045"/>
    <xdr:sp macro="" textlink="">
      <xdr:nvSpPr>
        <xdr:cNvPr id="407" name="商工費平均値テキスト"/>
        <xdr:cNvSpPr txBox="1"/>
      </xdr:nvSpPr>
      <xdr:spPr>
        <a:xfrm>
          <a:off x="10528300" y="13143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18,407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90419</xdr:rowOff>
    </xdr:from>
    <xdr:to>
      <xdr:col>15</xdr:col>
      <xdr:colOff>231775</xdr:colOff>
      <xdr:row>78</xdr:row>
      <xdr:rowOff>20569</xdr:rowOff>
    </xdr:to>
    <xdr:sp macro="" textlink="">
      <xdr:nvSpPr>
        <xdr:cNvPr id="408" name="フローチャート : 判断 407"/>
        <xdr:cNvSpPr/>
      </xdr:nvSpPr>
      <xdr:spPr>
        <a:xfrm>
          <a:off x="10426700" y="1329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98290</xdr:rowOff>
    </xdr:from>
    <xdr:to>
      <xdr:col>14</xdr:col>
      <xdr:colOff>28575</xdr:colOff>
      <xdr:row>78</xdr:row>
      <xdr:rowOff>128482</xdr:rowOff>
    </xdr:to>
    <xdr:cxnSp macro="">
      <xdr:nvCxnSpPr>
        <xdr:cNvPr id="409" name="直線コネクタ 408"/>
        <xdr:cNvCxnSpPr/>
      </xdr:nvCxnSpPr>
      <xdr:spPr>
        <a:xfrm flipV="1">
          <a:off x="8750300" y="13471390"/>
          <a:ext cx="889000" cy="30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135747</xdr:rowOff>
    </xdr:from>
    <xdr:to>
      <xdr:col>14</xdr:col>
      <xdr:colOff>79375</xdr:colOff>
      <xdr:row>78</xdr:row>
      <xdr:rowOff>65897</xdr:rowOff>
    </xdr:to>
    <xdr:sp macro="" textlink="">
      <xdr:nvSpPr>
        <xdr:cNvPr id="410" name="フローチャート : 判断 409"/>
        <xdr:cNvSpPr/>
      </xdr:nvSpPr>
      <xdr:spPr>
        <a:xfrm>
          <a:off x="9588500" y="13337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82424</xdr:rowOff>
    </xdr:from>
    <xdr:ext cx="534377" cy="259045"/>
    <xdr:sp macro="" textlink="">
      <xdr:nvSpPr>
        <xdr:cNvPr id="411" name="テキスト ボックス 410"/>
        <xdr:cNvSpPr txBox="1"/>
      </xdr:nvSpPr>
      <xdr:spPr>
        <a:xfrm>
          <a:off x="9372111" y="13112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15,631</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137430</xdr:rowOff>
    </xdr:from>
    <xdr:to>
      <xdr:col>12</xdr:col>
      <xdr:colOff>511175</xdr:colOff>
      <xdr:row>78</xdr:row>
      <xdr:rowOff>128482</xdr:rowOff>
    </xdr:to>
    <xdr:cxnSp macro="">
      <xdr:nvCxnSpPr>
        <xdr:cNvPr id="412" name="直線コネクタ 411"/>
        <xdr:cNvCxnSpPr/>
      </xdr:nvCxnSpPr>
      <xdr:spPr>
        <a:xfrm>
          <a:off x="7861300" y="13339080"/>
          <a:ext cx="889000" cy="162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154786</xdr:rowOff>
    </xdr:from>
    <xdr:to>
      <xdr:col>12</xdr:col>
      <xdr:colOff>561975</xdr:colOff>
      <xdr:row>78</xdr:row>
      <xdr:rowOff>84936</xdr:rowOff>
    </xdr:to>
    <xdr:sp macro="" textlink="">
      <xdr:nvSpPr>
        <xdr:cNvPr id="413" name="フローチャート : 判断 412"/>
        <xdr:cNvSpPr/>
      </xdr:nvSpPr>
      <xdr:spPr>
        <a:xfrm>
          <a:off x="8699500" y="13356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101463</xdr:rowOff>
    </xdr:from>
    <xdr:ext cx="534377" cy="259045"/>
    <xdr:sp macro="" textlink="">
      <xdr:nvSpPr>
        <xdr:cNvPr id="414" name="テキスト ボックス 413"/>
        <xdr:cNvSpPr txBox="1"/>
      </xdr:nvSpPr>
      <xdr:spPr>
        <a:xfrm>
          <a:off x="8483111" y="13131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137430</xdr:rowOff>
    </xdr:from>
    <xdr:to>
      <xdr:col>11</xdr:col>
      <xdr:colOff>307975</xdr:colOff>
      <xdr:row>78</xdr:row>
      <xdr:rowOff>102144</xdr:rowOff>
    </xdr:to>
    <xdr:cxnSp macro="">
      <xdr:nvCxnSpPr>
        <xdr:cNvPr id="415" name="直線コネクタ 414"/>
        <xdr:cNvCxnSpPr/>
      </xdr:nvCxnSpPr>
      <xdr:spPr>
        <a:xfrm flipV="1">
          <a:off x="6972300" y="13339080"/>
          <a:ext cx="889000" cy="136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1477</xdr:rowOff>
    </xdr:from>
    <xdr:to>
      <xdr:col>11</xdr:col>
      <xdr:colOff>358775</xdr:colOff>
      <xdr:row>78</xdr:row>
      <xdr:rowOff>103077</xdr:rowOff>
    </xdr:to>
    <xdr:sp macro="" textlink="">
      <xdr:nvSpPr>
        <xdr:cNvPr id="416" name="フローチャート : 判断 415"/>
        <xdr:cNvSpPr/>
      </xdr:nvSpPr>
      <xdr:spPr>
        <a:xfrm>
          <a:off x="7810500" y="1337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94204</xdr:rowOff>
    </xdr:from>
    <xdr:ext cx="534377" cy="259045"/>
    <xdr:sp macro="" textlink="">
      <xdr:nvSpPr>
        <xdr:cNvPr id="417" name="テキスト ボックス 416"/>
        <xdr:cNvSpPr txBox="1"/>
      </xdr:nvSpPr>
      <xdr:spPr>
        <a:xfrm>
          <a:off x="7594111" y="13467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13,354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3125</xdr:rowOff>
    </xdr:from>
    <xdr:to>
      <xdr:col>10</xdr:col>
      <xdr:colOff>155575</xdr:colOff>
      <xdr:row>78</xdr:row>
      <xdr:rowOff>104725</xdr:rowOff>
    </xdr:to>
    <xdr:sp macro="" textlink="">
      <xdr:nvSpPr>
        <xdr:cNvPr id="418" name="フローチャート : 判断 417"/>
        <xdr:cNvSpPr/>
      </xdr:nvSpPr>
      <xdr:spPr>
        <a:xfrm>
          <a:off x="6921500" y="1337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121252</xdr:rowOff>
    </xdr:from>
    <xdr:ext cx="534377" cy="259045"/>
    <xdr:sp macro="" textlink="">
      <xdr:nvSpPr>
        <xdr:cNvPr id="419" name="テキスト ボックス 418"/>
        <xdr:cNvSpPr txBox="1"/>
      </xdr:nvSpPr>
      <xdr:spPr>
        <a:xfrm>
          <a:off x="6705111" y="13151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69763</xdr:rowOff>
    </xdr:from>
    <xdr:to>
      <xdr:col>15</xdr:col>
      <xdr:colOff>231775</xdr:colOff>
      <xdr:row>78</xdr:row>
      <xdr:rowOff>171363</xdr:rowOff>
    </xdr:to>
    <xdr:sp macro="" textlink="">
      <xdr:nvSpPr>
        <xdr:cNvPr id="425" name="円/楕円 424"/>
        <xdr:cNvSpPr/>
      </xdr:nvSpPr>
      <xdr:spPr>
        <a:xfrm>
          <a:off x="10426700" y="13442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156140</xdr:rowOff>
    </xdr:from>
    <xdr:ext cx="469744" cy="259045"/>
    <xdr:sp macro="" textlink="">
      <xdr:nvSpPr>
        <xdr:cNvPr id="426" name="商工費該当値テキスト"/>
        <xdr:cNvSpPr txBox="1"/>
      </xdr:nvSpPr>
      <xdr:spPr>
        <a:xfrm>
          <a:off x="10528300" y="13357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9,172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47490</xdr:rowOff>
    </xdr:from>
    <xdr:to>
      <xdr:col>14</xdr:col>
      <xdr:colOff>79375</xdr:colOff>
      <xdr:row>78</xdr:row>
      <xdr:rowOff>149090</xdr:rowOff>
    </xdr:to>
    <xdr:sp macro="" textlink="">
      <xdr:nvSpPr>
        <xdr:cNvPr id="427" name="円/楕円 426"/>
        <xdr:cNvSpPr/>
      </xdr:nvSpPr>
      <xdr:spPr>
        <a:xfrm>
          <a:off x="9588500" y="1342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140217</xdr:rowOff>
    </xdr:from>
    <xdr:ext cx="534377" cy="259045"/>
    <xdr:sp macro="" textlink="">
      <xdr:nvSpPr>
        <xdr:cNvPr id="428" name="テキスト ボックス 427"/>
        <xdr:cNvSpPr txBox="1"/>
      </xdr:nvSpPr>
      <xdr:spPr>
        <a:xfrm>
          <a:off x="9372111" y="13513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10,536</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77682</xdr:rowOff>
    </xdr:from>
    <xdr:to>
      <xdr:col>12</xdr:col>
      <xdr:colOff>561975</xdr:colOff>
      <xdr:row>79</xdr:row>
      <xdr:rowOff>7832</xdr:rowOff>
    </xdr:to>
    <xdr:sp macro="" textlink="">
      <xdr:nvSpPr>
        <xdr:cNvPr id="429" name="円/楕円 428"/>
        <xdr:cNvSpPr/>
      </xdr:nvSpPr>
      <xdr:spPr>
        <a:xfrm>
          <a:off x="8699500" y="13450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170409</xdr:rowOff>
    </xdr:from>
    <xdr:ext cx="469744" cy="259045"/>
    <xdr:sp macro="" textlink="">
      <xdr:nvSpPr>
        <xdr:cNvPr id="430" name="テキスト ボックス 429"/>
        <xdr:cNvSpPr txBox="1"/>
      </xdr:nvSpPr>
      <xdr:spPr>
        <a:xfrm>
          <a:off x="8515427" y="13543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8,687</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86630</xdr:rowOff>
    </xdr:from>
    <xdr:to>
      <xdr:col>11</xdr:col>
      <xdr:colOff>358775</xdr:colOff>
      <xdr:row>78</xdr:row>
      <xdr:rowOff>16780</xdr:rowOff>
    </xdr:to>
    <xdr:sp macro="" textlink="">
      <xdr:nvSpPr>
        <xdr:cNvPr id="431" name="円/楕円 430"/>
        <xdr:cNvSpPr/>
      </xdr:nvSpPr>
      <xdr:spPr>
        <a:xfrm>
          <a:off x="7810500" y="1328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33307</xdr:rowOff>
    </xdr:from>
    <xdr:ext cx="534377" cy="259045"/>
    <xdr:sp macro="" textlink="">
      <xdr:nvSpPr>
        <xdr:cNvPr id="432" name="テキスト ボックス 431"/>
        <xdr:cNvSpPr txBox="1"/>
      </xdr:nvSpPr>
      <xdr:spPr>
        <a:xfrm>
          <a:off x="7594111" y="13063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18,639</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51344</xdr:rowOff>
    </xdr:from>
    <xdr:to>
      <xdr:col>10</xdr:col>
      <xdr:colOff>155575</xdr:colOff>
      <xdr:row>78</xdr:row>
      <xdr:rowOff>152944</xdr:rowOff>
    </xdr:to>
    <xdr:sp macro="" textlink="">
      <xdr:nvSpPr>
        <xdr:cNvPr id="433" name="円/楕円 432"/>
        <xdr:cNvSpPr/>
      </xdr:nvSpPr>
      <xdr:spPr>
        <a:xfrm>
          <a:off x="6921500" y="13424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144071</xdr:rowOff>
    </xdr:from>
    <xdr:ext cx="534377" cy="259045"/>
    <xdr:sp macro="" textlink="">
      <xdr:nvSpPr>
        <xdr:cNvPr id="434" name="テキスト ボックス 433"/>
        <xdr:cNvSpPr txBox="1"/>
      </xdr:nvSpPr>
      <xdr:spPr>
        <a:xfrm>
          <a:off x="6705111" y="1351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10,300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51,046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50" name="テキスト ボックス 449"/>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52" name="テキスト ボックス 451"/>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83798</xdr:rowOff>
    </xdr:from>
    <xdr:to>
      <xdr:col>15</xdr:col>
      <xdr:colOff>180340</xdr:colOff>
      <xdr:row>98</xdr:row>
      <xdr:rowOff>127699</xdr:rowOff>
    </xdr:to>
    <xdr:cxnSp macro="">
      <xdr:nvCxnSpPr>
        <xdr:cNvPr id="456" name="直線コネクタ 455"/>
        <xdr:cNvCxnSpPr/>
      </xdr:nvCxnSpPr>
      <xdr:spPr>
        <a:xfrm flipV="1">
          <a:off x="10475595" y="15514298"/>
          <a:ext cx="1270" cy="14155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146825</xdr:rowOff>
    </xdr:from>
    <xdr:ext cx="534377" cy="259045"/>
    <xdr:sp macro="" textlink="">
      <xdr:nvSpPr>
        <xdr:cNvPr id="457" name="土木費最小値テキスト"/>
        <xdr:cNvSpPr txBox="1"/>
      </xdr:nvSpPr>
      <xdr:spPr>
        <a:xfrm>
          <a:off x="10528300" y="16948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13,125</a:t>
          </a:r>
          <a:endParaRPr kumimoji="1" lang="ja-JP" altLang="en-US" sz="1000" b="1">
            <a:latin typeface="ＭＳ Ｐゴシック"/>
          </a:endParaRPr>
        </a:p>
      </xdr:txBody>
    </xdr:sp>
    <xdr:clientData/>
  </xdr:oneCellAnchor>
  <xdr:twoCellAnchor>
    <xdr:from>
      <xdr:col>15</xdr:col>
      <xdr:colOff>92075</xdr:colOff>
      <xdr:row>98</xdr:row>
      <xdr:rowOff>127699</xdr:rowOff>
    </xdr:from>
    <xdr:to>
      <xdr:col>15</xdr:col>
      <xdr:colOff>269875</xdr:colOff>
      <xdr:row>98</xdr:row>
      <xdr:rowOff>127699</xdr:rowOff>
    </xdr:to>
    <xdr:cxnSp macro="">
      <xdr:nvCxnSpPr>
        <xdr:cNvPr id="458" name="直線コネクタ 457"/>
        <xdr:cNvCxnSpPr/>
      </xdr:nvCxnSpPr>
      <xdr:spPr>
        <a:xfrm>
          <a:off x="10388600" y="16929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30475</xdr:rowOff>
    </xdr:from>
    <xdr:ext cx="690189" cy="259045"/>
    <xdr:sp macro="" textlink="">
      <xdr:nvSpPr>
        <xdr:cNvPr id="459" name="土木費最大値テキスト"/>
        <xdr:cNvSpPr txBox="1"/>
      </xdr:nvSpPr>
      <xdr:spPr>
        <a:xfrm>
          <a:off x="10528300" y="152895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1,561,135</a:t>
          </a:r>
          <a:endParaRPr kumimoji="1" lang="ja-JP" altLang="en-US" sz="1000" b="1">
            <a:latin typeface="ＭＳ Ｐゴシック"/>
          </a:endParaRPr>
        </a:p>
      </xdr:txBody>
    </xdr:sp>
    <xdr:clientData/>
  </xdr:oneCellAnchor>
  <xdr:twoCellAnchor>
    <xdr:from>
      <xdr:col>15</xdr:col>
      <xdr:colOff>92075</xdr:colOff>
      <xdr:row>90</xdr:row>
      <xdr:rowOff>83798</xdr:rowOff>
    </xdr:from>
    <xdr:to>
      <xdr:col>15</xdr:col>
      <xdr:colOff>269875</xdr:colOff>
      <xdr:row>90</xdr:row>
      <xdr:rowOff>83798</xdr:rowOff>
    </xdr:to>
    <xdr:cxnSp macro="">
      <xdr:nvCxnSpPr>
        <xdr:cNvPr id="460" name="直線コネクタ 459"/>
        <xdr:cNvCxnSpPr/>
      </xdr:nvCxnSpPr>
      <xdr:spPr>
        <a:xfrm>
          <a:off x="10388600" y="15514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95647</xdr:rowOff>
    </xdr:from>
    <xdr:to>
      <xdr:col>15</xdr:col>
      <xdr:colOff>180975</xdr:colOff>
      <xdr:row>98</xdr:row>
      <xdr:rowOff>101972</xdr:rowOff>
    </xdr:to>
    <xdr:cxnSp macro="">
      <xdr:nvCxnSpPr>
        <xdr:cNvPr id="461" name="直線コネクタ 460"/>
        <xdr:cNvCxnSpPr/>
      </xdr:nvCxnSpPr>
      <xdr:spPr>
        <a:xfrm>
          <a:off x="9639300" y="16897747"/>
          <a:ext cx="838200" cy="6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64274</xdr:rowOff>
    </xdr:from>
    <xdr:ext cx="534377" cy="259045"/>
    <xdr:sp macro="" textlink="">
      <xdr:nvSpPr>
        <xdr:cNvPr id="462" name="土木費平均値テキスト"/>
        <xdr:cNvSpPr txBox="1"/>
      </xdr:nvSpPr>
      <xdr:spPr>
        <a:xfrm>
          <a:off x="10528300" y="166949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51,949</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41397</xdr:rowOff>
    </xdr:from>
    <xdr:to>
      <xdr:col>15</xdr:col>
      <xdr:colOff>231775</xdr:colOff>
      <xdr:row>98</xdr:row>
      <xdr:rowOff>142997</xdr:rowOff>
    </xdr:to>
    <xdr:sp macro="" textlink="">
      <xdr:nvSpPr>
        <xdr:cNvPr id="463" name="フローチャート : 判断 462"/>
        <xdr:cNvSpPr/>
      </xdr:nvSpPr>
      <xdr:spPr>
        <a:xfrm>
          <a:off x="10426700" y="16843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89601</xdr:rowOff>
    </xdr:from>
    <xdr:to>
      <xdr:col>14</xdr:col>
      <xdr:colOff>28575</xdr:colOff>
      <xdr:row>98</xdr:row>
      <xdr:rowOff>95647</xdr:rowOff>
    </xdr:to>
    <xdr:cxnSp macro="">
      <xdr:nvCxnSpPr>
        <xdr:cNvPr id="464" name="直線コネクタ 463"/>
        <xdr:cNvCxnSpPr/>
      </xdr:nvCxnSpPr>
      <xdr:spPr>
        <a:xfrm>
          <a:off x="8750300" y="16891701"/>
          <a:ext cx="889000" cy="6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23851</xdr:rowOff>
    </xdr:from>
    <xdr:to>
      <xdr:col>14</xdr:col>
      <xdr:colOff>79375</xdr:colOff>
      <xdr:row>98</xdr:row>
      <xdr:rowOff>125451</xdr:rowOff>
    </xdr:to>
    <xdr:sp macro="" textlink="">
      <xdr:nvSpPr>
        <xdr:cNvPr id="465" name="フローチャート : 判断 464"/>
        <xdr:cNvSpPr/>
      </xdr:nvSpPr>
      <xdr:spPr>
        <a:xfrm>
          <a:off x="9588500" y="1682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141978</xdr:rowOff>
    </xdr:from>
    <xdr:ext cx="534377" cy="259045"/>
    <xdr:sp macro="" textlink="">
      <xdr:nvSpPr>
        <xdr:cNvPr id="466" name="テキスト ボックス 465"/>
        <xdr:cNvSpPr txBox="1"/>
      </xdr:nvSpPr>
      <xdr:spPr>
        <a:xfrm>
          <a:off x="9372111" y="16601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71,139</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89601</xdr:rowOff>
    </xdr:from>
    <xdr:to>
      <xdr:col>12</xdr:col>
      <xdr:colOff>511175</xdr:colOff>
      <xdr:row>98</xdr:row>
      <xdr:rowOff>107138</xdr:rowOff>
    </xdr:to>
    <xdr:cxnSp macro="">
      <xdr:nvCxnSpPr>
        <xdr:cNvPr id="467" name="直線コネクタ 466"/>
        <xdr:cNvCxnSpPr/>
      </xdr:nvCxnSpPr>
      <xdr:spPr>
        <a:xfrm flipV="1">
          <a:off x="7861300" y="16891701"/>
          <a:ext cx="889000" cy="17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33525</xdr:rowOff>
    </xdr:from>
    <xdr:to>
      <xdr:col>12</xdr:col>
      <xdr:colOff>561975</xdr:colOff>
      <xdr:row>98</xdr:row>
      <xdr:rowOff>135125</xdr:rowOff>
    </xdr:to>
    <xdr:sp macro="" textlink="">
      <xdr:nvSpPr>
        <xdr:cNvPr id="468" name="フローチャート : 判断 467"/>
        <xdr:cNvSpPr/>
      </xdr:nvSpPr>
      <xdr:spPr>
        <a:xfrm>
          <a:off x="8699500" y="1683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151652</xdr:rowOff>
    </xdr:from>
    <xdr:ext cx="534377" cy="259045"/>
    <xdr:sp macro="" textlink="">
      <xdr:nvSpPr>
        <xdr:cNvPr id="469" name="テキスト ボックス 468"/>
        <xdr:cNvSpPr txBox="1"/>
      </xdr:nvSpPr>
      <xdr:spPr>
        <a:xfrm>
          <a:off x="8483111" y="16610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60,559</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106234</xdr:rowOff>
    </xdr:from>
    <xdr:to>
      <xdr:col>11</xdr:col>
      <xdr:colOff>307975</xdr:colOff>
      <xdr:row>98</xdr:row>
      <xdr:rowOff>107138</xdr:rowOff>
    </xdr:to>
    <xdr:cxnSp macro="">
      <xdr:nvCxnSpPr>
        <xdr:cNvPr id="470" name="直線コネクタ 469"/>
        <xdr:cNvCxnSpPr/>
      </xdr:nvCxnSpPr>
      <xdr:spPr>
        <a:xfrm>
          <a:off x="6972300" y="16908334"/>
          <a:ext cx="889000" cy="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39825</xdr:rowOff>
    </xdr:from>
    <xdr:to>
      <xdr:col>11</xdr:col>
      <xdr:colOff>358775</xdr:colOff>
      <xdr:row>98</xdr:row>
      <xdr:rowOff>141425</xdr:rowOff>
    </xdr:to>
    <xdr:sp macro="" textlink="">
      <xdr:nvSpPr>
        <xdr:cNvPr id="471" name="フローチャート : 判断 470"/>
        <xdr:cNvSpPr/>
      </xdr:nvSpPr>
      <xdr:spPr>
        <a:xfrm>
          <a:off x="7810500" y="1684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157952</xdr:rowOff>
    </xdr:from>
    <xdr:ext cx="534377" cy="259045"/>
    <xdr:sp macro="" textlink="">
      <xdr:nvSpPr>
        <xdr:cNvPr id="472" name="テキスト ボックス 471"/>
        <xdr:cNvSpPr txBox="1"/>
      </xdr:nvSpPr>
      <xdr:spPr>
        <a:xfrm>
          <a:off x="7594111" y="16617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42120</xdr:rowOff>
    </xdr:from>
    <xdr:to>
      <xdr:col>10</xdr:col>
      <xdr:colOff>155575</xdr:colOff>
      <xdr:row>98</xdr:row>
      <xdr:rowOff>143720</xdr:rowOff>
    </xdr:to>
    <xdr:sp macro="" textlink="">
      <xdr:nvSpPr>
        <xdr:cNvPr id="473" name="フローチャート : 判断 472"/>
        <xdr:cNvSpPr/>
      </xdr:nvSpPr>
      <xdr:spPr>
        <a:xfrm>
          <a:off x="6921500" y="1684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160247</xdr:rowOff>
    </xdr:from>
    <xdr:ext cx="534377" cy="259045"/>
    <xdr:sp macro="" textlink="">
      <xdr:nvSpPr>
        <xdr:cNvPr id="474" name="テキスト ボックス 473"/>
        <xdr:cNvSpPr txBox="1"/>
      </xdr:nvSpPr>
      <xdr:spPr>
        <a:xfrm>
          <a:off x="6705111" y="1661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51172</xdr:rowOff>
    </xdr:from>
    <xdr:to>
      <xdr:col>15</xdr:col>
      <xdr:colOff>231775</xdr:colOff>
      <xdr:row>98</xdr:row>
      <xdr:rowOff>152772</xdr:rowOff>
    </xdr:to>
    <xdr:sp macro="" textlink="">
      <xdr:nvSpPr>
        <xdr:cNvPr id="480" name="円/楕円 479"/>
        <xdr:cNvSpPr/>
      </xdr:nvSpPr>
      <xdr:spPr>
        <a:xfrm>
          <a:off x="10426700" y="1685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19825</xdr:rowOff>
    </xdr:from>
    <xdr:ext cx="534377" cy="259045"/>
    <xdr:sp macro="" textlink="">
      <xdr:nvSpPr>
        <xdr:cNvPr id="481" name="土木費該当値テキスト"/>
        <xdr:cNvSpPr txBox="1"/>
      </xdr:nvSpPr>
      <xdr:spPr>
        <a:xfrm>
          <a:off x="10528300" y="16821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41,260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44847</xdr:rowOff>
    </xdr:from>
    <xdr:to>
      <xdr:col>14</xdr:col>
      <xdr:colOff>79375</xdr:colOff>
      <xdr:row>98</xdr:row>
      <xdr:rowOff>146447</xdr:rowOff>
    </xdr:to>
    <xdr:sp macro="" textlink="">
      <xdr:nvSpPr>
        <xdr:cNvPr id="482" name="円/楕円 481"/>
        <xdr:cNvSpPr/>
      </xdr:nvSpPr>
      <xdr:spPr>
        <a:xfrm>
          <a:off x="9588500" y="16846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137574</xdr:rowOff>
    </xdr:from>
    <xdr:ext cx="534377" cy="259045"/>
    <xdr:sp macro="" textlink="">
      <xdr:nvSpPr>
        <xdr:cNvPr id="483" name="テキスト ボックス 482"/>
        <xdr:cNvSpPr txBox="1"/>
      </xdr:nvSpPr>
      <xdr:spPr>
        <a:xfrm>
          <a:off x="9372111" y="1693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48,177</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38801</xdr:rowOff>
    </xdr:from>
    <xdr:to>
      <xdr:col>12</xdr:col>
      <xdr:colOff>561975</xdr:colOff>
      <xdr:row>98</xdr:row>
      <xdr:rowOff>140401</xdr:rowOff>
    </xdr:to>
    <xdr:sp macro="" textlink="">
      <xdr:nvSpPr>
        <xdr:cNvPr id="484" name="円/楕円 483"/>
        <xdr:cNvSpPr/>
      </xdr:nvSpPr>
      <xdr:spPr>
        <a:xfrm>
          <a:off x="8699500" y="16840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131528</xdr:rowOff>
    </xdr:from>
    <xdr:ext cx="534377" cy="259045"/>
    <xdr:sp macro="" textlink="">
      <xdr:nvSpPr>
        <xdr:cNvPr id="485" name="テキスト ボックス 484"/>
        <xdr:cNvSpPr txBox="1"/>
      </xdr:nvSpPr>
      <xdr:spPr>
        <a:xfrm>
          <a:off x="8483111" y="16933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54,790</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56338</xdr:rowOff>
    </xdr:from>
    <xdr:to>
      <xdr:col>11</xdr:col>
      <xdr:colOff>358775</xdr:colOff>
      <xdr:row>98</xdr:row>
      <xdr:rowOff>157938</xdr:rowOff>
    </xdr:to>
    <xdr:sp macro="" textlink="">
      <xdr:nvSpPr>
        <xdr:cNvPr id="486" name="円/楕円 485"/>
        <xdr:cNvSpPr/>
      </xdr:nvSpPr>
      <xdr:spPr>
        <a:xfrm>
          <a:off x="7810500" y="1685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149065</xdr:rowOff>
    </xdr:from>
    <xdr:ext cx="534377" cy="259045"/>
    <xdr:sp macro="" textlink="">
      <xdr:nvSpPr>
        <xdr:cNvPr id="487" name="テキスト ボックス 486"/>
        <xdr:cNvSpPr txBox="1"/>
      </xdr:nvSpPr>
      <xdr:spPr>
        <a:xfrm>
          <a:off x="7594111" y="16951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35,610</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55434</xdr:rowOff>
    </xdr:from>
    <xdr:to>
      <xdr:col>10</xdr:col>
      <xdr:colOff>155575</xdr:colOff>
      <xdr:row>98</xdr:row>
      <xdr:rowOff>157034</xdr:rowOff>
    </xdr:to>
    <xdr:sp macro="" textlink="">
      <xdr:nvSpPr>
        <xdr:cNvPr id="488" name="円/楕円 487"/>
        <xdr:cNvSpPr/>
      </xdr:nvSpPr>
      <xdr:spPr>
        <a:xfrm>
          <a:off x="6921500" y="1685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148161</xdr:rowOff>
    </xdr:from>
    <xdr:ext cx="534377" cy="259045"/>
    <xdr:sp macro="" textlink="">
      <xdr:nvSpPr>
        <xdr:cNvPr id="489" name="テキスト ボックス 488"/>
        <xdr:cNvSpPr txBox="1"/>
      </xdr:nvSpPr>
      <xdr:spPr>
        <a:xfrm>
          <a:off x="6705111" y="16950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36,599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19,648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57045</xdr:rowOff>
    </xdr:from>
    <xdr:to>
      <xdr:col>23</xdr:col>
      <xdr:colOff>516889</xdr:colOff>
      <xdr:row>39</xdr:row>
      <xdr:rowOff>98878</xdr:rowOff>
    </xdr:to>
    <xdr:cxnSp macro="">
      <xdr:nvCxnSpPr>
        <xdr:cNvPr id="515" name="直線コネクタ 514"/>
        <xdr:cNvCxnSpPr/>
      </xdr:nvCxnSpPr>
      <xdr:spPr>
        <a:xfrm flipV="1">
          <a:off x="16317595" y="5200545"/>
          <a:ext cx="1269" cy="1584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3722</xdr:rowOff>
    </xdr:from>
    <xdr:ext cx="534377" cy="259045"/>
    <xdr:sp macro="" textlink="">
      <xdr:nvSpPr>
        <xdr:cNvPr id="518" name="消防費最大値テキスト"/>
        <xdr:cNvSpPr txBox="1"/>
      </xdr:nvSpPr>
      <xdr:spPr>
        <a:xfrm>
          <a:off x="16370300" y="49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97,062</a:t>
          </a:r>
          <a:endParaRPr kumimoji="1" lang="ja-JP" altLang="en-US" sz="1000" b="1">
            <a:latin typeface="ＭＳ Ｐゴシック"/>
          </a:endParaRPr>
        </a:p>
      </xdr:txBody>
    </xdr:sp>
    <xdr:clientData/>
  </xdr:oneCellAnchor>
  <xdr:twoCellAnchor>
    <xdr:from>
      <xdr:col>23</xdr:col>
      <xdr:colOff>428625</xdr:colOff>
      <xdr:row>30</xdr:row>
      <xdr:rowOff>57045</xdr:rowOff>
    </xdr:from>
    <xdr:to>
      <xdr:col>23</xdr:col>
      <xdr:colOff>606425</xdr:colOff>
      <xdr:row>30</xdr:row>
      <xdr:rowOff>57045</xdr:rowOff>
    </xdr:to>
    <xdr:cxnSp macro="">
      <xdr:nvCxnSpPr>
        <xdr:cNvPr id="519" name="直線コネクタ 518"/>
        <xdr:cNvCxnSpPr/>
      </xdr:nvCxnSpPr>
      <xdr:spPr>
        <a:xfrm>
          <a:off x="16230600" y="52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6590</xdr:rowOff>
    </xdr:from>
    <xdr:to>
      <xdr:col>23</xdr:col>
      <xdr:colOff>517525</xdr:colOff>
      <xdr:row>36</xdr:row>
      <xdr:rowOff>52620</xdr:rowOff>
    </xdr:to>
    <xdr:cxnSp macro="">
      <xdr:nvCxnSpPr>
        <xdr:cNvPr id="520" name="直線コネクタ 519"/>
        <xdr:cNvCxnSpPr/>
      </xdr:nvCxnSpPr>
      <xdr:spPr>
        <a:xfrm flipV="1">
          <a:off x="15481300" y="6178790"/>
          <a:ext cx="838200" cy="46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139793</xdr:rowOff>
    </xdr:from>
    <xdr:ext cx="534377" cy="259045"/>
    <xdr:sp macro="" textlink="">
      <xdr:nvSpPr>
        <xdr:cNvPr id="521" name="消防費平均値テキスト"/>
        <xdr:cNvSpPr txBox="1"/>
      </xdr:nvSpPr>
      <xdr:spPr>
        <a:xfrm>
          <a:off x="16370300" y="63119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24,562</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161366</xdr:rowOff>
    </xdr:from>
    <xdr:to>
      <xdr:col>23</xdr:col>
      <xdr:colOff>568325</xdr:colOff>
      <xdr:row>37</xdr:row>
      <xdr:rowOff>91516</xdr:rowOff>
    </xdr:to>
    <xdr:sp macro="" textlink="">
      <xdr:nvSpPr>
        <xdr:cNvPr id="522" name="フローチャート : 判断 521"/>
        <xdr:cNvSpPr/>
      </xdr:nvSpPr>
      <xdr:spPr>
        <a:xfrm>
          <a:off x="16268700" y="633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52620</xdr:rowOff>
    </xdr:from>
    <xdr:to>
      <xdr:col>22</xdr:col>
      <xdr:colOff>365125</xdr:colOff>
      <xdr:row>37</xdr:row>
      <xdr:rowOff>51493</xdr:rowOff>
    </xdr:to>
    <xdr:cxnSp macro="">
      <xdr:nvCxnSpPr>
        <xdr:cNvPr id="523" name="直線コネクタ 522"/>
        <xdr:cNvCxnSpPr/>
      </xdr:nvCxnSpPr>
      <xdr:spPr>
        <a:xfrm flipV="1">
          <a:off x="14592300" y="6224820"/>
          <a:ext cx="889000" cy="170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155439</xdr:rowOff>
    </xdr:from>
    <xdr:to>
      <xdr:col>22</xdr:col>
      <xdr:colOff>415925</xdr:colOff>
      <xdr:row>37</xdr:row>
      <xdr:rowOff>85589</xdr:rowOff>
    </xdr:to>
    <xdr:sp macro="" textlink="">
      <xdr:nvSpPr>
        <xdr:cNvPr id="524" name="フローチャート : 判断 523"/>
        <xdr:cNvSpPr/>
      </xdr:nvSpPr>
      <xdr:spPr>
        <a:xfrm>
          <a:off x="15430500" y="632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76716</xdr:rowOff>
    </xdr:from>
    <xdr:ext cx="534377" cy="259045"/>
    <xdr:sp macro="" textlink="">
      <xdr:nvSpPr>
        <xdr:cNvPr id="525" name="テキスト ボックス 524"/>
        <xdr:cNvSpPr txBox="1"/>
      </xdr:nvSpPr>
      <xdr:spPr>
        <a:xfrm>
          <a:off x="15214111" y="642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24,925</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9218</xdr:rowOff>
    </xdr:from>
    <xdr:to>
      <xdr:col>21</xdr:col>
      <xdr:colOff>161925</xdr:colOff>
      <xdr:row>37</xdr:row>
      <xdr:rowOff>51493</xdr:rowOff>
    </xdr:to>
    <xdr:cxnSp macro="">
      <xdr:nvCxnSpPr>
        <xdr:cNvPr id="526" name="直線コネクタ 525"/>
        <xdr:cNvCxnSpPr/>
      </xdr:nvCxnSpPr>
      <xdr:spPr>
        <a:xfrm>
          <a:off x="13703300" y="6352868"/>
          <a:ext cx="889000" cy="42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169792</xdr:rowOff>
    </xdr:from>
    <xdr:to>
      <xdr:col>21</xdr:col>
      <xdr:colOff>212725</xdr:colOff>
      <xdr:row>37</xdr:row>
      <xdr:rowOff>99942</xdr:rowOff>
    </xdr:to>
    <xdr:sp macro="" textlink="">
      <xdr:nvSpPr>
        <xdr:cNvPr id="527" name="フローチャート : 判断 526"/>
        <xdr:cNvSpPr/>
      </xdr:nvSpPr>
      <xdr:spPr>
        <a:xfrm>
          <a:off x="14541500" y="6341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116469</xdr:rowOff>
    </xdr:from>
    <xdr:ext cx="534377" cy="259045"/>
    <xdr:sp macro="" textlink="">
      <xdr:nvSpPr>
        <xdr:cNvPr id="528" name="テキスト ボックス 527"/>
        <xdr:cNvSpPr txBox="1"/>
      </xdr:nvSpPr>
      <xdr:spPr>
        <a:xfrm>
          <a:off x="14325111" y="611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24,046</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9218</xdr:rowOff>
    </xdr:from>
    <xdr:to>
      <xdr:col>19</xdr:col>
      <xdr:colOff>644525</xdr:colOff>
      <xdr:row>37</xdr:row>
      <xdr:rowOff>27180</xdr:rowOff>
    </xdr:to>
    <xdr:cxnSp macro="">
      <xdr:nvCxnSpPr>
        <xdr:cNvPr id="529" name="直線コネクタ 528"/>
        <xdr:cNvCxnSpPr/>
      </xdr:nvCxnSpPr>
      <xdr:spPr>
        <a:xfrm flipV="1">
          <a:off x="12814300" y="6352868"/>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33334</xdr:rowOff>
    </xdr:from>
    <xdr:to>
      <xdr:col>20</xdr:col>
      <xdr:colOff>9525</xdr:colOff>
      <xdr:row>37</xdr:row>
      <xdr:rowOff>134934</xdr:rowOff>
    </xdr:to>
    <xdr:sp macro="" textlink="">
      <xdr:nvSpPr>
        <xdr:cNvPr id="530" name="フローチャート : 判断 529"/>
        <xdr:cNvSpPr/>
      </xdr:nvSpPr>
      <xdr:spPr>
        <a:xfrm>
          <a:off x="13652500" y="637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126061</xdr:rowOff>
    </xdr:from>
    <xdr:ext cx="534377" cy="259045"/>
    <xdr:sp macro="" textlink="">
      <xdr:nvSpPr>
        <xdr:cNvPr id="531" name="テキスト ボックス 530"/>
        <xdr:cNvSpPr txBox="1"/>
      </xdr:nvSpPr>
      <xdr:spPr>
        <a:xfrm>
          <a:off x="13436111" y="6469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21,903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54985</xdr:rowOff>
    </xdr:from>
    <xdr:to>
      <xdr:col>18</xdr:col>
      <xdr:colOff>492125</xdr:colOff>
      <xdr:row>37</xdr:row>
      <xdr:rowOff>156585</xdr:rowOff>
    </xdr:to>
    <xdr:sp macro="" textlink="">
      <xdr:nvSpPr>
        <xdr:cNvPr id="532" name="フローチャート : 判断 531"/>
        <xdr:cNvSpPr/>
      </xdr:nvSpPr>
      <xdr:spPr>
        <a:xfrm>
          <a:off x="12763500" y="639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147713</xdr:rowOff>
    </xdr:from>
    <xdr:ext cx="534377" cy="259045"/>
    <xdr:sp macro="" textlink="">
      <xdr:nvSpPr>
        <xdr:cNvPr id="533" name="テキスト ボックス 532"/>
        <xdr:cNvSpPr txBox="1"/>
      </xdr:nvSpPr>
      <xdr:spPr>
        <a:xfrm>
          <a:off x="12547111" y="6491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127240</xdr:rowOff>
    </xdr:from>
    <xdr:to>
      <xdr:col>23</xdr:col>
      <xdr:colOff>568325</xdr:colOff>
      <xdr:row>36</xdr:row>
      <xdr:rowOff>57390</xdr:rowOff>
    </xdr:to>
    <xdr:sp macro="" textlink="">
      <xdr:nvSpPr>
        <xdr:cNvPr id="539" name="円/楕円 538"/>
        <xdr:cNvSpPr/>
      </xdr:nvSpPr>
      <xdr:spPr>
        <a:xfrm>
          <a:off x="16268700" y="612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150117</xdr:rowOff>
    </xdr:from>
    <xdr:ext cx="534377" cy="259045"/>
    <xdr:sp macro="" textlink="">
      <xdr:nvSpPr>
        <xdr:cNvPr id="540" name="消防費該当値テキスト"/>
        <xdr:cNvSpPr txBox="1"/>
      </xdr:nvSpPr>
      <xdr:spPr>
        <a:xfrm>
          <a:off x="16370300" y="597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37,152</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1820</xdr:rowOff>
    </xdr:from>
    <xdr:to>
      <xdr:col>22</xdr:col>
      <xdr:colOff>415925</xdr:colOff>
      <xdr:row>36</xdr:row>
      <xdr:rowOff>103420</xdr:rowOff>
    </xdr:to>
    <xdr:sp macro="" textlink="">
      <xdr:nvSpPr>
        <xdr:cNvPr id="541" name="円/楕円 540"/>
        <xdr:cNvSpPr/>
      </xdr:nvSpPr>
      <xdr:spPr>
        <a:xfrm>
          <a:off x="15430500" y="617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119947</xdr:rowOff>
    </xdr:from>
    <xdr:ext cx="534377" cy="259045"/>
    <xdr:sp macro="" textlink="">
      <xdr:nvSpPr>
        <xdr:cNvPr id="542" name="テキスト ボックス 541"/>
        <xdr:cNvSpPr txBox="1"/>
      </xdr:nvSpPr>
      <xdr:spPr>
        <a:xfrm>
          <a:off x="15214111" y="5949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34,333</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693</xdr:rowOff>
    </xdr:from>
    <xdr:to>
      <xdr:col>21</xdr:col>
      <xdr:colOff>212725</xdr:colOff>
      <xdr:row>37</xdr:row>
      <xdr:rowOff>102293</xdr:rowOff>
    </xdr:to>
    <xdr:sp macro="" textlink="">
      <xdr:nvSpPr>
        <xdr:cNvPr id="543" name="円/楕円 542"/>
        <xdr:cNvSpPr/>
      </xdr:nvSpPr>
      <xdr:spPr>
        <a:xfrm>
          <a:off x="14541500" y="6344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93420</xdr:rowOff>
    </xdr:from>
    <xdr:ext cx="534377" cy="259045"/>
    <xdr:sp macro="" textlink="">
      <xdr:nvSpPr>
        <xdr:cNvPr id="544" name="テキスト ボックス 543"/>
        <xdr:cNvSpPr txBox="1"/>
      </xdr:nvSpPr>
      <xdr:spPr>
        <a:xfrm>
          <a:off x="14325111" y="6437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23,902</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129868</xdr:rowOff>
    </xdr:from>
    <xdr:to>
      <xdr:col>20</xdr:col>
      <xdr:colOff>9525</xdr:colOff>
      <xdr:row>37</xdr:row>
      <xdr:rowOff>60018</xdr:rowOff>
    </xdr:to>
    <xdr:sp macro="" textlink="">
      <xdr:nvSpPr>
        <xdr:cNvPr id="545" name="円/楕円 544"/>
        <xdr:cNvSpPr/>
      </xdr:nvSpPr>
      <xdr:spPr>
        <a:xfrm>
          <a:off x="13652500" y="6302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76545</xdr:rowOff>
    </xdr:from>
    <xdr:ext cx="534377" cy="259045"/>
    <xdr:sp macro="" textlink="">
      <xdr:nvSpPr>
        <xdr:cNvPr id="546" name="テキスト ボックス 545"/>
        <xdr:cNvSpPr txBox="1"/>
      </xdr:nvSpPr>
      <xdr:spPr>
        <a:xfrm>
          <a:off x="13436111" y="6077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26,491</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147830</xdr:rowOff>
    </xdr:from>
    <xdr:to>
      <xdr:col>18</xdr:col>
      <xdr:colOff>492125</xdr:colOff>
      <xdr:row>37</xdr:row>
      <xdr:rowOff>77980</xdr:rowOff>
    </xdr:to>
    <xdr:sp macro="" textlink="">
      <xdr:nvSpPr>
        <xdr:cNvPr id="547" name="円/楕円 546"/>
        <xdr:cNvSpPr/>
      </xdr:nvSpPr>
      <xdr:spPr>
        <a:xfrm>
          <a:off x="12763500" y="632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94507</xdr:rowOff>
    </xdr:from>
    <xdr:ext cx="534377" cy="259045"/>
    <xdr:sp macro="" textlink="">
      <xdr:nvSpPr>
        <xdr:cNvPr id="548" name="テキスト ボックス 547"/>
        <xdr:cNvSpPr txBox="1"/>
      </xdr:nvSpPr>
      <xdr:spPr>
        <a:xfrm>
          <a:off x="12547111" y="609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25,391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47,302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59" name="直線コネクタ 558"/>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0" name="テキスト ボックス 559"/>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1" name="直線コネクタ 560"/>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2" name="テキスト ボックス 561"/>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3" name="直線コネクタ 562"/>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54</xdr:row>
      <xdr:rowOff>160762</xdr:rowOff>
    </xdr:from>
    <xdr:ext cx="595419" cy="259045"/>
    <xdr:sp macro="" textlink="">
      <xdr:nvSpPr>
        <xdr:cNvPr id="564" name="テキスト ボックス 563"/>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5" name="直線コネクタ 564"/>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66" name="テキスト ボックス 565"/>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7" name="直線コネクタ 566"/>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8" name="テキスト ボックス 567"/>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9" name="直線コネクタ 568"/>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0" name="テキスト ボックス 569"/>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2" name="テキスト ボックス 57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54132</xdr:rowOff>
    </xdr:from>
    <xdr:to>
      <xdr:col>23</xdr:col>
      <xdr:colOff>516889</xdr:colOff>
      <xdr:row>58</xdr:row>
      <xdr:rowOff>92576</xdr:rowOff>
    </xdr:to>
    <xdr:cxnSp macro="">
      <xdr:nvCxnSpPr>
        <xdr:cNvPr id="574" name="直線コネクタ 573"/>
        <xdr:cNvCxnSpPr/>
      </xdr:nvCxnSpPr>
      <xdr:spPr>
        <a:xfrm flipV="1">
          <a:off x="16317595" y="8798082"/>
          <a:ext cx="1269" cy="1238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96403</xdr:rowOff>
    </xdr:from>
    <xdr:ext cx="534377" cy="259045"/>
    <xdr:sp macro="" textlink="">
      <xdr:nvSpPr>
        <xdr:cNvPr id="575" name="教育費最小値テキスト"/>
        <xdr:cNvSpPr txBox="1"/>
      </xdr:nvSpPr>
      <xdr:spPr>
        <a:xfrm>
          <a:off x="16370300" y="10040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27,215</a:t>
          </a:r>
          <a:endParaRPr kumimoji="1" lang="ja-JP" altLang="en-US" sz="1000" b="1">
            <a:latin typeface="ＭＳ Ｐゴシック"/>
          </a:endParaRPr>
        </a:p>
      </xdr:txBody>
    </xdr:sp>
    <xdr:clientData/>
  </xdr:oneCellAnchor>
  <xdr:twoCellAnchor>
    <xdr:from>
      <xdr:col>23</xdr:col>
      <xdr:colOff>428625</xdr:colOff>
      <xdr:row>58</xdr:row>
      <xdr:rowOff>92576</xdr:rowOff>
    </xdr:from>
    <xdr:to>
      <xdr:col>23</xdr:col>
      <xdr:colOff>606425</xdr:colOff>
      <xdr:row>58</xdr:row>
      <xdr:rowOff>92576</xdr:rowOff>
    </xdr:to>
    <xdr:cxnSp macro="">
      <xdr:nvCxnSpPr>
        <xdr:cNvPr id="576" name="直線コネクタ 575"/>
        <xdr:cNvCxnSpPr/>
      </xdr:nvCxnSpPr>
      <xdr:spPr>
        <a:xfrm>
          <a:off x="16230600" y="1003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809</xdr:rowOff>
    </xdr:from>
    <xdr:ext cx="599010" cy="259045"/>
    <xdr:sp macro="" textlink="">
      <xdr:nvSpPr>
        <xdr:cNvPr id="577" name="教育費最大値テキスト"/>
        <xdr:cNvSpPr txBox="1"/>
      </xdr:nvSpPr>
      <xdr:spPr>
        <a:xfrm>
          <a:off x="16370300" y="8573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216,851</a:t>
          </a:r>
          <a:endParaRPr kumimoji="1" lang="ja-JP" altLang="en-US" sz="1000" b="1">
            <a:latin typeface="ＭＳ Ｐゴシック"/>
          </a:endParaRPr>
        </a:p>
      </xdr:txBody>
    </xdr:sp>
    <xdr:clientData/>
  </xdr:oneCellAnchor>
  <xdr:twoCellAnchor>
    <xdr:from>
      <xdr:col>23</xdr:col>
      <xdr:colOff>428625</xdr:colOff>
      <xdr:row>51</xdr:row>
      <xdr:rowOff>54132</xdr:rowOff>
    </xdr:from>
    <xdr:to>
      <xdr:col>23</xdr:col>
      <xdr:colOff>606425</xdr:colOff>
      <xdr:row>51</xdr:row>
      <xdr:rowOff>54132</xdr:rowOff>
    </xdr:to>
    <xdr:cxnSp macro="">
      <xdr:nvCxnSpPr>
        <xdr:cNvPr id="578" name="直線コネクタ 577"/>
        <xdr:cNvCxnSpPr/>
      </xdr:nvCxnSpPr>
      <xdr:spPr>
        <a:xfrm>
          <a:off x="16230600" y="8798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169797</xdr:rowOff>
    </xdr:from>
    <xdr:to>
      <xdr:col>23</xdr:col>
      <xdr:colOff>517525</xdr:colOff>
      <xdr:row>57</xdr:row>
      <xdr:rowOff>110596</xdr:rowOff>
    </xdr:to>
    <xdr:cxnSp macro="">
      <xdr:nvCxnSpPr>
        <xdr:cNvPr id="579" name="直線コネクタ 578"/>
        <xdr:cNvCxnSpPr/>
      </xdr:nvCxnSpPr>
      <xdr:spPr>
        <a:xfrm flipV="1">
          <a:off x="15481300" y="9770997"/>
          <a:ext cx="838200" cy="112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147676</xdr:rowOff>
    </xdr:from>
    <xdr:ext cx="534377" cy="259045"/>
    <xdr:sp macro="" textlink="">
      <xdr:nvSpPr>
        <xdr:cNvPr id="580" name="教育費平均値テキスト"/>
        <xdr:cNvSpPr txBox="1"/>
      </xdr:nvSpPr>
      <xdr:spPr>
        <a:xfrm>
          <a:off x="16370300" y="97488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60,198</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169249</xdr:rowOff>
    </xdr:from>
    <xdr:to>
      <xdr:col>23</xdr:col>
      <xdr:colOff>568325</xdr:colOff>
      <xdr:row>57</xdr:row>
      <xdr:rowOff>99399</xdr:rowOff>
    </xdr:to>
    <xdr:sp macro="" textlink="">
      <xdr:nvSpPr>
        <xdr:cNvPr id="581" name="フローチャート : 判断 580"/>
        <xdr:cNvSpPr/>
      </xdr:nvSpPr>
      <xdr:spPr>
        <a:xfrm>
          <a:off x="16268700" y="9770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4872</xdr:rowOff>
    </xdr:from>
    <xdr:to>
      <xdr:col>22</xdr:col>
      <xdr:colOff>365125</xdr:colOff>
      <xdr:row>57</xdr:row>
      <xdr:rowOff>110596</xdr:rowOff>
    </xdr:to>
    <xdr:cxnSp macro="">
      <xdr:nvCxnSpPr>
        <xdr:cNvPr id="582" name="直線コネクタ 581"/>
        <xdr:cNvCxnSpPr/>
      </xdr:nvCxnSpPr>
      <xdr:spPr>
        <a:xfrm>
          <a:off x="14592300" y="9777522"/>
          <a:ext cx="889000" cy="105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165814</xdr:rowOff>
    </xdr:from>
    <xdr:to>
      <xdr:col>22</xdr:col>
      <xdr:colOff>415925</xdr:colOff>
      <xdr:row>57</xdr:row>
      <xdr:rowOff>95964</xdr:rowOff>
    </xdr:to>
    <xdr:sp macro="" textlink="">
      <xdr:nvSpPr>
        <xdr:cNvPr id="583" name="フローチャート : 判断 582"/>
        <xdr:cNvSpPr/>
      </xdr:nvSpPr>
      <xdr:spPr>
        <a:xfrm>
          <a:off x="15430500" y="976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112491</xdr:rowOff>
    </xdr:from>
    <xdr:ext cx="534377" cy="259045"/>
    <xdr:sp macro="" textlink="">
      <xdr:nvSpPr>
        <xdr:cNvPr id="584" name="テキスト ボックス 583"/>
        <xdr:cNvSpPr txBox="1"/>
      </xdr:nvSpPr>
      <xdr:spPr>
        <a:xfrm>
          <a:off x="15214111" y="9542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60,724</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4872</xdr:rowOff>
    </xdr:from>
    <xdr:to>
      <xdr:col>21</xdr:col>
      <xdr:colOff>161925</xdr:colOff>
      <xdr:row>57</xdr:row>
      <xdr:rowOff>21181</xdr:rowOff>
    </xdr:to>
    <xdr:cxnSp macro="">
      <xdr:nvCxnSpPr>
        <xdr:cNvPr id="585" name="直線コネクタ 584"/>
        <xdr:cNvCxnSpPr/>
      </xdr:nvCxnSpPr>
      <xdr:spPr>
        <a:xfrm flipV="1">
          <a:off x="13703300" y="9777522"/>
          <a:ext cx="889000" cy="1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29079</xdr:rowOff>
    </xdr:from>
    <xdr:to>
      <xdr:col>21</xdr:col>
      <xdr:colOff>212725</xdr:colOff>
      <xdr:row>57</xdr:row>
      <xdr:rowOff>130679</xdr:rowOff>
    </xdr:to>
    <xdr:sp macro="" textlink="">
      <xdr:nvSpPr>
        <xdr:cNvPr id="586" name="フローチャート : 判断 585"/>
        <xdr:cNvSpPr/>
      </xdr:nvSpPr>
      <xdr:spPr>
        <a:xfrm>
          <a:off x="14541500" y="9801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121806</xdr:rowOff>
    </xdr:from>
    <xdr:ext cx="534377" cy="259045"/>
    <xdr:sp macro="" textlink="">
      <xdr:nvSpPr>
        <xdr:cNvPr id="587" name="テキスト ボックス 586"/>
        <xdr:cNvSpPr txBox="1"/>
      </xdr:nvSpPr>
      <xdr:spPr>
        <a:xfrm>
          <a:off x="14325111" y="9894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55,409</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21181</xdr:rowOff>
    </xdr:from>
    <xdr:to>
      <xdr:col>19</xdr:col>
      <xdr:colOff>644525</xdr:colOff>
      <xdr:row>57</xdr:row>
      <xdr:rowOff>27797</xdr:rowOff>
    </xdr:to>
    <xdr:cxnSp macro="">
      <xdr:nvCxnSpPr>
        <xdr:cNvPr id="588" name="直線コネクタ 587"/>
        <xdr:cNvCxnSpPr/>
      </xdr:nvCxnSpPr>
      <xdr:spPr>
        <a:xfrm flipV="1">
          <a:off x="12814300" y="9793831"/>
          <a:ext cx="889000" cy="6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40744</xdr:rowOff>
    </xdr:from>
    <xdr:to>
      <xdr:col>20</xdr:col>
      <xdr:colOff>9525</xdr:colOff>
      <xdr:row>57</xdr:row>
      <xdr:rowOff>142344</xdr:rowOff>
    </xdr:to>
    <xdr:sp macro="" textlink="">
      <xdr:nvSpPr>
        <xdr:cNvPr id="589" name="フローチャート : 判断 588"/>
        <xdr:cNvSpPr/>
      </xdr:nvSpPr>
      <xdr:spPr>
        <a:xfrm>
          <a:off x="13652500" y="981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133471</xdr:rowOff>
    </xdr:from>
    <xdr:ext cx="534377" cy="259045"/>
    <xdr:sp macro="" textlink="">
      <xdr:nvSpPr>
        <xdr:cNvPr id="590" name="テキスト ボックス 589"/>
        <xdr:cNvSpPr txBox="1"/>
      </xdr:nvSpPr>
      <xdr:spPr>
        <a:xfrm>
          <a:off x="13436111" y="9906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53,623</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52435</xdr:rowOff>
    </xdr:from>
    <xdr:to>
      <xdr:col>18</xdr:col>
      <xdr:colOff>492125</xdr:colOff>
      <xdr:row>57</xdr:row>
      <xdr:rowOff>154035</xdr:rowOff>
    </xdr:to>
    <xdr:sp macro="" textlink="">
      <xdr:nvSpPr>
        <xdr:cNvPr id="591" name="フローチャート : 判断 590"/>
        <xdr:cNvSpPr/>
      </xdr:nvSpPr>
      <xdr:spPr>
        <a:xfrm>
          <a:off x="12763500" y="982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145162</xdr:rowOff>
    </xdr:from>
    <xdr:ext cx="534377" cy="259045"/>
    <xdr:sp macro="" textlink="">
      <xdr:nvSpPr>
        <xdr:cNvPr id="592" name="テキスト ボックス 591"/>
        <xdr:cNvSpPr txBox="1"/>
      </xdr:nvSpPr>
      <xdr:spPr>
        <a:xfrm>
          <a:off x="12547111" y="991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56</xdr:row>
      <xdr:rowOff>118997</xdr:rowOff>
    </xdr:from>
    <xdr:to>
      <xdr:col>23</xdr:col>
      <xdr:colOff>568325</xdr:colOff>
      <xdr:row>57</xdr:row>
      <xdr:rowOff>49147</xdr:rowOff>
    </xdr:to>
    <xdr:sp macro="" textlink="">
      <xdr:nvSpPr>
        <xdr:cNvPr id="598" name="円/楕円 597"/>
        <xdr:cNvSpPr/>
      </xdr:nvSpPr>
      <xdr:spPr>
        <a:xfrm>
          <a:off x="16268700" y="9720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141874</xdr:rowOff>
    </xdr:from>
    <xdr:ext cx="534377" cy="259045"/>
    <xdr:sp macro="" textlink="">
      <xdr:nvSpPr>
        <xdr:cNvPr id="599" name="教育費該当値テキスト"/>
        <xdr:cNvSpPr txBox="1"/>
      </xdr:nvSpPr>
      <xdr:spPr>
        <a:xfrm>
          <a:off x="16370300" y="9571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67,892</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59796</xdr:rowOff>
    </xdr:from>
    <xdr:to>
      <xdr:col>22</xdr:col>
      <xdr:colOff>415925</xdr:colOff>
      <xdr:row>57</xdr:row>
      <xdr:rowOff>161396</xdr:rowOff>
    </xdr:to>
    <xdr:sp macro="" textlink="">
      <xdr:nvSpPr>
        <xdr:cNvPr id="600" name="円/楕円 599"/>
        <xdr:cNvSpPr/>
      </xdr:nvSpPr>
      <xdr:spPr>
        <a:xfrm>
          <a:off x="15430500" y="983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152523</xdr:rowOff>
    </xdr:from>
    <xdr:ext cx="534377" cy="259045"/>
    <xdr:sp macro="" textlink="">
      <xdr:nvSpPr>
        <xdr:cNvPr id="601" name="テキスト ボックス 600"/>
        <xdr:cNvSpPr txBox="1"/>
      </xdr:nvSpPr>
      <xdr:spPr>
        <a:xfrm>
          <a:off x="15214111" y="9925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50,706</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125522</xdr:rowOff>
    </xdr:from>
    <xdr:to>
      <xdr:col>21</xdr:col>
      <xdr:colOff>212725</xdr:colOff>
      <xdr:row>57</xdr:row>
      <xdr:rowOff>55672</xdr:rowOff>
    </xdr:to>
    <xdr:sp macro="" textlink="">
      <xdr:nvSpPr>
        <xdr:cNvPr id="602" name="円/楕円 601"/>
        <xdr:cNvSpPr/>
      </xdr:nvSpPr>
      <xdr:spPr>
        <a:xfrm>
          <a:off x="14541500" y="972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72199</xdr:rowOff>
    </xdr:from>
    <xdr:ext cx="534377" cy="259045"/>
    <xdr:sp macro="" textlink="">
      <xdr:nvSpPr>
        <xdr:cNvPr id="603" name="テキスト ボックス 602"/>
        <xdr:cNvSpPr txBox="1"/>
      </xdr:nvSpPr>
      <xdr:spPr>
        <a:xfrm>
          <a:off x="14325111" y="9501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66,893</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141831</xdr:rowOff>
    </xdr:from>
    <xdr:to>
      <xdr:col>20</xdr:col>
      <xdr:colOff>9525</xdr:colOff>
      <xdr:row>57</xdr:row>
      <xdr:rowOff>71981</xdr:rowOff>
    </xdr:to>
    <xdr:sp macro="" textlink="">
      <xdr:nvSpPr>
        <xdr:cNvPr id="604" name="円/楕円 603"/>
        <xdr:cNvSpPr/>
      </xdr:nvSpPr>
      <xdr:spPr>
        <a:xfrm>
          <a:off x="13652500" y="974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88508</xdr:rowOff>
    </xdr:from>
    <xdr:ext cx="534377" cy="259045"/>
    <xdr:sp macro="" textlink="">
      <xdr:nvSpPr>
        <xdr:cNvPr id="605" name="テキスト ボックス 604"/>
        <xdr:cNvSpPr txBox="1"/>
      </xdr:nvSpPr>
      <xdr:spPr>
        <a:xfrm>
          <a:off x="13436111" y="9518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64,396</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148447</xdr:rowOff>
    </xdr:from>
    <xdr:to>
      <xdr:col>18</xdr:col>
      <xdr:colOff>492125</xdr:colOff>
      <xdr:row>57</xdr:row>
      <xdr:rowOff>78597</xdr:rowOff>
    </xdr:to>
    <xdr:sp macro="" textlink="">
      <xdr:nvSpPr>
        <xdr:cNvPr id="606" name="円/楕円 605"/>
        <xdr:cNvSpPr/>
      </xdr:nvSpPr>
      <xdr:spPr>
        <a:xfrm>
          <a:off x="12763500" y="974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95124</xdr:rowOff>
    </xdr:from>
    <xdr:ext cx="534377" cy="259045"/>
    <xdr:sp macro="" textlink="">
      <xdr:nvSpPr>
        <xdr:cNvPr id="607" name="テキスト ボックス 606"/>
        <xdr:cNvSpPr txBox="1"/>
      </xdr:nvSpPr>
      <xdr:spPr>
        <a:xfrm>
          <a:off x="12547111" y="9524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63,383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62698</xdr:rowOff>
    </xdr:from>
    <xdr:to>
      <xdr:col>23</xdr:col>
      <xdr:colOff>516889</xdr:colOff>
      <xdr:row>78</xdr:row>
      <xdr:rowOff>139700</xdr:rowOff>
    </xdr:to>
    <xdr:cxnSp macro="">
      <xdr:nvCxnSpPr>
        <xdr:cNvPr id="629" name="直線コネクタ 628"/>
        <xdr:cNvCxnSpPr/>
      </xdr:nvCxnSpPr>
      <xdr:spPr>
        <a:xfrm flipV="1">
          <a:off x="16317595" y="12064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168</xdr:rowOff>
    </xdr:from>
    <xdr:ext cx="249299" cy="259045"/>
    <xdr:sp macro="" textlink="">
      <xdr:nvSpPr>
        <xdr:cNvPr id="630" name="災害復旧費最小値テキスト"/>
        <xdr:cNvSpPr txBox="1"/>
      </xdr:nvSpPr>
      <xdr:spPr>
        <a:xfrm>
          <a:off x="16370300" y="13544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9375</xdr:rowOff>
    </xdr:from>
    <xdr:ext cx="599010" cy="259045"/>
    <xdr:sp macro="" textlink="">
      <xdr:nvSpPr>
        <xdr:cNvPr id="632" name="災害復旧費最大値テキスト"/>
        <xdr:cNvSpPr txBox="1"/>
      </xdr:nvSpPr>
      <xdr:spPr>
        <a:xfrm>
          <a:off x="16370300" y="11839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70</xdr:row>
      <xdr:rowOff>62698</xdr:rowOff>
    </xdr:from>
    <xdr:to>
      <xdr:col>23</xdr:col>
      <xdr:colOff>606425</xdr:colOff>
      <xdr:row>70</xdr:row>
      <xdr:rowOff>62698</xdr:rowOff>
    </xdr:to>
    <xdr:cxnSp macro="">
      <xdr:nvCxnSpPr>
        <xdr:cNvPr id="633" name="直線コネクタ 632"/>
        <xdr:cNvCxnSpPr/>
      </xdr:nvCxnSpPr>
      <xdr:spPr>
        <a:xfrm>
          <a:off x="16230600" y="12064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100321</xdr:rowOff>
    </xdr:from>
    <xdr:to>
      <xdr:col>23</xdr:col>
      <xdr:colOff>517525</xdr:colOff>
      <xdr:row>78</xdr:row>
      <xdr:rowOff>135882</xdr:rowOff>
    </xdr:to>
    <xdr:cxnSp macro="">
      <xdr:nvCxnSpPr>
        <xdr:cNvPr id="634" name="直線コネクタ 633"/>
        <xdr:cNvCxnSpPr/>
      </xdr:nvCxnSpPr>
      <xdr:spPr>
        <a:xfrm flipV="1">
          <a:off x="15481300" y="13473421"/>
          <a:ext cx="838200" cy="35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44618</xdr:rowOff>
    </xdr:from>
    <xdr:ext cx="469744" cy="259045"/>
    <xdr:sp macro="" textlink="">
      <xdr:nvSpPr>
        <xdr:cNvPr id="635" name="災害復旧費平均値テキスト"/>
        <xdr:cNvSpPr txBox="1"/>
      </xdr:nvSpPr>
      <xdr:spPr>
        <a:xfrm>
          <a:off x="16370300" y="13417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66191</xdr:rowOff>
    </xdr:from>
    <xdr:to>
      <xdr:col>23</xdr:col>
      <xdr:colOff>568325</xdr:colOff>
      <xdr:row>78</xdr:row>
      <xdr:rowOff>167791</xdr:rowOff>
    </xdr:to>
    <xdr:sp macro="" textlink="">
      <xdr:nvSpPr>
        <xdr:cNvPr id="636" name="フローチャート : 判断 635"/>
        <xdr:cNvSpPr/>
      </xdr:nvSpPr>
      <xdr:spPr>
        <a:xfrm>
          <a:off x="16268700" y="1343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135882</xdr:rowOff>
    </xdr:from>
    <xdr:to>
      <xdr:col>22</xdr:col>
      <xdr:colOff>365125</xdr:colOff>
      <xdr:row>78</xdr:row>
      <xdr:rowOff>138649</xdr:rowOff>
    </xdr:to>
    <xdr:cxnSp macro="">
      <xdr:nvCxnSpPr>
        <xdr:cNvPr id="637" name="直線コネクタ 636"/>
        <xdr:cNvCxnSpPr/>
      </xdr:nvCxnSpPr>
      <xdr:spPr>
        <a:xfrm flipV="1">
          <a:off x="14592300" y="13508982"/>
          <a:ext cx="889000" cy="2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51817</xdr:rowOff>
    </xdr:from>
    <xdr:to>
      <xdr:col>22</xdr:col>
      <xdr:colOff>415925</xdr:colOff>
      <xdr:row>78</xdr:row>
      <xdr:rowOff>153417</xdr:rowOff>
    </xdr:to>
    <xdr:sp macro="" textlink="">
      <xdr:nvSpPr>
        <xdr:cNvPr id="638" name="フローチャート : 判断 637"/>
        <xdr:cNvSpPr/>
      </xdr:nvSpPr>
      <xdr:spPr>
        <a:xfrm>
          <a:off x="15430500" y="1342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169944</xdr:rowOff>
    </xdr:from>
    <xdr:ext cx="469744" cy="259045"/>
    <xdr:sp macro="" textlink="">
      <xdr:nvSpPr>
        <xdr:cNvPr id="639" name="テキスト ボックス 638"/>
        <xdr:cNvSpPr txBox="1"/>
      </xdr:nvSpPr>
      <xdr:spPr>
        <a:xfrm>
          <a:off x="15246427" y="1320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135342</xdr:rowOff>
    </xdr:from>
    <xdr:to>
      <xdr:col>21</xdr:col>
      <xdr:colOff>161925</xdr:colOff>
      <xdr:row>78</xdr:row>
      <xdr:rowOff>138649</xdr:rowOff>
    </xdr:to>
    <xdr:cxnSp macro="">
      <xdr:nvCxnSpPr>
        <xdr:cNvPr id="640" name="直線コネクタ 639"/>
        <xdr:cNvCxnSpPr/>
      </xdr:nvCxnSpPr>
      <xdr:spPr>
        <a:xfrm>
          <a:off x="13703300" y="13508442"/>
          <a:ext cx="889000" cy="3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52739</xdr:rowOff>
    </xdr:from>
    <xdr:to>
      <xdr:col>21</xdr:col>
      <xdr:colOff>212725</xdr:colOff>
      <xdr:row>78</xdr:row>
      <xdr:rowOff>154339</xdr:rowOff>
    </xdr:to>
    <xdr:sp macro="" textlink="">
      <xdr:nvSpPr>
        <xdr:cNvPr id="641" name="フローチャート : 判断 640"/>
        <xdr:cNvSpPr/>
      </xdr:nvSpPr>
      <xdr:spPr>
        <a:xfrm>
          <a:off x="14541500" y="1342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170866</xdr:rowOff>
    </xdr:from>
    <xdr:ext cx="469744" cy="259045"/>
    <xdr:sp macro="" textlink="">
      <xdr:nvSpPr>
        <xdr:cNvPr id="642" name="テキスト ボックス 641"/>
        <xdr:cNvSpPr txBox="1"/>
      </xdr:nvSpPr>
      <xdr:spPr>
        <a:xfrm>
          <a:off x="14357427" y="13201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135342</xdr:rowOff>
    </xdr:from>
    <xdr:to>
      <xdr:col>19</xdr:col>
      <xdr:colOff>644525</xdr:colOff>
      <xdr:row>78</xdr:row>
      <xdr:rowOff>139421</xdr:rowOff>
    </xdr:to>
    <xdr:cxnSp macro="">
      <xdr:nvCxnSpPr>
        <xdr:cNvPr id="643" name="直線コネクタ 642"/>
        <xdr:cNvCxnSpPr/>
      </xdr:nvCxnSpPr>
      <xdr:spPr>
        <a:xfrm flipV="1">
          <a:off x="12814300" y="13508442"/>
          <a:ext cx="889000" cy="4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37671</xdr:rowOff>
    </xdr:from>
    <xdr:to>
      <xdr:col>20</xdr:col>
      <xdr:colOff>9525</xdr:colOff>
      <xdr:row>78</xdr:row>
      <xdr:rowOff>139271</xdr:rowOff>
    </xdr:to>
    <xdr:sp macro="" textlink="">
      <xdr:nvSpPr>
        <xdr:cNvPr id="644" name="フローチャート : 判断 643"/>
        <xdr:cNvSpPr/>
      </xdr:nvSpPr>
      <xdr:spPr>
        <a:xfrm>
          <a:off x="13652500" y="1341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155798</xdr:rowOff>
    </xdr:from>
    <xdr:ext cx="534377" cy="259045"/>
    <xdr:sp macro="" textlink="">
      <xdr:nvSpPr>
        <xdr:cNvPr id="645" name="テキスト ボックス 644"/>
        <xdr:cNvSpPr txBox="1"/>
      </xdr:nvSpPr>
      <xdr:spPr>
        <a:xfrm>
          <a:off x="13436111" y="1318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56293</xdr:rowOff>
    </xdr:from>
    <xdr:to>
      <xdr:col>18</xdr:col>
      <xdr:colOff>492125</xdr:colOff>
      <xdr:row>78</xdr:row>
      <xdr:rowOff>157893</xdr:rowOff>
    </xdr:to>
    <xdr:sp macro="" textlink="">
      <xdr:nvSpPr>
        <xdr:cNvPr id="646" name="フローチャート : 判断 645"/>
        <xdr:cNvSpPr/>
      </xdr:nvSpPr>
      <xdr:spPr>
        <a:xfrm>
          <a:off x="12763500" y="13429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2970</xdr:rowOff>
    </xdr:from>
    <xdr:ext cx="469744" cy="259045"/>
    <xdr:sp macro="" textlink="">
      <xdr:nvSpPr>
        <xdr:cNvPr id="647" name="テキスト ボックス 646"/>
        <xdr:cNvSpPr txBox="1"/>
      </xdr:nvSpPr>
      <xdr:spPr>
        <a:xfrm>
          <a:off x="12579427" y="13204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49521</xdr:rowOff>
    </xdr:from>
    <xdr:to>
      <xdr:col>23</xdr:col>
      <xdr:colOff>568325</xdr:colOff>
      <xdr:row>78</xdr:row>
      <xdr:rowOff>151121</xdr:rowOff>
    </xdr:to>
    <xdr:sp macro="" textlink="">
      <xdr:nvSpPr>
        <xdr:cNvPr id="653" name="円/楕円 652"/>
        <xdr:cNvSpPr/>
      </xdr:nvSpPr>
      <xdr:spPr>
        <a:xfrm>
          <a:off x="16268700" y="1342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8898</xdr:rowOff>
    </xdr:from>
    <xdr:ext cx="469744" cy="259045"/>
    <xdr:sp macro="" textlink="">
      <xdr:nvSpPr>
        <xdr:cNvPr id="654" name="災害復旧費該当値テキスト"/>
        <xdr:cNvSpPr txBox="1"/>
      </xdr:nvSpPr>
      <xdr:spPr>
        <a:xfrm>
          <a:off x="16370300" y="13210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8,613</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85082</xdr:rowOff>
    </xdr:from>
    <xdr:to>
      <xdr:col>22</xdr:col>
      <xdr:colOff>415925</xdr:colOff>
      <xdr:row>79</xdr:row>
      <xdr:rowOff>15232</xdr:rowOff>
    </xdr:to>
    <xdr:sp macro="" textlink="">
      <xdr:nvSpPr>
        <xdr:cNvPr id="655" name="円/楕円 654"/>
        <xdr:cNvSpPr/>
      </xdr:nvSpPr>
      <xdr:spPr>
        <a:xfrm>
          <a:off x="15430500" y="1345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6359</xdr:rowOff>
    </xdr:from>
    <xdr:ext cx="378565" cy="259045"/>
    <xdr:sp macro="" textlink="">
      <xdr:nvSpPr>
        <xdr:cNvPr id="656" name="テキスト ボックス 655"/>
        <xdr:cNvSpPr txBox="1"/>
      </xdr:nvSpPr>
      <xdr:spPr>
        <a:xfrm>
          <a:off x="15292017" y="135509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87849</xdr:rowOff>
    </xdr:from>
    <xdr:to>
      <xdr:col>21</xdr:col>
      <xdr:colOff>212725</xdr:colOff>
      <xdr:row>79</xdr:row>
      <xdr:rowOff>17999</xdr:rowOff>
    </xdr:to>
    <xdr:sp macro="" textlink="">
      <xdr:nvSpPr>
        <xdr:cNvPr id="657" name="円/楕円 656"/>
        <xdr:cNvSpPr/>
      </xdr:nvSpPr>
      <xdr:spPr>
        <a:xfrm>
          <a:off x="14541500" y="13460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9126</xdr:rowOff>
    </xdr:from>
    <xdr:ext cx="378565" cy="259045"/>
    <xdr:sp macro="" textlink="">
      <xdr:nvSpPr>
        <xdr:cNvPr id="658" name="テキスト ボックス 657"/>
        <xdr:cNvSpPr txBox="1"/>
      </xdr:nvSpPr>
      <xdr:spPr>
        <a:xfrm>
          <a:off x="14403017" y="135536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84542</xdr:rowOff>
    </xdr:from>
    <xdr:to>
      <xdr:col>20</xdr:col>
      <xdr:colOff>9525</xdr:colOff>
      <xdr:row>79</xdr:row>
      <xdr:rowOff>14692</xdr:rowOff>
    </xdr:to>
    <xdr:sp macro="" textlink="">
      <xdr:nvSpPr>
        <xdr:cNvPr id="659" name="円/楕円 658"/>
        <xdr:cNvSpPr/>
      </xdr:nvSpPr>
      <xdr:spPr>
        <a:xfrm>
          <a:off x="13652500" y="13457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5819</xdr:rowOff>
    </xdr:from>
    <xdr:ext cx="378565" cy="259045"/>
    <xdr:sp macro="" textlink="">
      <xdr:nvSpPr>
        <xdr:cNvPr id="660" name="テキスト ボックス 659"/>
        <xdr:cNvSpPr txBox="1"/>
      </xdr:nvSpPr>
      <xdr:spPr>
        <a:xfrm>
          <a:off x="13514017" y="135503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88621</xdr:rowOff>
    </xdr:from>
    <xdr:to>
      <xdr:col>18</xdr:col>
      <xdr:colOff>492125</xdr:colOff>
      <xdr:row>79</xdr:row>
      <xdr:rowOff>18771</xdr:rowOff>
    </xdr:to>
    <xdr:sp macro="" textlink="">
      <xdr:nvSpPr>
        <xdr:cNvPr id="661" name="円/楕円 660"/>
        <xdr:cNvSpPr/>
      </xdr:nvSpPr>
      <xdr:spPr>
        <a:xfrm>
          <a:off x="12763500" y="13461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79</xdr:row>
      <xdr:rowOff>9898</xdr:rowOff>
    </xdr:from>
    <xdr:ext cx="313932" cy="259045"/>
    <xdr:sp macro="" textlink="">
      <xdr:nvSpPr>
        <xdr:cNvPr id="662" name="テキスト ボックス 661"/>
        <xdr:cNvSpPr txBox="1"/>
      </xdr:nvSpPr>
      <xdr:spPr>
        <a:xfrm>
          <a:off x="12657333" y="1355444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45044</xdr:rowOff>
    </xdr:from>
    <xdr:to>
      <xdr:col>23</xdr:col>
      <xdr:colOff>516889</xdr:colOff>
      <xdr:row>98</xdr:row>
      <xdr:rowOff>138961</xdr:rowOff>
    </xdr:to>
    <xdr:cxnSp macro="">
      <xdr:nvCxnSpPr>
        <xdr:cNvPr id="686" name="直線コネクタ 685"/>
        <xdr:cNvCxnSpPr/>
      </xdr:nvCxnSpPr>
      <xdr:spPr>
        <a:xfrm flipV="1">
          <a:off x="16317595" y="15475544"/>
          <a:ext cx="1269" cy="146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142788</xdr:rowOff>
    </xdr:from>
    <xdr:ext cx="534377" cy="259045"/>
    <xdr:sp macro="" textlink="">
      <xdr:nvSpPr>
        <xdr:cNvPr id="687" name="公債費最小値テキスト"/>
        <xdr:cNvSpPr txBox="1"/>
      </xdr:nvSpPr>
      <xdr:spPr>
        <a:xfrm>
          <a:off x="16370300" y="1694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98</xdr:row>
      <xdr:rowOff>138961</xdr:rowOff>
    </xdr:from>
    <xdr:to>
      <xdr:col>23</xdr:col>
      <xdr:colOff>606425</xdr:colOff>
      <xdr:row>98</xdr:row>
      <xdr:rowOff>138961</xdr:rowOff>
    </xdr:to>
    <xdr:cxnSp macro="">
      <xdr:nvCxnSpPr>
        <xdr:cNvPr id="688" name="直線コネクタ 687"/>
        <xdr:cNvCxnSpPr/>
      </xdr:nvCxnSpPr>
      <xdr:spPr>
        <a:xfrm>
          <a:off x="16230600" y="16941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163171</xdr:rowOff>
    </xdr:from>
    <xdr:ext cx="599010" cy="259045"/>
    <xdr:sp macro="" textlink="">
      <xdr:nvSpPr>
        <xdr:cNvPr id="689" name="公債費最大値テキスト"/>
        <xdr:cNvSpPr txBox="1"/>
      </xdr:nvSpPr>
      <xdr:spPr>
        <a:xfrm>
          <a:off x="16370300" y="15250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90</xdr:row>
      <xdr:rowOff>45044</xdr:rowOff>
    </xdr:from>
    <xdr:to>
      <xdr:col>23</xdr:col>
      <xdr:colOff>606425</xdr:colOff>
      <xdr:row>90</xdr:row>
      <xdr:rowOff>45044</xdr:rowOff>
    </xdr:to>
    <xdr:cxnSp macro="">
      <xdr:nvCxnSpPr>
        <xdr:cNvPr id="690" name="直線コネクタ 689"/>
        <xdr:cNvCxnSpPr/>
      </xdr:nvCxnSpPr>
      <xdr:spPr>
        <a:xfrm>
          <a:off x="16230600" y="15475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36891</xdr:rowOff>
    </xdr:from>
    <xdr:to>
      <xdr:col>23</xdr:col>
      <xdr:colOff>517525</xdr:colOff>
      <xdr:row>97</xdr:row>
      <xdr:rowOff>46980</xdr:rowOff>
    </xdr:to>
    <xdr:cxnSp macro="">
      <xdr:nvCxnSpPr>
        <xdr:cNvPr id="691" name="直線コネクタ 690"/>
        <xdr:cNvCxnSpPr/>
      </xdr:nvCxnSpPr>
      <xdr:spPr>
        <a:xfrm flipV="1">
          <a:off x="15481300" y="16667541"/>
          <a:ext cx="838200" cy="10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45770</xdr:rowOff>
    </xdr:from>
    <xdr:ext cx="534377" cy="259045"/>
    <xdr:sp macro="" textlink="">
      <xdr:nvSpPr>
        <xdr:cNvPr id="692" name="公債費平均値テキスト"/>
        <xdr:cNvSpPr txBox="1"/>
      </xdr:nvSpPr>
      <xdr:spPr>
        <a:xfrm>
          <a:off x="16370300" y="166764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67343</xdr:rowOff>
    </xdr:from>
    <xdr:to>
      <xdr:col>23</xdr:col>
      <xdr:colOff>568325</xdr:colOff>
      <xdr:row>97</xdr:row>
      <xdr:rowOff>168943</xdr:rowOff>
    </xdr:to>
    <xdr:sp macro="" textlink="">
      <xdr:nvSpPr>
        <xdr:cNvPr id="693" name="フローチャート : 判断 692"/>
        <xdr:cNvSpPr/>
      </xdr:nvSpPr>
      <xdr:spPr>
        <a:xfrm>
          <a:off x="16268700" y="1669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46980</xdr:rowOff>
    </xdr:from>
    <xdr:to>
      <xdr:col>22</xdr:col>
      <xdr:colOff>365125</xdr:colOff>
      <xdr:row>97</xdr:row>
      <xdr:rowOff>63599</xdr:rowOff>
    </xdr:to>
    <xdr:cxnSp macro="">
      <xdr:nvCxnSpPr>
        <xdr:cNvPr id="694" name="直線コネクタ 693"/>
        <xdr:cNvCxnSpPr/>
      </xdr:nvCxnSpPr>
      <xdr:spPr>
        <a:xfrm flipV="1">
          <a:off x="14592300" y="16677630"/>
          <a:ext cx="889000" cy="16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78144</xdr:rowOff>
    </xdr:from>
    <xdr:to>
      <xdr:col>22</xdr:col>
      <xdr:colOff>415925</xdr:colOff>
      <xdr:row>98</xdr:row>
      <xdr:rowOff>8294</xdr:rowOff>
    </xdr:to>
    <xdr:sp macro="" textlink="">
      <xdr:nvSpPr>
        <xdr:cNvPr id="695" name="フローチャート : 判断 694"/>
        <xdr:cNvSpPr/>
      </xdr:nvSpPr>
      <xdr:spPr>
        <a:xfrm>
          <a:off x="15430500" y="1670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170871</xdr:rowOff>
    </xdr:from>
    <xdr:ext cx="534377" cy="259045"/>
    <xdr:sp macro="" textlink="">
      <xdr:nvSpPr>
        <xdr:cNvPr id="696" name="テキスト ボックス 695"/>
        <xdr:cNvSpPr txBox="1"/>
      </xdr:nvSpPr>
      <xdr:spPr>
        <a:xfrm>
          <a:off x="15214111" y="16801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67,823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35764</xdr:rowOff>
    </xdr:from>
    <xdr:to>
      <xdr:col>21</xdr:col>
      <xdr:colOff>161925</xdr:colOff>
      <xdr:row>97</xdr:row>
      <xdr:rowOff>63599</xdr:rowOff>
    </xdr:to>
    <xdr:cxnSp macro="">
      <xdr:nvCxnSpPr>
        <xdr:cNvPr id="697" name="直線コネクタ 696"/>
        <xdr:cNvCxnSpPr/>
      </xdr:nvCxnSpPr>
      <xdr:spPr>
        <a:xfrm>
          <a:off x="13703300" y="16666414"/>
          <a:ext cx="889000" cy="27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76144</xdr:rowOff>
    </xdr:from>
    <xdr:to>
      <xdr:col>21</xdr:col>
      <xdr:colOff>212725</xdr:colOff>
      <xdr:row>98</xdr:row>
      <xdr:rowOff>6294</xdr:rowOff>
    </xdr:to>
    <xdr:sp macro="" textlink="">
      <xdr:nvSpPr>
        <xdr:cNvPr id="698" name="フローチャート : 判断 697"/>
        <xdr:cNvSpPr/>
      </xdr:nvSpPr>
      <xdr:spPr>
        <a:xfrm>
          <a:off x="14541500" y="167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168871</xdr:rowOff>
    </xdr:from>
    <xdr:ext cx="534377" cy="259045"/>
    <xdr:sp macro="" textlink="">
      <xdr:nvSpPr>
        <xdr:cNvPr id="699" name="テキスト ボックス 698"/>
        <xdr:cNvSpPr txBox="1"/>
      </xdr:nvSpPr>
      <xdr:spPr>
        <a:xfrm>
          <a:off x="14325111" y="1679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68,348</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35764</xdr:rowOff>
    </xdr:from>
    <xdr:to>
      <xdr:col>19</xdr:col>
      <xdr:colOff>644525</xdr:colOff>
      <xdr:row>97</xdr:row>
      <xdr:rowOff>39269</xdr:rowOff>
    </xdr:to>
    <xdr:cxnSp macro="">
      <xdr:nvCxnSpPr>
        <xdr:cNvPr id="700" name="直線コネクタ 699"/>
        <xdr:cNvCxnSpPr/>
      </xdr:nvCxnSpPr>
      <xdr:spPr>
        <a:xfrm flipV="1">
          <a:off x="12814300" y="16666414"/>
          <a:ext cx="889000" cy="3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75397</xdr:rowOff>
    </xdr:from>
    <xdr:to>
      <xdr:col>20</xdr:col>
      <xdr:colOff>9525</xdr:colOff>
      <xdr:row>98</xdr:row>
      <xdr:rowOff>5547</xdr:rowOff>
    </xdr:to>
    <xdr:sp macro="" textlink="">
      <xdr:nvSpPr>
        <xdr:cNvPr id="701" name="フローチャート : 判断 700"/>
        <xdr:cNvSpPr/>
      </xdr:nvSpPr>
      <xdr:spPr>
        <a:xfrm>
          <a:off x="13652500" y="1670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168124</xdr:rowOff>
    </xdr:from>
    <xdr:ext cx="534377" cy="259045"/>
    <xdr:sp macro="" textlink="">
      <xdr:nvSpPr>
        <xdr:cNvPr id="702" name="テキスト ボックス 701"/>
        <xdr:cNvSpPr txBox="1"/>
      </xdr:nvSpPr>
      <xdr:spPr>
        <a:xfrm>
          <a:off x="13436111" y="167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68,544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70993</xdr:rowOff>
    </xdr:from>
    <xdr:to>
      <xdr:col>18</xdr:col>
      <xdr:colOff>492125</xdr:colOff>
      <xdr:row>98</xdr:row>
      <xdr:rowOff>1143</xdr:rowOff>
    </xdr:to>
    <xdr:sp macro="" textlink="">
      <xdr:nvSpPr>
        <xdr:cNvPr id="703" name="フローチャート : 判断 702"/>
        <xdr:cNvSpPr/>
      </xdr:nvSpPr>
      <xdr:spPr>
        <a:xfrm>
          <a:off x="12763500" y="16701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163720</xdr:rowOff>
    </xdr:from>
    <xdr:ext cx="534377" cy="259045"/>
    <xdr:sp macro="" textlink="">
      <xdr:nvSpPr>
        <xdr:cNvPr id="704" name="テキスト ボックス 703"/>
        <xdr:cNvSpPr txBox="1"/>
      </xdr:nvSpPr>
      <xdr:spPr>
        <a:xfrm>
          <a:off x="12547111" y="16794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157541</xdr:rowOff>
    </xdr:from>
    <xdr:to>
      <xdr:col>23</xdr:col>
      <xdr:colOff>568325</xdr:colOff>
      <xdr:row>97</xdr:row>
      <xdr:rowOff>87691</xdr:rowOff>
    </xdr:to>
    <xdr:sp macro="" textlink="">
      <xdr:nvSpPr>
        <xdr:cNvPr id="710" name="円/楕円 709"/>
        <xdr:cNvSpPr/>
      </xdr:nvSpPr>
      <xdr:spPr>
        <a:xfrm>
          <a:off x="16268700" y="1661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8968</xdr:rowOff>
    </xdr:from>
    <xdr:ext cx="534377" cy="259045"/>
    <xdr:sp macro="" textlink="">
      <xdr:nvSpPr>
        <xdr:cNvPr id="711" name="公債費該当値テキスト"/>
        <xdr:cNvSpPr txBox="1"/>
      </xdr:nvSpPr>
      <xdr:spPr>
        <a:xfrm>
          <a:off x="16370300" y="1646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91,984</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167630</xdr:rowOff>
    </xdr:from>
    <xdr:to>
      <xdr:col>22</xdr:col>
      <xdr:colOff>415925</xdr:colOff>
      <xdr:row>97</xdr:row>
      <xdr:rowOff>97780</xdr:rowOff>
    </xdr:to>
    <xdr:sp macro="" textlink="">
      <xdr:nvSpPr>
        <xdr:cNvPr id="712" name="円/楕円 711"/>
        <xdr:cNvSpPr/>
      </xdr:nvSpPr>
      <xdr:spPr>
        <a:xfrm>
          <a:off x="15430500" y="1662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114307</xdr:rowOff>
    </xdr:from>
    <xdr:ext cx="534377" cy="259045"/>
    <xdr:sp macro="" textlink="">
      <xdr:nvSpPr>
        <xdr:cNvPr id="713" name="テキスト ボックス 712"/>
        <xdr:cNvSpPr txBox="1"/>
      </xdr:nvSpPr>
      <xdr:spPr>
        <a:xfrm>
          <a:off x="15214111" y="16402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89,336</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12799</xdr:rowOff>
    </xdr:from>
    <xdr:to>
      <xdr:col>21</xdr:col>
      <xdr:colOff>212725</xdr:colOff>
      <xdr:row>97</xdr:row>
      <xdr:rowOff>114399</xdr:rowOff>
    </xdr:to>
    <xdr:sp macro="" textlink="">
      <xdr:nvSpPr>
        <xdr:cNvPr id="714" name="円/楕円 713"/>
        <xdr:cNvSpPr/>
      </xdr:nvSpPr>
      <xdr:spPr>
        <a:xfrm>
          <a:off x="14541500" y="16643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130926</xdr:rowOff>
    </xdr:from>
    <xdr:ext cx="534377" cy="259045"/>
    <xdr:sp macro="" textlink="">
      <xdr:nvSpPr>
        <xdr:cNvPr id="715" name="テキスト ボックス 714"/>
        <xdr:cNvSpPr txBox="1"/>
      </xdr:nvSpPr>
      <xdr:spPr>
        <a:xfrm>
          <a:off x="14325111" y="16418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84,974</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156414</xdr:rowOff>
    </xdr:from>
    <xdr:to>
      <xdr:col>20</xdr:col>
      <xdr:colOff>9525</xdr:colOff>
      <xdr:row>97</xdr:row>
      <xdr:rowOff>86564</xdr:rowOff>
    </xdr:to>
    <xdr:sp macro="" textlink="">
      <xdr:nvSpPr>
        <xdr:cNvPr id="716" name="円/楕円 715"/>
        <xdr:cNvSpPr/>
      </xdr:nvSpPr>
      <xdr:spPr>
        <a:xfrm>
          <a:off x="13652500" y="1661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103091</xdr:rowOff>
    </xdr:from>
    <xdr:ext cx="534377" cy="259045"/>
    <xdr:sp macro="" textlink="">
      <xdr:nvSpPr>
        <xdr:cNvPr id="717" name="テキスト ボックス 716"/>
        <xdr:cNvSpPr txBox="1"/>
      </xdr:nvSpPr>
      <xdr:spPr>
        <a:xfrm>
          <a:off x="13436111" y="1639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92,280</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159919</xdr:rowOff>
    </xdr:from>
    <xdr:to>
      <xdr:col>18</xdr:col>
      <xdr:colOff>492125</xdr:colOff>
      <xdr:row>97</xdr:row>
      <xdr:rowOff>90069</xdr:rowOff>
    </xdr:to>
    <xdr:sp macro="" textlink="">
      <xdr:nvSpPr>
        <xdr:cNvPr id="718" name="円/楕円 717"/>
        <xdr:cNvSpPr/>
      </xdr:nvSpPr>
      <xdr:spPr>
        <a:xfrm>
          <a:off x="12763500" y="16619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106596</xdr:rowOff>
    </xdr:from>
    <xdr:ext cx="534377" cy="259045"/>
    <xdr:sp macro="" textlink="">
      <xdr:nvSpPr>
        <xdr:cNvPr id="719" name="テキスト ボックス 718"/>
        <xdr:cNvSpPr txBox="1"/>
      </xdr:nvSpPr>
      <xdr:spPr>
        <a:xfrm>
          <a:off x="12547111" y="16394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91,360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0" name="直線コネクタ 72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1" name="テキスト ボックス 73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2" name="直線コネクタ 73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3" name="テキスト ボックス 73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5" name="テキスト ボックス 73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6" name="直線コネクタ 73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7" name="テキスト ボックス 73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8" name="直線コネクタ 73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9" name="テキスト ボックス 73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1" name="テキスト ボックス 74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128270</xdr:rowOff>
    </xdr:from>
    <xdr:to>
      <xdr:col>32</xdr:col>
      <xdr:colOff>186689</xdr:colOff>
      <xdr:row>39</xdr:row>
      <xdr:rowOff>44450</xdr:rowOff>
    </xdr:to>
    <xdr:cxnSp macro="">
      <xdr:nvCxnSpPr>
        <xdr:cNvPr id="743" name="直線コネクタ 742"/>
        <xdr:cNvCxnSpPr/>
      </xdr:nvCxnSpPr>
      <xdr:spPr>
        <a:xfrm flipV="1">
          <a:off x="22159595" y="5100320"/>
          <a:ext cx="1269" cy="1630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4"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5" name="直線コネクタ 74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74947</xdr:rowOff>
    </xdr:from>
    <xdr:ext cx="469744" cy="259045"/>
    <xdr:sp macro="" textlink="">
      <xdr:nvSpPr>
        <xdr:cNvPr id="746" name="諸支出金最大値テキスト"/>
        <xdr:cNvSpPr txBox="1"/>
      </xdr:nvSpPr>
      <xdr:spPr>
        <a:xfrm>
          <a:off x="22212300" y="487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4,280</a:t>
          </a:r>
          <a:endParaRPr kumimoji="1" lang="ja-JP" altLang="en-US" sz="1000" b="1">
            <a:latin typeface="ＭＳ Ｐゴシック"/>
          </a:endParaRPr>
        </a:p>
      </xdr:txBody>
    </xdr:sp>
    <xdr:clientData/>
  </xdr:oneCellAnchor>
  <xdr:twoCellAnchor>
    <xdr:from>
      <xdr:col>32</xdr:col>
      <xdr:colOff>98425</xdr:colOff>
      <xdr:row>29</xdr:row>
      <xdr:rowOff>128270</xdr:rowOff>
    </xdr:from>
    <xdr:to>
      <xdr:col>32</xdr:col>
      <xdr:colOff>276225</xdr:colOff>
      <xdr:row>29</xdr:row>
      <xdr:rowOff>128270</xdr:rowOff>
    </xdr:to>
    <xdr:cxnSp macro="">
      <xdr:nvCxnSpPr>
        <xdr:cNvPr id="747" name="直線コネクタ 746"/>
        <xdr:cNvCxnSpPr/>
      </xdr:nvCxnSpPr>
      <xdr:spPr>
        <a:xfrm>
          <a:off x="22072600" y="510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8" name="直線コネクタ 74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133875</xdr:rowOff>
    </xdr:from>
    <xdr:ext cx="378565" cy="259045"/>
    <xdr:sp macro="" textlink="">
      <xdr:nvSpPr>
        <xdr:cNvPr id="749" name="諸支出金平均値テキスト"/>
        <xdr:cNvSpPr txBox="1"/>
      </xdr:nvSpPr>
      <xdr:spPr>
        <a:xfrm>
          <a:off x="22212300" y="64775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0" name="フローチャート : 判断 749"/>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1" name="直線コネクタ 75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72898</xdr:rowOff>
    </xdr:from>
    <xdr:to>
      <xdr:col>31</xdr:col>
      <xdr:colOff>85725</xdr:colOff>
      <xdr:row>39</xdr:row>
      <xdr:rowOff>3048</xdr:rowOff>
    </xdr:to>
    <xdr:sp macro="" textlink="">
      <xdr:nvSpPr>
        <xdr:cNvPr id="752" name="フローチャート : 判断 751"/>
        <xdr:cNvSpPr/>
      </xdr:nvSpPr>
      <xdr:spPr>
        <a:xfrm>
          <a:off x="21272500" y="658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19575</xdr:rowOff>
    </xdr:from>
    <xdr:ext cx="378565" cy="259045"/>
    <xdr:sp macro="" textlink="">
      <xdr:nvSpPr>
        <xdr:cNvPr id="753" name="テキスト ボックス 752"/>
        <xdr:cNvSpPr txBox="1"/>
      </xdr:nvSpPr>
      <xdr:spPr>
        <a:xfrm>
          <a:off x="21134017" y="63632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4" name="直線コネクタ 75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88138</xdr:rowOff>
    </xdr:from>
    <xdr:to>
      <xdr:col>29</xdr:col>
      <xdr:colOff>568325</xdr:colOff>
      <xdr:row>38</xdr:row>
      <xdr:rowOff>18288</xdr:rowOff>
    </xdr:to>
    <xdr:sp macro="" textlink="">
      <xdr:nvSpPr>
        <xdr:cNvPr id="755" name="フローチャート : 判断 754"/>
        <xdr:cNvSpPr/>
      </xdr:nvSpPr>
      <xdr:spPr>
        <a:xfrm>
          <a:off x="20383500" y="643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34815</xdr:rowOff>
    </xdr:from>
    <xdr:ext cx="378565" cy="259045"/>
    <xdr:sp macro="" textlink="">
      <xdr:nvSpPr>
        <xdr:cNvPr id="756" name="テキスト ボックス 755"/>
        <xdr:cNvSpPr txBox="1"/>
      </xdr:nvSpPr>
      <xdr:spPr>
        <a:xfrm>
          <a:off x="20245017" y="62070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7" name="直線コネクタ 75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144907</xdr:rowOff>
    </xdr:from>
    <xdr:to>
      <xdr:col>28</xdr:col>
      <xdr:colOff>365125</xdr:colOff>
      <xdr:row>38</xdr:row>
      <xdr:rowOff>75057</xdr:rowOff>
    </xdr:to>
    <xdr:sp macro="" textlink="">
      <xdr:nvSpPr>
        <xdr:cNvPr id="758" name="フローチャート : 判断 757"/>
        <xdr:cNvSpPr/>
      </xdr:nvSpPr>
      <xdr:spPr>
        <a:xfrm>
          <a:off x="19494500" y="6488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91584</xdr:rowOff>
    </xdr:from>
    <xdr:ext cx="378565" cy="259045"/>
    <xdr:sp macro="" textlink="">
      <xdr:nvSpPr>
        <xdr:cNvPr id="759" name="テキスト ボックス 758"/>
        <xdr:cNvSpPr txBox="1"/>
      </xdr:nvSpPr>
      <xdr:spPr>
        <a:xfrm>
          <a:off x="19356017" y="62637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94615</xdr:rowOff>
    </xdr:from>
    <xdr:to>
      <xdr:col>27</xdr:col>
      <xdr:colOff>161925</xdr:colOff>
      <xdr:row>38</xdr:row>
      <xdr:rowOff>24765</xdr:rowOff>
    </xdr:to>
    <xdr:sp macro="" textlink="">
      <xdr:nvSpPr>
        <xdr:cNvPr id="760" name="フローチャート : 判断 759"/>
        <xdr:cNvSpPr/>
      </xdr:nvSpPr>
      <xdr:spPr>
        <a:xfrm>
          <a:off x="18605500" y="643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41292</xdr:rowOff>
    </xdr:from>
    <xdr:ext cx="378565" cy="259045"/>
    <xdr:sp macro="" textlink="">
      <xdr:nvSpPr>
        <xdr:cNvPr id="761" name="テキスト ボックス 760"/>
        <xdr:cNvSpPr txBox="1"/>
      </xdr:nvSpPr>
      <xdr:spPr>
        <a:xfrm>
          <a:off x="18467017" y="6213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7" name="円/楕円 76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89425</xdr:rowOff>
    </xdr:from>
    <xdr:ext cx="249299" cy="259045"/>
    <xdr:sp macro="" textlink="">
      <xdr:nvSpPr>
        <xdr:cNvPr id="768" name="諸支出金該当値テキスト"/>
        <xdr:cNvSpPr txBox="1"/>
      </xdr:nvSpPr>
      <xdr:spPr>
        <a:xfrm>
          <a:off x="22212300" y="66045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9" name="円/楕円 76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0" name="テキスト ボックス 769"/>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1" name="円/楕円 77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2" name="テキスト ボックス 771"/>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3" name="円/楕円 77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4" name="テキスト ボックス 773"/>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5" name="円/楕円 77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6" name="テキスト ボックス 775"/>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87" name="直線コネクタ 786"/>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88" name="テキスト ボックス 787"/>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89" name="直線コネクタ 788"/>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144434</xdr:rowOff>
    </xdr:from>
    <xdr:ext cx="467179" cy="259045"/>
    <xdr:sp macro="" textlink="">
      <xdr:nvSpPr>
        <xdr:cNvPr id="790" name="テキスト ボックス 789"/>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1" name="直線コネクタ 790"/>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54</xdr:row>
      <xdr:rowOff>160762</xdr:rowOff>
    </xdr:from>
    <xdr:ext cx="467179" cy="259045"/>
    <xdr:sp macro="" textlink="">
      <xdr:nvSpPr>
        <xdr:cNvPr id="792" name="テキスト ボックス 791"/>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3" name="直線コネクタ 792"/>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5642</xdr:rowOff>
    </xdr:from>
    <xdr:ext cx="467179" cy="259045"/>
    <xdr:sp macro="" textlink="">
      <xdr:nvSpPr>
        <xdr:cNvPr id="794" name="テキスト ボックス 793"/>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5" name="直線コネクタ 794"/>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21970</xdr:rowOff>
    </xdr:from>
    <xdr:ext cx="467179" cy="259045"/>
    <xdr:sp macro="" textlink="">
      <xdr:nvSpPr>
        <xdr:cNvPr id="796" name="テキスト ボックス 795"/>
        <xdr:cNvSpPr txBox="1"/>
      </xdr:nvSpPr>
      <xdr:spPr>
        <a:xfrm>
          <a:off x="17820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97" name="直線コネクタ 796"/>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98" name="テキスト ボックス 797"/>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800" name="テキスト ボックス 799"/>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96593</xdr:rowOff>
    </xdr:from>
    <xdr:to>
      <xdr:col>32</xdr:col>
      <xdr:colOff>186689</xdr:colOff>
      <xdr:row>59</xdr:row>
      <xdr:rowOff>98878</xdr:rowOff>
    </xdr:to>
    <xdr:cxnSp macro="">
      <xdr:nvCxnSpPr>
        <xdr:cNvPr id="802" name="直線コネクタ 801"/>
        <xdr:cNvCxnSpPr/>
      </xdr:nvCxnSpPr>
      <xdr:spPr>
        <a:xfrm flipV="1">
          <a:off x="22159595" y="8669093"/>
          <a:ext cx="1269" cy="1545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144198</xdr:rowOff>
    </xdr:from>
    <xdr:ext cx="249299" cy="259045"/>
    <xdr:sp macro="" textlink="">
      <xdr:nvSpPr>
        <xdr:cNvPr id="803" name="前年度繰上充用金最小値テキスト"/>
        <xdr:cNvSpPr txBox="1"/>
      </xdr:nvSpPr>
      <xdr:spPr>
        <a:xfrm>
          <a:off x="22212300" y="10259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4" name="直線コネクタ 803"/>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43270</xdr:rowOff>
    </xdr:from>
    <xdr:ext cx="469744" cy="259045"/>
    <xdr:sp macro="" textlink="">
      <xdr:nvSpPr>
        <xdr:cNvPr id="805" name="前年度繰上充用金最大値テキスト"/>
        <xdr:cNvSpPr txBox="1"/>
      </xdr:nvSpPr>
      <xdr:spPr>
        <a:xfrm>
          <a:off x="22212300" y="844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50</xdr:row>
      <xdr:rowOff>96593</xdr:rowOff>
    </xdr:from>
    <xdr:to>
      <xdr:col>32</xdr:col>
      <xdr:colOff>276225</xdr:colOff>
      <xdr:row>50</xdr:row>
      <xdr:rowOff>96593</xdr:rowOff>
    </xdr:to>
    <xdr:cxnSp macro="">
      <xdr:nvCxnSpPr>
        <xdr:cNvPr id="806" name="直線コネクタ 805"/>
        <xdr:cNvCxnSpPr/>
      </xdr:nvCxnSpPr>
      <xdr:spPr>
        <a:xfrm>
          <a:off x="22072600" y="8669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07" name="直線コネクタ 806"/>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61648</xdr:rowOff>
    </xdr:from>
    <xdr:ext cx="313932" cy="259045"/>
    <xdr:sp macro="" textlink="">
      <xdr:nvSpPr>
        <xdr:cNvPr id="808" name="前年度繰上充用金平均値テキスト"/>
        <xdr:cNvSpPr txBox="1"/>
      </xdr:nvSpPr>
      <xdr:spPr>
        <a:xfrm>
          <a:off x="22212300" y="10005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38771</xdr:rowOff>
    </xdr:from>
    <xdr:to>
      <xdr:col>32</xdr:col>
      <xdr:colOff>238125</xdr:colOff>
      <xdr:row>59</xdr:row>
      <xdr:rowOff>140371</xdr:rowOff>
    </xdr:to>
    <xdr:sp macro="" textlink="">
      <xdr:nvSpPr>
        <xdr:cNvPr id="809" name="フローチャート : 判断 808"/>
        <xdr:cNvSpPr/>
      </xdr:nvSpPr>
      <xdr:spPr>
        <a:xfrm>
          <a:off x="22110700" y="1015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0" name="直線コネクタ 809"/>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42690</xdr:rowOff>
    </xdr:from>
    <xdr:to>
      <xdr:col>31</xdr:col>
      <xdr:colOff>85725</xdr:colOff>
      <xdr:row>59</xdr:row>
      <xdr:rowOff>144290</xdr:rowOff>
    </xdr:to>
    <xdr:sp macro="" textlink="">
      <xdr:nvSpPr>
        <xdr:cNvPr id="811" name="フローチャート : 判断 810"/>
        <xdr:cNvSpPr/>
      </xdr:nvSpPr>
      <xdr:spPr>
        <a:xfrm>
          <a:off x="21272500" y="1015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57</xdr:row>
      <xdr:rowOff>160817</xdr:rowOff>
    </xdr:from>
    <xdr:ext cx="313932" cy="259045"/>
    <xdr:sp macro="" textlink="">
      <xdr:nvSpPr>
        <xdr:cNvPr id="812" name="テキスト ボックス 811"/>
        <xdr:cNvSpPr txBox="1"/>
      </xdr:nvSpPr>
      <xdr:spPr>
        <a:xfrm>
          <a:off x="21166333" y="9933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3" name="直線コネクタ 812"/>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43833</xdr:rowOff>
    </xdr:from>
    <xdr:to>
      <xdr:col>29</xdr:col>
      <xdr:colOff>568325</xdr:colOff>
      <xdr:row>59</xdr:row>
      <xdr:rowOff>145433</xdr:rowOff>
    </xdr:to>
    <xdr:sp macro="" textlink="">
      <xdr:nvSpPr>
        <xdr:cNvPr id="814" name="フローチャート : 判断 813"/>
        <xdr:cNvSpPr/>
      </xdr:nvSpPr>
      <xdr:spPr>
        <a:xfrm>
          <a:off x="20383500" y="10159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57</xdr:row>
      <xdr:rowOff>161960</xdr:rowOff>
    </xdr:from>
    <xdr:ext cx="313932" cy="259045"/>
    <xdr:sp macro="" textlink="">
      <xdr:nvSpPr>
        <xdr:cNvPr id="815" name="テキスト ボックス 814"/>
        <xdr:cNvSpPr txBox="1"/>
      </xdr:nvSpPr>
      <xdr:spPr>
        <a:xfrm>
          <a:off x="20277333" y="9934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16" name="直線コネクタ 815"/>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45466</xdr:rowOff>
    </xdr:from>
    <xdr:to>
      <xdr:col>28</xdr:col>
      <xdr:colOff>365125</xdr:colOff>
      <xdr:row>59</xdr:row>
      <xdr:rowOff>147066</xdr:rowOff>
    </xdr:to>
    <xdr:sp macro="" textlink="">
      <xdr:nvSpPr>
        <xdr:cNvPr id="817" name="フローチャート : 判断 816"/>
        <xdr:cNvSpPr/>
      </xdr:nvSpPr>
      <xdr:spPr>
        <a:xfrm>
          <a:off x="19494500" y="1016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57</xdr:row>
      <xdr:rowOff>163593</xdr:rowOff>
    </xdr:from>
    <xdr:ext cx="313932" cy="259045"/>
    <xdr:sp macro="" textlink="">
      <xdr:nvSpPr>
        <xdr:cNvPr id="818" name="テキスト ボックス 817"/>
        <xdr:cNvSpPr txBox="1"/>
      </xdr:nvSpPr>
      <xdr:spPr>
        <a:xfrm>
          <a:off x="19388333" y="99362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59</xdr:row>
      <xdr:rowOff>40894</xdr:rowOff>
    </xdr:from>
    <xdr:to>
      <xdr:col>27</xdr:col>
      <xdr:colOff>161925</xdr:colOff>
      <xdr:row>59</xdr:row>
      <xdr:rowOff>142494</xdr:rowOff>
    </xdr:to>
    <xdr:sp macro="" textlink="">
      <xdr:nvSpPr>
        <xdr:cNvPr id="819" name="フローチャート : 判断 818"/>
        <xdr:cNvSpPr/>
      </xdr:nvSpPr>
      <xdr:spPr>
        <a:xfrm>
          <a:off x="18605500" y="1015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57</xdr:row>
      <xdr:rowOff>159021</xdr:rowOff>
    </xdr:from>
    <xdr:ext cx="313932" cy="259045"/>
    <xdr:sp macro="" textlink="">
      <xdr:nvSpPr>
        <xdr:cNvPr id="820" name="テキスト ボックス 819"/>
        <xdr:cNvSpPr txBox="1"/>
      </xdr:nvSpPr>
      <xdr:spPr>
        <a:xfrm>
          <a:off x="18499333" y="9931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6" name="円/楕円 825"/>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59</xdr:row>
      <xdr:rowOff>17198</xdr:rowOff>
    </xdr:from>
    <xdr:ext cx="249299" cy="259045"/>
    <xdr:sp macro="" textlink="">
      <xdr:nvSpPr>
        <xdr:cNvPr id="827" name="前年度繰上充用金該当値テキスト"/>
        <xdr:cNvSpPr txBox="1"/>
      </xdr:nvSpPr>
      <xdr:spPr>
        <a:xfrm>
          <a:off x="22212300" y="10132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28" name="円/楕円 827"/>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29" name="テキスト ボックス 828"/>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0" name="円/楕円 829"/>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31" name="テキスト ボックス 830"/>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2" name="円/楕円 831"/>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33" name="テキスト ボックス 832"/>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4" name="円/楕円 833"/>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5" name="テキスト ボックス 834"/>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民生費は、住民一人当たり</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千円となっている。決算額全体でみると、民生費のうち児童福祉費が前年度から増加しており、これは保育所等緊急整備事業補助金によるものであるが、民生費が恒常的に類似団体平均より高い状況にある。</a:t>
          </a:r>
          <a:endParaRPr lang="ja-JP" altLang="ja-JP" sz="1400">
            <a:effectLst/>
          </a:endParaRPr>
        </a:p>
        <a:p>
          <a:r>
            <a:rPr kumimoji="1" lang="ja-JP" altLang="ja-JP" sz="1100">
              <a:solidFill>
                <a:schemeClr val="dk1"/>
              </a:solidFill>
              <a:effectLst/>
              <a:latin typeface="+mn-lt"/>
              <a:ea typeface="+mn-ea"/>
              <a:cs typeface="+mn-cs"/>
            </a:rPr>
            <a:t>　その他の社会福祉費や老人福祉費も高い水準にあり、住民への福祉サービス維持のための財源確保が大きな課題である。</a:t>
          </a:r>
          <a:endParaRPr lang="ja-JP" altLang="ja-JP" sz="1400">
            <a:effectLst/>
          </a:endParaRPr>
        </a:p>
        <a:p>
          <a:r>
            <a:rPr kumimoji="1" lang="ja-JP" altLang="ja-JP" sz="1100">
              <a:solidFill>
                <a:schemeClr val="dk1"/>
              </a:solidFill>
              <a:effectLst/>
              <a:latin typeface="+mn-lt"/>
              <a:ea typeface="+mn-ea"/>
              <a:cs typeface="+mn-cs"/>
            </a:rPr>
            <a:t>　総務費は、住民一人当たり</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千円となっている。後年度以降の予算確保のために積み立てた地域振興基金（</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千万円）や新たな取組みにより増額となったふるさと納税の基金（</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千万円）積立てが増額の要因である。</a:t>
          </a:r>
          <a:endParaRPr lang="ja-JP" altLang="ja-JP" sz="1400">
            <a:effectLst/>
          </a:endParaRPr>
        </a:p>
        <a:p>
          <a:r>
            <a:rPr kumimoji="1" lang="ja-JP" altLang="ja-JP" sz="1100">
              <a:solidFill>
                <a:schemeClr val="dk1"/>
              </a:solidFill>
              <a:effectLst/>
              <a:latin typeface="+mn-lt"/>
              <a:ea typeface="+mn-ea"/>
              <a:cs typeface="+mn-cs"/>
            </a:rPr>
            <a:t>　消防費も住民一人当たり</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万</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千円となっており、類似団体平均を大きく上回っているが、平成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年度から継続で行った防災行政無線デジタル化事業が主な要因である。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実質収支比率については、毎年度、着実な財源の確保を図ることにより、適正な水準といわれる</a:t>
          </a:r>
          <a:r>
            <a:rPr kumimoji="1" lang="en-US" altLang="ja-JP" sz="1100" b="0" i="0" baseline="0">
              <a:solidFill>
                <a:schemeClr val="dk1"/>
              </a:solidFill>
              <a:effectLst/>
              <a:latin typeface="+mn-lt"/>
              <a:ea typeface="+mn-ea"/>
              <a:cs typeface="+mn-cs"/>
            </a:rPr>
            <a:t>3</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％の水準を維持している。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財政調整基金残高については、合併以降、適正な水準といわれる</a:t>
          </a:r>
          <a:r>
            <a:rPr kumimoji="1" lang="en-US" altLang="ja-JP" sz="1100" b="0" i="0" baseline="0">
              <a:solidFill>
                <a:schemeClr val="dk1"/>
              </a:solidFill>
              <a:effectLst/>
              <a:latin typeface="+mn-lt"/>
              <a:ea typeface="+mn-ea"/>
              <a:cs typeface="+mn-cs"/>
            </a:rPr>
            <a:t>10</a:t>
          </a:r>
          <a:r>
            <a:rPr kumimoji="1" lang="ja-JP" altLang="ja-JP" sz="1100" b="0" i="0" baseline="0">
              <a:solidFill>
                <a:schemeClr val="dk1"/>
              </a:solidFill>
              <a:effectLst/>
              <a:latin typeface="+mn-lt"/>
              <a:ea typeface="+mn-ea"/>
              <a:cs typeface="+mn-cs"/>
            </a:rPr>
            <a:t>％程度となっていることから、今後も現状を維持していきたい。</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鹿児島県南さつま市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これまで毎年度、各会計において黒字を計上していたが、平成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年度は、国民健康保険特別会計と簡易水道事業特別会計の２会計が赤字となったことにより繰上充用したが、他の会計が黒字決算となったことにより、連結赤字比率はこれまで同様「なし」となっている。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ただし、法非適用企業については、人件費、公債費等の基準外繰出を行った結果黒字決算となっている実態等があることから、今後は人員配置の見直し等を行い、経営の健全化に向けた取り組みを図りたい。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25662724</v>
      </c>
      <c r="BO4" s="379"/>
      <c r="BP4" s="379"/>
      <c r="BQ4" s="379"/>
      <c r="BR4" s="379"/>
      <c r="BS4" s="379"/>
      <c r="BT4" s="379"/>
      <c r="BU4" s="380"/>
      <c r="BV4" s="378">
        <v>23733838</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5.4</v>
      </c>
      <c r="CU4" s="385"/>
      <c r="CV4" s="385"/>
      <c r="CW4" s="385"/>
      <c r="CX4" s="385"/>
      <c r="CY4" s="385"/>
      <c r="CZ4" s="385"/>
      <c r="DA4" s="386"/>
      <c r="DB4" s="384">
        <v>5.0999999999999996</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24805645</v>
      </c>
      <c r="BO5" s="416"/>
      <c r="BP5" s="416"/>
      <c r="BQ5" s="416"/>
      <c r="BR5" s="416"/>
      <c r="BS5" s="416"/>
      <c r="BT5" s="416"/>
      <c r="BU5" s="417"/>
      <c r="BV5" s="415">
        <v>22952080</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87.8</v>
      </c>
      <c r="CU5" s="413"/>
      <c r="CV5" s="413"/>
      <c r="CW5" s="413"/>
      <c r="CX5" s="413"/>
      <c r="CY5" s="413"/>
      <c r="CZ5" s="413"/>
      <c r="DA5" s="414"/>
      <c r="DB5" s="412">
        <v>90.7</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857079</v>
      </c>
      <c r="BO6" s="416"/>
      <c r="BP6" s="416"/>
      <c r="BQ6" s="416"/>
      <c r="BR6" s="416"/>
      <c r="BS6" s="416"/>
      <c r="BT6" s="416"/>
      <c r="BU6" s="417"/>
      <c r="BV6" s="415">
        <v>781758</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92.5</v>
      </c>
      <c r="CU6" s="453"/>
      <c r="CV6" s="453"/>
      <c r="CW6" s="453"/>
      <c r="CX6" s="453"/>
      <c r="CY6" s="453"/>
      <c r="CZ6" s="453"/>
      <c r="DA6" s="454"/>
      <c r="DB6" s="452">
        <v>96</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82499</v>
      </c>
      <c r="BO7" s="416"/>
      <c r="BP7" s="416"/>
      <c r="BQ7" s="416"/>
      <c r="BR7" s="416"/>
      <c r="BS7" s="416"/>
      <c r="BT7" s="416"/>
      <c r="BU7" s="417"/>
      <c r="BV7" s="415">
        <v>62512</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14235892</v>
      </c>
      <c r="CU7" s="416"/>
      <c r="CV7" s="416"/>
      <c r="CW7" s="416"/>
      <c r="CX7" s="416"/>
      <c r="CY7" s="416"/>
      <c r="CZ7" s="416"/>
      <c r="DA7" s="417"/>
      <c r="DB7" s="415">
        <v>14130282</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774580</v>
      </c>
      <c r="BO8" s="416"/>
      <c r="BP8" s="416"/>
      <c r="BQ8" s="416"/>
      <c r="BR8" s="416"/>
      <c r="BS8" s="416"/>
      <c r="BT8" s="416"/>
      <c r="BU8" s="417"/>
      <c r="BV8" s="415">
        <v>719246</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0.28000000000000003</v>
      </c>
      <c r="CU8" s="456"/>
      <c r="CV8" s="456"/>
      <c r="CW8" s="456"/>
      <c r="CX8" s="456"/>
      <c r="CY8" s="456"/>
      <c r="CZ8" s="456"/>
      <c r="DA8" s="457"/>
      <c r="DB8" s="455">
        <v>0.28000000000000003</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35439</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55334</v>
      </c>
      <c r="BO9" s="416"/>
      <c r="BP9" s="416"/>
      <c r="BQ9" s="416"/>
      <c r="BR9" s="416"/>
      <c r="BS9" s="416"/>
      <c r="BT9" s="416"/>
      <c r="BU9" s="417"/>
      <c r="BV9" s="415">
        <v>96029</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18.600000000000001</v>
      </c>
      <c r="CU9" s="413"/>
      <c r="CV9" s="413"/>
      <c r="CW9" s="413"/>
      <c r="CX9" s="413"/>
      <c r="CY9" s="413"/>
      <c r="CZ9" s="413"/>
      <c r="DA9" s="414"/>
      <c r="DB9" s="412">
        <v>18.7</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38704</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102</v>
      </c>
      <c r="AV10" s="448"/>
      <c r="AW10" s="448"/>
      <c r="AX10" s="448"/>
      <c r="AY10" s="449" t="s">
        <v>103</v>
      </c>
      <c r="AZ10" s="450"/>
      <c r="BA10" s="450"/>
      <c r="BB10" s="450"/>
      <c r="BC10" s="450"/>
      <c r="BD10" s="450"/>
      <c r="BE10" s="450"/>
      <c r="BF10" s="450"/>
      <c r="BG10" s="450"/>
      <c r="BH10" s="450"/>
      <c r="BI10" s="450"/>
      <c r="BJ10" s="450"/>
      <c r="BK10" s="450"/>
      <c r="BL10" s="450"/>
      <c r="BM10" s="451"/>
      <c r="BN10" s="415">
        <v>71687</v>
      </c>
      <c r="BO10" s="416"/>
      <c r="BP10" s="416"/>
      <c r="BQ10" s="416"/>
      <c r="BR10" s="416"/>
      <c r="BS10" s="416"/>
      <c r="BT10" s="416"/>
      <c r="BU10" s="417"/>
      <c r="BV10" s="415">
        <v>2955</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78</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36022</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t="s">
        <v>118</v>
      </c>
      <c r="BO12" s="416"/>
      <c r="BP12" s="416"/>
      <c r="BQ12" s="416"/>
      <c r="BR12" s="416"/>
      <c r="BS12" s="416"/>
      <c r="BT12" s="416"/>
      <c r="BU12" s="417"/>
      <c r="BV12" s="415" t="s">
        <v>118</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35948</v>
      </c>
      <c r="S13" s="497"/>
      <c r="T13" s="497"/>
      <c r="U13" s="497"/>
      <c r="V13" s="498"/>
      <c r="W13" s="431" t="s">
        <v>121</v>
      </c>
      <c r="X13" s="432"/>
      <c r="Y13" s="432"/>
      <c r="Z13" s="432"/>
      <c r="AA13" s="432"/>
      <c r="AB13" s="422"/>
      <c r="AC13" s="466">
        <v>1939</v>
      </c>
      <c r="AD13" s="467"/>
      <c r="AE13" s="467"/>
      <c r="AF13" s="467"/>
      <c r="AG13" s="506"/>
      <c r="AH13" s="466">
        <v>2576</v>
      </c>
      <c r="AI13" s="467"/>
      <c r="AJ13" s="467"/>
      <c r="AK13" s="467"/>
      <c r="AL13" s="468"/>
      <c r="AM13" s="444" t="s">
        <v>122</v>
      </c>
      <c r="AN13" s="445"/>
      <c r="AO13" s="445"/>
      <c r="AP13" s="445"/>
      <c r="AQ13" s="445"/>
      <c r="AR13" s="445"/>
      <c r="AS13" s="445"/>
      <c r="AT13" s="446"/>
      <c r="AU13" s="447" t="s">
        <v>116</v>
      </c>
      <c r="AV13" s="448"/>
      <c r="AW13" s="448"/>
      <c r="AX13" s="448"/>
      <c r="AY13" s="449" t="s">
        <v>123</v>
      </c>
      <c r="AZ13" s="450"/>
      <c r="BA13" s="450"/>
      <c r="BB13" s="450"/>
      <c r="BC13" s="450"/>
      <c r="BD13" s="450"/>
      <c r="BE13" s="450"/>
      <c r="BF13" s="450"/>
      <c r="BG13" s="450"/>
      <c r="BH13" s="450"/>
      <c r="BI13" s="450"/>
      <c r="BJ13" s="450"/>
      <c r="BK13" s="450"/>
      <c r="BL13" s="450"/>
      <c r="BM13" s="451"/>
      <c r="BN13" s="415">
        <v>127021</v>
      </c>
      <c r="BO13" s="416"/>
      <c r="BP13" s="416"/>
      <c r="BQ13" s="416"/>
      <c r="BR13" s="416"/>
      <c r="BS13" s="416"/>
      <c r="BT13" s="416"/>
      <c r="BU13" s="417"/>
      <c r="BV13" s="415">
        <v>98984</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7.5</v>
      </c>
      <c r="CU13" s="413"/>
      <c r="CV13" s="413"/>
      <c r="CW13" s="413"/>
      <c r="CX13" s="413"/>
      <c r="CY13" s="413"/>
      <c r="CZ13" s="413"/>
      <c r="DA13" s="414"/>
      <c r="DB13" s="412">
        <v>8.1</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36782</v>
      </c>
      <c r="S14" s="497"/>
      <c r="T14" s="497"/>
      <c r="U14" s="497"/>
      <c r="V14" s="498"/>
      <c r="W14" s="405"/>
      <c r="X14" s="406"/>
      <c r="Y14" s="406"/>
      <c r="Z14" s="406"/>
      <c r="AA14" s="406"/>
      <c r="AB14" s="395"/>
      <c r="AC14" s="499">
        <v>12.3</v>
      </c>
      <c r="AD14" s="500"/>
      <c r="AE14" s="500"/>
      <c r="AF14" s="500"/>
      <c r="AG14" s="501"/>
      <c r="AH14" s="499">
        <v>14.5</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t="s">
        <v>118</v>
      </c>
      <c r="CU14" s="511"/>
      <c r="CV14" s="511"/>
      <c r="CW14" s="511"/>
      <c r="CX14" s="511"/>
      <c r="CY14" s="511"/>
      <c r="CZ14" s="511"/>
      <c r="DA14" s="512"/>
      <c r="DB14" s="510" t="s">
        <v>118</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36710</v>
      </c>
      <c r="S15" s="497"/>
      <c r="T15" s="497"/>
      <c r="U15" s="497"/>
      <c r="V15" s="498"/>
      <c r="W15" s="431" t="s">
        <v>127</v>
      </c>
      <c r="X15" s="432"/>
      <c r="Y15" s="432"/>
      <c r="Z15" s="432"/>
      <c r="AA15" s="432"/>
      <c r="AB15" s="422"/>
      <c r="AC15" s="466">
        <v>3310</v>
      </c>
      <c r="AD15" s="467"/>
      <c r="AE15" s="467"/>
      <c r="AF15" s="467"/>
      <c r="AG15" s="506"/>
      <c r="AH15" s="466">
        <v>4124</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3089927</v>
      </c>
      <c r="BO15" s="379"/>
      <c r="BP15" s="379"/>
      <c r="BQ15" s="379"/>
      <c r="BR15" s="379"/>
      <c r="BS15" s="379"/>
      <c r="BT15" s="379"/>
      <c r="BU15" s="380"/>
      <c r="BV15" s="378">
        <v>2933900</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21</v>
      </c>
      <c r="AD16" s="500"/>
      <c r="AE16" s="500"/>
      <c r="AF16" s="500"/>
      <c r="AG16" s="501"/>
      <c r="AH16" s="499">
        <v>23.3</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11064471</v>
      </c>
      <c r="BO16" s="416"/>
      <c r="BP16" s="416"/>
      <c r="BQ16" s="416"/>
      <c r="BR16" s="416"/>
      <c r="BS16" s="416"/>
      <c r="BT16" s="416"/>
      <c r="BU16" s="417"/>
      <c r="BV16" s="415">
        <v>10523932</v>
      </c>
      <c r="BW16" s="416"/>
      <c r="BX16" s="416"/>
      <c r="BY16" s="416"/>
      <c r="BZ16" s="416"/>
      <c r="CA16" s="416"/>
      <c r="CB16" s="416"/>
      <c r="CC16" s="417"/>
      <c r="CD16" s="152"/>
      <c r="CE16" s="522" t="s">
        <v>133</v>
      </c>
      <c r="CF16" s="522"/>
      <c r="CG16" s="522"/>
      <c r="CH16" s="522"/>
      <c r="CI16" s="522"/>
      <c r="CJ16" s="522"/>
      <c r="CK16" s="522"/>
      <c r="CL16" s="522"/>
      <c r="CM16" s="522"/>
      <c r="CN16" s="522"/>
      <c r="CO16" s="522"/>
      <c r="CP16" s="522"/>
      <c r="CQ16" s="522"/>
      <c r="CR16" s="522"/>
      <c r="CS16" s="523"/>
      <c r="CT16" s="412">
        <v>12.5</v>
      </c>
      <c r="CU16" s="413"/>
      <c r="CV16" s="413"/>
      <c r="CW16" s="413"/>
      <c r="CX16" s="413"/>
      <c r="CY16" s="413"/>
      <c r="CZ16" s="413"/>
      <c r="DA16" s="414"/>
      <c r="DB16" s="412" t="s">
        <v>118</v>
      </c>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131</v>
      </c>
      <c r="S17" s="517"/>
      <c r="T17" s="517"/>
      <c r="U17" s="517"/>
      <c r="V17" s="518"/>
      <c r="W17" s="431" t="s">
        <v>135</v>
      </c>
      <c r="X17" s="432"/>
      <c r="Y17" s="432"/>
      <c r="Z17" s="432"/>
      <c r="AA17" s="432"/>
      <c r="AB17" s="422"/>
      <c r="AC17" s="466">
        <v>10522</v>
      </c>
      <c r="AD17" s="467"/>
      <c r="AE17" s="467"/>
      <c r="AF17" s="467"/>
      <c r="AG17" s="506"/>
      <c r="AH17" s="466">
        <v>10990</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3857325</v>
      </c>
      <c r="BO17" s="416"/>
      <c r="BP17" s="416"/>
      <c r="BQ17" s="416"/>
      <c r="BR17" s="416"/>
      <c r="BS17" s="416"/>
      <c r="BT17" s="416"/>
      <c r="BU17" s="417"/>
      <c r="BV17" s="415">
        <v>3721725</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137</v>
      </c>
      <c r="C18" s="458"/>
      <c r="D18" s="458"/>
      <c r="E18" s="527"/>
      <c r="F18" s="527"/>
      <c r="G18" s="527"/>
      <c r="H18" s="527"/>
      <c r="I18" s="527"/>
      <c r="J18" s="527"/>
      <c r="K18" s="527"/>
      <c r="L18" s="528">
        <v>283.58999999999997</v>
      </c>
      <c r="M18" s="528"/>
      <c r="N18" s="528"/>
      <c r="O18" s="528"/>
      <c r="P18" s="528"/>
      <c r="Q18" s="528"/>
      <c r="R18" s="529"/>
      <c r="S18" s="529"/>
      <c r="T18" s="529"/>
      <c r="U18" s="529"/>
      <c r="V18" s="530"/>
      <c r="W18" s="433"/>
      <c r="X18" s="434"/>
      <c r="Y18" s="434"/>
      <c r="Z18" s="434"/>
      <c r="AA18" s="434"/>
      <c r="AB18" s="425"/>
      <c r="AC18" s="531">
        <v>66.7</v>
      </c>
      <c r="AD18" s="532"/>
      <c r="AE18" s="532"/>
      <c r="AF18" s="532"/>
      <c r="AG18" s="533"/>
      <c r="AH18" s="531">
        <v>62.1</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12690731</v>
      </c>
      <c r="BO18" s="416"/>
      <c r="BP18" s="416"/>
      <c r="BQ18" s="416"/>
      <c r="BR18" s="416"/>
      <c r="BS18" s="416"/>
      <c r="BT18" s="416"/>
      <c r="BU18" s="417"/>
      <c r="BV18" s="415">
        <v>12908532</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139</v>
      </c>
      <c r="C19" s="458"/>
      <c r="D19" s="458"/>
      <c r="E19" s="527"/>
      <c r="F19" s="527"/>
      <c r="G19" s="527"/>
      <c r="H19" s="527"/>
      <c r="I19" s="527"/>
      <c r="J19" s="527"/>
      <c r="K19" s="527"/>
      <c r="L19" s="535">
        <v>125</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17086043</v>
      </c>
      <c r="BO19" s="416"/>
      <c r="BP19" s="416"/>
      <c r="BQ19" s="416"/>
      <c r="BR19" s="416"/>
      <c r="BS19" s="416"/>
      <c r="BT19" s="416"/>
      <c r="BU19" s="417"/>
      <c r="BV19" s="415">
        <v>16867892</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141</v>
      </c>
      <c r="C20" s="458"/>
      <c r="D20" s="458"/>
      <c r="E20" s="527"/>
      <c r="F20" s="527"/>
      <c r="G20" s="527"/>
      <c r="H20" s="527"/>
      <c r="I20" s="527"/>
      <c r="J20" s="527"/>
      <c r="K20" s="527"/>
      <c r="L20" s="535">
        <v>15361</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28783450</v>
      </c>
      <c r="BO23" s="416"/>
      <c r="BP23" s="416"/>
      <c r="BQ23" s="416"/>
      <c r="BR23" s="416"/>
      <c r="BS23" s="416"/>
      <c r="BT23" s="416"/>
      <c r="BU23" s="417"/>
      <c r="BV23" s="415">
        <v>28156046</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150</v>
      </c>
      <c r="F24" s="445"/>
      <c r="G24" s="445"/>
      <c r="H24" s="445"/>
      <c r="I24" s="445"/>
      <c r="J24" s="445"/>
      <c r="K24" s="446"/>
      <c r="L24" s="466">
        <v>1</v>
      </c>
      <c r="M24" s="467"/>
      <c r="N24" s="467"/>
      <c r="O24" s="467"/>
      <c r="P24" s="506"/>
      <c r="Q24" s="466">
        <v>7515</v>
      </c>
      <c r="R24" s="467"/>
      <c r="S24" s="467"/>
      <c r="T24" s="467"/>
      <c r="U24" s="467"/>
      <c r="V24" s="506"/>
      <c r="W24" s="561"/>
      <c r="X24" s="549"/>
      <c r="Y24" s="550"/>
      <c r="Z24" s="465" t="s">
        <v>151</v>
      </c>
      <c r="AA24" s="445"/>
      <c r="AB24" s="445"/>
      <c r="AC24" s="445"/>
      <c r="AD24" s="445"/>
      <c r="AE24" s="445"/>
      <c r="AF24" s="445"/>
      <c r="AG24" s="446"/>
      <c r="AH24" s="466">
        <v>469</v>
      </c>
      <c r="AI24" s="467"/>
      <c r="AJ24" s="467"/>
      <c r="AK24" s="467"/>
      <c r="AL24" s="506"/>
      <c r="AM24" s="466">
        <v>1541134</v>
      </c>
      <c r="AN24" s="467"/>
      <c r="AO24" s="467"/>
      <c r="AP24" s="467"/>
      <c r="AQ24" s="467"/>
      <c r="AR24" s="506"/>
      <c r="AS24" s="466">
        <v>3286</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20901870</v>
      </c>
      <c r="BO24" s="416"/>
      <c r="BP24" s="416"/>
      <c r="BQ24" s="416"/>
      <c r="BR24" s="416"/>
      <c r="BS24" s="416"/>
      <c r="BT24" s="416"/>
      <c r="BU24" s="417"/>
      <c r="BV24" s="415">
        <v>21225430</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153</v>
      </c>
      <c r="F25" s="445"/>
      <c r="G25" s="445"/>
      <c r="H25" s="445"/>
      <c r="I25" s="445"/>
      <c r="J25" s="445"/>
      <c r="K25" s="446"/>
      <c r="L25" s="466">
        <v>1</v>
      </c>
      <c r="M25" s="467"/>
      <c r="N25" s="467"/>
      <c r="O25" s="467"/>
      <c r="P25" s="506"/>
      <c r="Q25" s="466">
        <v>6138</v>
      </c>
      <c r="R25" s="467"/>
      <c r="S25" s="467"/>
      <c r="T25" s="467"/>
      <c r="U25" s="467"/>
      <c r="V25" s="506"/>
      <c r="W25" s="561"/>
      <c r="X25" s="549"/>
      <c r="Y25" s="550"/>
      <c r="Z25" s="465" t="s">
        <v>154</v>
      </c>
      <c r="AA25" s="445"/>
      <c r="AB25" s="445"/>
      <c r="AC25" s="445"/>
      <c r="AD25" s="445"/>
      <c r="AE25" s="445"/>
      <c r="AF25" s="445"/>
      <c r="AG25" s="446"/>
      <c r="AH25" s="466">
        <v>86</v>
      </c>
      <c r="AI25" s="467"/>
      <c r="AJ25" s="467"/>
      <c r="AK25" s="467"/>
      <c r="AL25" s="506"/>
      <c r="AM25" s="466">
        <v>241402</v>
      </c>
      <c r="AN25" s="467"/>
      <c r="AO25" s="467"/>
      <c r="AP25" s="467"/>
      <c r="AQ25" s="467"/>
      <c r="AR25" s="506"/>
      <c r="AS25" s="466">
        <v>2807</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1118813</v>
      </c>
      <c r="BO25" s="379"/>
      <c r="BP25" s="379"/>
      <c r="BQ25" s="379"/>
      <c r="BR25" s="379"/>
      <c r="BS25" s="379"/>
      <c r="BT25" s="379"/>
      <c r="BU25" s="380"/>
      <c r="BV25" s="378">
        <v>1245444</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156</v>
      </c>
      <c r="F26" s="445"/>
      <c r="G26" s="445"/>
      <c r="H26" s="445"/>
      <c r="I26" s="445"/>
      <c r="J26" s="445"/>
      <c r="K26" s="446"/>
      <c r="L26" s="466">
        <v>1</v>
      </c>
      <c r="M26" s="467"/>
      <c r="N26" s="467"/>
      <c r="O26" s="467"/>
      <c r="P26" s="506"/>
      <c r="Q26" s="466">
        <v>5824</v>
      </c>
      <c r="R26" s="467"/>
      <c r="S26" s="467"/>
      <c r="T26" s="467"/>
      <c r="U26" s="467"/>
      <c r="V26" s="506"/>
      <c r="W26" s="561"/>
      <c r="X26" s="549"/>
      <c r="Y26" s="550"/>
      <c r="Z26" s="465" t="s">
        <v>157</v>
      </c>
      <c r="AA26" s="571"/>
      <c r="AB26" s="571"/>
      <c r="AC26" s="571"/>
      <c r="AD26" s="571"/>
      <c r="AE26" s="571"/>
      <c r="AF26" s="571"/>
      <c r="AG26" s="572"/>
      <c r="AH26" s="466" t="s">
        <v>118</v>
      </c>
      <c r="AI26" s="467"/>
      <c r="AJ26" s="467"/>
      <c r="AK26" s="467"/>
      <c r="AL26" s="506"/>
      <c r="AM26" s="466" t="s">
        <v>118</v>
      </c>
      <c r="AN26" s="467"/>
      <c r="AO26" s="467"/>
      <c r="AP26" s="467"/>
      <c r="AQ26" s="467"/>
      <c r="AR26" s="506"/>
      <c r="AS26" s="466" t="s">
        <v>118</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159</v>
      </c>
      <c r="F27" s="445"/>
      <c r="G27" s="445"/>
      <c r="H27" s="445"/>
      <c r="I27" s="445"/>
      <c r="J27" s="445"/>
      <c r="K27" s="446"/>
      <c r="L27" s="466">
        <v>1</v>
      </c>
      <c r="M27" s="467"/>
      <c r="N27" s="467"/>
      <c r="O27" s="467"/>
      <c r="P27" s="506"/>
      <c r="Q27" s="466">
        <v>3970</v>
      </c>
      <c r="R27" s="467"/>
      <c r="S27" s="467"/>
      <c r="T27" s="467"/>
      <c r="U27" s="467"/>
      <c r="V27" s="506"/>
      <c r="W27" s="561"/>
      <c r="X27" s="549"/>
      <c r="Y27" s="550"/>
      <c r="Z27" s="465" t="s">
        <v>160</v>
      </c>
      <c r="AA27" s="445"/>
      <c r="AB27" s="445"/>
      <c r="AC27" s="445"/>
      <c r="AD27" s="445"/>
      <c r="AE27" s="445"/>
      <c r="AF27" s="445"/>
      <c r="AG27" s="446"/>
      <c r="AH27" s="466">
        <v>7</v>
      </c>
      <c r="AI27" s="467"/>
      <c r="AJ27" s="467"/>
      <c r="AK27" s="467"/>
      <c r="AL27" s="506"/>
      <c r="AM27" s="466">
        <v>27377</v>
      </c>
      <c r="AN27" s="467"/>
      <c r="AO27" s="467"/>
      <c r="AP27" s="467"/>
      <c r="AQ27" s="467"/>
      <c r="AR27" s="506"/>
      <c r="AS27" s="466">
        <v>3911</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v>1192988</v>
      </c>
      <c r="BO27" s="585"/>
      <c r="BP27" s="585"/>
      <c r="BQ27" s="585"/>
      <c r="BR27" s="585"/>
      <c r="BS27" s="585"/>
      <c r="BT27" s="585"/>
      <c r="BU27" s="586"/>
      <c r="BV27" s="584">
        <v>1192880</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162</v>
      </c>
      <c r="F28" s="445"/>
      <c r="G28" s="445"/>
      <c r="H28" s="445"/>
      <c r="I28" s="445"/>
      <c r="J28" s="445"/>
      <c r="K28" s="446"/>
      <c r="L28" s="466">
        <v>1</v>
      </c>
      <c r="M28" s="467"/>
      <c r="N28" s="467"/>
      <c r="O28" s="467"/>
      <c r="P28" s="506"/>
      <c r="Q28" s="466">
        <v>3180</v>
      </c>
      <c r="R28" s="467"/>
      <c r="S28" s="467"/>
      <c r="T28" s="467"/>
      <c r="U28" s="467"/>
      <c r="V28" s="506"/>
      <c r="W28" s="561"/>
      <c r="X28" s="549"/>
      <c r="Y28" s="550"/>
      <c r="Z28" s="465" t="s">
        <v>163</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1599289</v>
      </c>
      <c r="BO28" s="379"/>
      <c r="BP28" s="379"/>
      <c r="BQ28" s="379"/>
      <c r="BR28" s="379"/>
      <c r="BS28" s="379"/>
      <c r="BT28" s="379"/>
      <c r="BU28" s="380"/>
      <c r="BV28" s="378">
        <v>1527602</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166</v>
      </c>
      <c r="F29" s="445"/>
      <c r="G29" s="445"/>
      <c r="H29" s="445"/>
      <c r="I29" s="445"/>
      <c r="J29" s="445"/>
      <c r="K29" s="446"/>
      <c r="L29" s="466">
        <v>18</v>
      </c>
      <c r="M29" s="467"/>
      <c r="N29" s="467"/>
      <c r="O29" s="467"/>
      <c r="P29" s="506"/>
      <c r="Q29" s="466">
        <v>2950</v>
      </c>
      <c r="R29" s="467"/>
      <c r="S29" s="467"/>
      <c r="T29" s="467"/>
      <c r="U29" s="467"/>
      <c r="V29" s="506"/>
      <c r="W29" s="562"/>
      <c r="X29" s="563"/>
      <c r="Y29" s="564"/>
      <c r="Z29" s="465" t="s">
        <v>167</v>
      </c>
      <c r="AA29" s="445"/>
      <c r="AB29" s="445"/>
      <c r="AC29" s="445"/>
      <c r="AD29" s="445"/>
      <c r="AE29" s="445"/>
      <c r="AF29" s="445"/>
      <c r="AG29" s="446"/>
      <c r="AH29" s="466">
        <v>476</v>
      </c>
      <c r="AI29" s="467"/>
      <c r="AJ29" s="467"/>
      <c r="AK29" s="467"/>
      <c r="AL29" s="506"/>
      <c r="AM29" s="466">
        <v>1568511</v>
      </c>
      <c r="AN29" s="467"/>
      <c r="AO29" s="467"/>
      <c r="AP29" s="467"/>
      <c r="AQ29" s="467"/>
      <c r="AR29" s="506"/>
      <c r="AS29" s="466">
        <v>3295</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v>6024519</v>
      </c>
      <c r="BO29" s="416"/>
      <c r="BP29" s="416"/>
      <c r="BQ29" s="416"/>
      <c r="BR29" s="416"/>
      <c r="BS29" s="416"/>
      <c r="BT29" s="416"/>
      <c r="BU29" s="417"/>
      <c r="BV29" s="415">
        <v>6008959</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96.7</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6878386</v>
      </c>
      <c r="BO30" s="585"/>
      <c r="BP30" s="585"/>
      <c r="BQ30" s="585"/>
      <c r="BR30" s="585"/>
      <c r="BS30" s="585"/>
      <c r="BT30" s="585"/>
      <c r="BU30" s="586"/>
      <c r="BV30" s="584">
        <v>5135851</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8</v>
      </c>
      <c r="AN34" s="596"/>
      <c r="AO34" s="597" t="str">
        <f>IF('各会計、関係団体の財政状況及び健全化判断比率'!B33="","",'各会計、関係団体の財政状況及び健全化判断比率'!B33)</f>
        <v>水道事業会計</v>
      </c>
      <c r="AP34" s="597"/>
      <c r="AQ34" s="597"/>
      <c r="AR34" s="597"/>
      <c r="AS34" s="597"/>
      <c r="AT34" s="597"/>
      <c r="AU34" s="597"/>
      <c r="AV34" s="597"/>
      <c r="AW34" s="597"/>
      <c r="AX34" s="597"/>
      <c r="AY34" s="597"/>
      <c r="AZ34" s="597"/>
      <c r="BA34" s="597"/>
      <c r="BB34" s="597"/>
      <c r="BC34" s="597"/>
      <c r="BD34" s="165"/>
      <c r="BE34" s="596">
        <f>IF(BG34="","",MAX(C34:D43,U34:V43,AM34:AN43)+1)</f>
        <v>10</v>
      </c>
      <c r="BF34" s="596"/>
      <c r="BG34" s="597" t="str">
        <f>IF('各会計、関係団体の財政状況及び健全化判断比率'!B35="","",'各会計、関係団体の財政状況及び健全化判断比率'!B35)</f>
        <v>簡易水道事業特別会計</v>
      </c>
      <c r="BH34" s="597"/>
      <c r="BI34" s="597"/>
      <c r="BJ34" s="597"/>
      <c r="BK34" s="597"/>
      <c r="BL34" s="597"/>
      <c r="BM34" s="597"/>
      <c r="BN34" s="597"/>
      <c r="BO34" s="597"/>
      <c r="BP34" s="597"/>
      <c r="BQ34" s="597"/>
      <c r="BR34" s="597"/>
      <c r="BS34" s="597"/>
      <c r="BT34" s="597"/>
      <c r="BU34" s="597"/>
      <c r="BV34" s="165"/>
      <c r="BW34" s="596">
        <f>IF(BY34="","",MAX(C34:D43,U34:V43,AM34:AN43,BE34:BF43)+1)</f>
        <v>13</v>
      </c>
      <c r="BX34" s="596"/>
      <c r="BY34" s="597" t="str">
        <f>IF('各会計、関係団体の財政状況及び健全化判断比率'!B68="","",'各会計、関係団体の財政状況及び健全化判断比率'!B68)</f>
        <v>南薩地区衛生管理組合</v>
      </c>
      <c r="BZ34" s="597"/>
      <c r="CA34" s="597"/>
      <c r="CB34" s="597"/>
      <c r="CC34" s="597"/>
      <c r="CD34" s="597"/>
      <c r="CE34" s="597"/>
      <c r="CF34" s="597"/>
      <c r="CG34" s="597"/>
      <c r="CH34" s="597"/>
      <c r="CI34" s="597"/>
      <c r="CJ34" s="597"/>
      <c r="CK34" s="597"/>
      <c r="CL34" s="597"/>
      <c r="CM34" s="597"/>
      <c r="CN34" s="165"/>
      <c r="CO34" s="596">
        <f>IF(CQ34="","",MAX(C34:D43,U34:V43,AM34:AN43,BE34:BF43,BW34:BX43)+1)</f>
        <v>14</v>
      </c>
      <c r="CP34" s="596"/>
      <c r="CQ34" s="597" t="str">
        <f>IF('各会計、関係団体の財政状況及び健全化判断比率'!BS7="","",'各会計、関係団体の財政状況及び健全化判断比率'!BS7)</f>
        <v>笠沙恵比寿</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診療所特別会計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f t="shared" ref="AM35:AM43" si="0">IF(AO35="","",AM34+1)</f>
        <v>9</v>
      </c>
      <c r="AN35" s="596"/>
      <c r="AO35" s="597" t="str">
        <f>IF('各会計、関係団体の財政状況及び健全化判断比率'!B34="","",'各会計、関係団体の財政状況及び健全化判断比率'!B34)</f>
        <v>病院事業会計</v>
      </c>
      <c r="AP35" s="597"/>
      <c r="AQ35" s="597"/>
      <c r="AR35" s="597"/>
      <c r="AS35" s="597"/>
      <c r="AT35" s="597"/>
      <c r="AU35" s="597"/>
      <c r="AV35" s="597"/>
      <c r="AW35" s="597"/>
      <c r="AX35" s="597"/>
      <c r="AY35" s="597"/>
      <c r="AZ35" s="597"/>
      <c r="BA35" s="597"/>
      <c r="BB35" s="597"/>
      <c r="BC35" s="597"/>
      <c r="BD35" s="165"/>
      <c r="BE35" s="596">
        <f t="shared" ref="BE35:BE43" si="1">IF(BG35="","",BE34+1)</f>
        <v>11</v>
      </c>
      <c r="BF35" s="596"/>
      <c r="BG35" s="597" t="str">
        <f>IF('各会計、関係団体の財政状況及び健全化判断比率'!B36="","",'各会計、関係団体の財政状況及び健全化判断比率'!B36)</f>
        <v>漁業集落環境整備事業特別会計</v>
      </c>
      <c r="BH35" s="597"/>
      <c r="BI35" s="597"/>
      <c r="BJ35" s="597"/>
      <c r="BK35" s="597"/>
      <c r="BL35" s="597"/>
      <c r="BM35" s="597"/>
      <c r="BN35" s="597"/>
      <c r="BO35" s="597"/>
      <c r="BP35" s="597"/>
      <c r="BQ35" s="597"/>
      <c r="BR35" s="597"/>
      <c r="BS35" s="597"/>
      <c r="BT35" s="597"/>
      <c r="BU35" s="597"/>
      <c r="BV35" s="165"/>
      <c r="BW35" s="596" t="str">
        <f t="shared" ref="BW35:BW43" si="2">IF(BY35="","",BW34+1)</f>
        <v/>
      </c>
      <c r="BX35" s="596"/>
      <c r="BY35" s="597" t="str">
        <f>IF('各会計、関係団体の財政状況及び健全化判断比率'!B69="","",'各会計、関係団体の財政状況及び健全化判断比率'!B69)</f>
        <v/>
      </c>
      <c r="BZ35" s="597"/>
      <c r="CA35" s="597"/>
      <c r="CB35" s="597"/>
      <c r="CC35" s="597"/>
      <c r="CD35" s="597"/>
      <c r="CE35" s="597"/>
      <c r="CF35" s="597"/>
      <c r="CG35" s="597"/>
      <c r="CH35" s="597"/>
      <c r="CI35" s="597"/>
      <c r="CJ35" s="597"/>
      <c r="CK35" s="597"/>
      <c r="CL35" s="597"/>
      <c r="CM35" s="597"/>
      <c r="CN35" s="165"/>
      <c r="CO35" s="596">
        <f t="shared" ref="CO35:CO43" si="3">IF(CQ35="","",CO34+1)</f>
        <v>15</v>
      </c>
      <c r="CP35" s="596"/>
      <c r="CQ35" s="597" t="str">
        <f>IF('各会計、関係団体の財政状況及び健全化判断比率'!BS8="","",'各会計、関係団体の財政状況及び健全化判断比率'!BS8)</f>
        <v>杜氏の里笠沙</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12</v>
      </c>
      <c r="BF36" s="596"/>
      <c r="BG36" s="597" t="str">
        <f>IF('各会計、関係団体の財政状況及び健全化判断比率'!B37="","",'各会計、関係団体の財政状況及び健全化判断比率'!B37)</f>
        <v>農業集落排水事業特別会計</v>
      </c>
      <c r="BH36" s="597"/>
      <c r="BI36" s="597"/>
      <c r="BJ36" s="597"/>
      <c r="BK36" s="597"/>
      <c r="BL36" s="597"/>
      <c r="BM36" s="597"/>
      <c r="BN36" s="597"/>
      <c r="BO36" s="597"/>
      <c r="BP36" s="597"/>
      <c r="BQ36" s="597"/>
      <c r="BR36" s="597"/>
      <c r="BS36" s="597"/>
      <c r="BT36" s="597"/>
      <c r="BU36" s="597"/>
      <c r="BV36" s="165"/>
      <c r="BW36" s="596" t="str">
        <f t="shared" si="2"/>
        <v/>
      </c>
      <c r="BX36" s="596"/>
      <c r="BY36" s="597" t="str">
        <f>IF('各会計、関係団体の財政状況及び健全化判断比率'!B70="","",'各会計、関係団体の財政状況及び健全化判断比率'!B70)</f>
        <v/>
      </c>
      <c r="BZ36" s="597"/>
      <c r="CA36" s="597"/>
      <c r="CB36" s="597"/>
      <c r="CC36" s="597"/>
      <c r="CD36" s="597"/>
      <c r="CE36" s="597"/>
      <c r="CF36" s="597"/>
      <c r="CG36" s="597"/>
      <c r="CH36" s="597"/>
      <c r="CI36" s="597"/>
      <c r="CJ36" s="597"/>
      <c r="CK36" s="597"/>
      <c r="CL36" s="597"/>
      <c r="CM36" s="597"/>
      <c r="CN36" s="165"/>
      <c r="CO36" s="596">
        <f t="shared" si="3"/>
        <v>16</v>
      </c>
      <c r="CP36" s="596"/>
      <c r="CQ36" s="597" t="str">
        <f>IF('各会計、関係団体の財政状況及び健全化判断比率'!BS9="","",'各会計、関係団体の財政状況及び健全化判断比率'!BS9)</f>
        <v>南さつま市農業公社</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6</v>
      </c>
      <c r="V37" s="596"/>
      <c r="W37" s="597" t="str">
        <f>IF('各会計、関係団体の財政状況及び健全化判断比率'!B31="","",'各会計、関係団体の財政状況及び健全化判断比率'!B31)</f>
        <v>特別養護老人ホーム事業特別会計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t="str">
        <f t="shared" si="2"/>
        <v/>
      </c>
      <c r="BX37" s="596"/>
      <c r="BY37" s="597" t="str">
        <f>IF('各会計、関係団体の財政状況及び健全化判断比率'!B71="","",'各会計、関係団体の財政状況及び健全化判断比率'!B71)</f>
        <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f t="shared" si="4"/>
        <v>7</v>
      </c>
      <c r="V38" s="596"/>
      <c r="W38" s="597" t="str">
        <f>IF('各会計、関係団体の財政状況及び健全化判断比率'!B32="","",'各会計、関係団体の財政状況及び健全化判断比率'!B32)</f>
        <v>交通災害共済特別会計</v>
      </c>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t="str">
        <f t="shared" si="2"/>
        <v/>
      </c>
      <c r="BX38" s="596"/>
      <c r="BY38" s="597" t="str">
        <f>IF('各会計、関係団体の財政状況及び健全化判断比率'!B72="","",'各会計、関係団体の財政状況及び健全化判断比率'!B72)</f>
        <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t="str">
        <f t="shared" si="2"/>
        <v/>
      </c>
      <c r="BX39" s="596"/>
      <c r="BY39" s="597" t="str">
        <f>IF('各会計、関係団体の財政状況及び健全化判断比率'!B73="","",'各会計、関係団体の財政状況及び健全化判断比率'!B73)</f>
        <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t="str">
        <f t="shared" si="2"/>
        <v/>
      </c>
      <c r="BX40" s="596"/>
      <c r="BY40" s="597" t="str">
        <f>IF('各会計、関係団体の財政状況及び健全化判断比率'!B74="","",'各会計、関係団体の財政状況及び健全化判断比率'!B74)</f>
        <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t="str">
        <f t="shared" si="2"/>
        <v/>
      </c>
      <c r="BX41" s="596"/>
      <c r="BY41" s="597" t="str">
        <f>IF('各会計、関係団体の財政状況及び健全化判断比率'!B75="","",'各会計、関係団体の財政状況及び健全化判断比率'!B75)</f>
        <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81" t="s">
        <v>516</v>
      </c>
      <c r="D34" s="1181"/>
      <c r="E34" s="1182"/>
      <c r="F34" s="32">
        <v>0.19</v>
      </c>
      <c r="G34" s="33">
        <v>1.1399999999999999</v>
      </c>
      <c r="H34" s="33">
        <v>1.05</v>
      </c>
      <c r="I34" s="33">
        <v>0.38</v>
      </c>
      <c r="J34" s="34" t="s">
        <v>517</v>
      </c>
      <c r="K34" s="22"/>
      <c r="L34" s="22"/>
      <c r="M34" s="22"/>
      <c r="N34" s="22"/>
      <c r="O34" s="22"/>
      <c r="P34" s="22"/>
    </row>
    <row r="35" spans="1:16" ht="39" customHeight="1">
      <c r="A35" s="22"/>
      <c r="B35" s="35"/>
      <c r="C35" s="1175" t="s">
        <v>518</v>
      </c>
      <c r="D35" s="1176"/>
      <c r="E35" s="1177"/>
      <c r="F35" s="36">
        <v>0.06</v>
      </c>
      <c r="G35" s="37">
        <v>0.03</v>
      </c>
      <c r="H35" s="37">
        <v>0.03</v>
      </c>
      <c r="I35" s="37">
        <v>0.04</v>
      </c>
      <c r="J35" s="38" t="s">
        <v>519</v>
      </c>
      <c r="K35" s="22"/>
      <c r="L35" s="22"/>
      <c r="M35" s="22"/>
      <c r="N35" s="22"/>
      <c r="O35" s="22"/>
      <c r="P35" s="22"/>
    </row>
    <row r="36" spans="1:16" ht="39" customHeight="1">
      <c r="A36" s="22"/>
      <c r="B36" s="35"/>
      <c r="C36" s="1175" t="s">
        <v>520</v>
      </c>
      <c r="D36" s="1176"/>
      <c r="E36" s="1177"/>
      <c r="F36" s="36">
        <v>5.5</v>
      </c>
      <c r="G36" s="37">
        <v>5.38</v>
      </c>
      <c r="H36" s="37">
        <v>5.1100000000000003</v>
      </c>
      <c r="I36" s="37">
        <v>5.46</v>
      </c>
      <c r="J36" s="38">
        <v>5.72</v>
      </c>
      <c r="K36" s="22"/>
      <c r="L36" s="22"/>
      <c r="M36" s="22"/>
      <c r="N36" s="22"/>
      <c r="O36" s="22"/>
      <c r="P36" s="22"/>
    </row>
    <row r="37" spans="1:16" ht="39" customHeight="1">
      <c r="A37" s="22"/>
      <c r="B37" s="35"/>
      <c r="C37" s="1175" t="s">
        <v>521</v>
      </c>
      <c r="D37" s="1176"/>
      <c r="E37" s="1177"/>
      <c r="F37" s="36">
        <v>4.54</v>
      </c>
      <c r="G37" s="37">
        <v>4.88</v>
      </c>
      <c r="H37" s="37">
        <v>4.3600000000000003</v>
      </c>
      <c r="I37" s="37">
        <v>5.05</v>
      </c>
      <c r="J37" s="38">
        <v>5.4</v>
      </c>
      <c r="K37" s="22"/>
      <c r="L37" s="22"/>
      <c r="M37" s="22"/>
      <c r="N37" s="22"/>
      <c r="O37" s="22"/>
      <c r="P37" s="22"/>
    </row>
    <row r="38" spans="1:16" ht="39" customHeight="1">
      <c r="A38" s="22"/>
      <c r="B38" s="35"/>
      <c r="C38" s="1175" t="s">
        <v>522</v>
      </c>
      <c r="D38" s="1176"/>
      <c r="E38" s="1177"/>
      <c r="F38" s="36">
        <v>0.9</v>
      </c>
      <c r="G38" s="37">
        <v>0.88</v>
      </c>
      <c r="H38" s="37">
        <v>1.05</v>
      </c>
      <c r="I38" s="37">
        <v>1.05</v>
      </c>
      <c r="J38" s="38">
        <v>0.99</v>
      </c>
      <c r="K38" s="22"/>
      <c r="L38" s="22"/>
      <c r="M38" s="22"/>
      <c r="N38" s="22"/>
      <c r="O38" s="22"/>
      <c r="P38" s="22"/>
    </row>
    <row r="39" spans="1:16" ht="39" customHeight="1">
      <c r="A39" s="22"/>
      <c r="B39" s="35"/>
      <c r="C39" s="1175" t="s">
        <v>523</v>
      </c>
      <c r="D39" s="1176"/>
      <c r="E39" s="1177"/>
      <c r="F39" s="36">
        <v>0.87</v>
      </c>
      <c r="G39" s="37">
        <v>0.98</v>
      </c>
      <c r="H39" s="37">
        <v>0.83</v>
      </c>
      <c r="I39" s="37">
        <v>0.56999999999999995</v>
      </c>
      <c r="J39" s="38">
        <v>0.71</v>
      </c>
      <c r="K39" s="22"/>
      <c r="L39" s="22"/>
      <c r="M39" s="22"/>
      <c r="N39" s="22"/>
      <c r="O39" s="22"/>
      <c r="P39" s="22"/>
    </row>
    <row r="40" spans="1:16" ht="39" customHeight="1">
      <c r="A40" s="22"/>
      <c r="B40" s="35"/>
      <c r="C40" s="1175" t="s">
        <v>524</v>
      </c>
      <c r="D40" s="1176"/>
      <c r="E40" s="1177"/>
      <c r="F40" s="36">
        <v>0.11</v>
      </c>
      <c r="G40" s="37">
        <v>0.11</v>
      </c>
      <c r="H40" s="37">
        <v>0.08</v>
      </c>
      <c r="I40" s="37">
        <v>0.04</v>
      </c>
      <c r="J40" s="38">
        <v>0.06</v>
      </c>
      <c r="K40" s="22"/>
      <c r="L40" s="22"/>
      <c r="M40" s="22"/>
      <c r="N40" s="22"/>
      <c r="O40" s="22"/>
      <c r="P40" s="22"/>
    </row>
    <row r="41" spans="1:16" ht="39" customHeight="1">
      <c r="A41" s="22"/>
      <c r="B41" s="35"/>
      <c r="C41" s="1175" t="s">
        <v>525</v>
      </c>
      <c r="D41" s="1176"/>
      <c r="E41" s="1177"/>
      <c r="F41" s="36">
        <v>0.02</v>
      </c>
      <c r="G41" s="37">
        <v>0.02</v>
      </c>
      <c r="H41" s="37">
        <v>0.02</v>
      </c>
      <c r="I41" s="37">
        <v>0.03</v>
      </c>
      <c r="J41" s="38">
        <v>0.03</v>
      </c>
      <c r="K41" s="22"/>
      <c r="L41" s="22"/>
      <c r="M41" s="22"/>
      <c r="N41" s="22"/>
      <c r="O41" s="22"/>
      <c r="P41" s="22"/>
    </row>
    <row r="42" spans="1:16" ht="39" customHeight="1">
      <c r="A42" s="22"/>
      <c r="B42" s="39"/>
      <c r="C42" s="1175" t="s">
        <v>526</v>
      </c>
      <c r="D42" s="1176"/>
      <c r="E42" s="1177"/>
      <c r="F42" s="36" t="s">
        <v>470</v>
      </c>
      <c r="G42" s="37" t="s">
        <v>470</v>
      </c>
      <c r="H42" s="37" t="s">
        <v>470</v>
      </c>
      <c r="I42" s="37" t="s">
        <v>470</v>
      </c>
      <c r="J42" s="38" t="s">
        <v>470</v>
      </c>
      <c r="K42" s="22"/>
      <c r="L42" s="22"/>
      <c r="M42" s="22"/>
      <c r="N42" s="22"/>
      <c r="O42" s="22"/>
      <c r="P42" s="22"/>
    </row>
    <row r="43" spans="1:16" ht="39" customHeight="1" thickBot="1">
      <c r="A43" s="22"/>
      <c r="B43" s="40"/>
      <c r="C43" s="1178" t="s">
        <v>527</v>
      </c>
      <c r="D43" s="1179"/>
      <c r="E43" s="1180"/>
      <c r="F43" s="41">
        <v>3.33</v>
      </c>
      <c r="G43" s="42">
        <v>2.97</v>
      </c>
      <c r="H43" s="42">
        <v>2.2400000000000002</v>
      </c>
      <c r="I43" s="42">
        <v>1.35</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91" t="s">
        <v>11</v>
      </c>
      <c r="C45" s="1192"/>
      <c r="D45" s="58"/>
      <c r="E45" s="1197" t="s">
        <v>12</v>
      </c>
      <c r="F45" s="1197"/>
      <c r="G45" s="1197"/>
      <c r="H45" s="1197"/>
      <c r="I45" s="1197"/>
      <c r="J45" s="1198"/>
      <c r="K45" s="59">
        <v>3310</v>
      </c>
      <c r="L45" s="60">
        <v>3252</v>
      </c>
      <c r="M45" s="60">
        <v>3229</v>
      </c>
      <c r="N45" s="60">
        <v>3333</v>
      </c>
      <c r="O45" s="61">
        <v>3361</v>
      </c>
      <c r="P45" s="48"/>
      <c r="Q45" s="48"/>
      <c r="R45" s="48"/>
      <c r="S45" s="48"/>
      <c r="T45" s="48"/>
      <c r="U45" s="48"/>
    </row>
    <row r="46" spans="1:21" ht="30.75" customHeight="1">
      <c r="A46" s="48"/>
      <c r="B46" s="1193"/>
      <c r="C46" s="1194"/>
      <c r="D46" s="62"/>
      <c r="E46" s="1185" t="s">
        <v>13</v>
      </c>
      <c r="F46" s="1185"/>
      <c r="G46" s="1185"/>
      <c r="H46" s="1185"/>
      <c r="I46" s="1185"/>
      <c r="J46" s="1186"/>
      <c r="K46" s="63" t="s">
        <v>470</v>
      </c>
      <c r="L46" s="64" t="s">
        <v>470</v>
      </c>
      <c r="M46" s="64" t="s">
        <v>470</v>
      </c>
      <c r="N46" s="64" t="s">
        <v>470</v>
      </c>
      <c r="O46" s="65" t="s">
        <v>470</v>
      </c>
      <c r="P46" s="48"/>
      <c r="Q46" s="48"/>
      <c r="R46" s="48"/>
      <c r="S46" s="48"/>
      <c r="T46" s="48"/>
      <c r="U46" s="48"/>
    </row>
    <row r="47" spans="1:21" ht="30.75" customHeight="1">
      <c r="A47" s="48"/>
      <c r="B47" s="1193"/>
      <c r="C47" s="1194"/>
      <c r="D47" s="62"/>
      <c r="E47" s="1185" t="s">
        <v>14</v>
      </c>
      <c r="F47" s="1185"/>
      <c r="G47" s="1185"/>
      <c r="H47" s="1185"/>
      <c r="I47" s="1185"/>
      <c r="J47" s="1186"/>
      <c r="K47" s="63" t="s">
        <v>470</v>
      </c>
      <c r="L47" s="64" t="s">
        <v>470</v>
      </c>
      <c r="M47" s="64" t="s">
        <v>470</v>
      </c>
      <c r="N47" s="64" t="s">
        <v>470</v>
      </c>
      <c r="O47" s="65" t="s">
        <v>470</v>
      </c>
      <c r="P47" s="48"/>
      <c r="Q47" s="48"/>
      <c r="R47" s="48"/>
      <c r="S47" s="48"/>
      <c r="T47" s="48"/>
      <c r="U47" s="48"/>
    </row>
    <row r="48" spans="1:21" ht="30.75" customHeight="1">
      <c r="A48" s="48"/>
      <c r="B48" s="1193"/>
      <c r="C48" s="1194"/>
      <c r="D48" s="62"/>
      <c r="E48" s="1185" t="s">
        <v>15</v>
      </c>
      <c r="F48" s="1185"/>
      <c r="G48" s="1185"/>
      <c r="H48" s="1185"/>
      <c r="I48" s="1185"/>
      <c r="J48" s="1186"/>
      <c r="K48" s="63">
        <v>286</v>
      </c>
      <c r="L48" s="64">
        <v>220</v>
      </c>
      <c r="M48" s="64">
        <v>214</v>
      </c>
      <c r="N48" s="64">
        <v>190</v>
      </c>
      <c r="O48" s="65">
        <v>177</v>
      </c>
      <c r="P48" s="48"/>
      <c r="Q48" s="48"/>
      <c r="R48" s="48"/>
      <c r="S48" s="48"/>
      <c r="T48" s="48"/>
      <c r="U48" s="48"/>
    </row>
    <row r="49" spans="1:21" ht="30.75" customHeight="1">
      <c r="A49" s="48"/>
      <c r="B49" s="1193"/>
      <c r="C49" s="1194"/>
      <c r="D49" s="62"/>
      <c r="E49" s="1185" t="s">
        <v>16</v>
      </c>
      <c r="F49" s="1185"/>
      <c r="G49" s="1185"/>
      <c r="H49" s="1185"/>
      <c r="I49" s="1185"/>
      <c r="J49" s="1186"/>
      <c r="K49" s="63">
        <v>146</v>
      </c>
      <c r="L49" s="64">
        <v>41</v>
      </c>
      <c r="M49" s="64" t="s">
        <v>470</v>
      </c>
      <c r="N49" s="64" t="s">
        <v>470</v>
      </c>
      <c r="O49" s="65">
        <v>27</v>
      </c>
      <c r="P49" s="48"/>
      <c r="Q49" s="48"/>
      <c r="R49" s="48"/>
      <c r="S49" s="48"/>
      <c r="T49" s="48"/>
      <c r="U49" s="48"/>
    </row>
    <row r="50" spans="1:21" ht="30.75" customHeight="1">
      <c r="A50" s="48"/>
      <c r="B50" s="1193"/>
      <c r="C50" s="1194"/>
      <c r="D50" s="62"/>
      <c r="E50" s="1185" t="s">
        <v>17</v>
      </c>
      <c r="F50" s="1185"/>
      <c r="G50" s="1185"/>
      <c r="H50" s="1185"/>
      <c r="I50" s="1185"/>
      <c r="J50" s="1186"/>
      <c r="K50" s="63">
        <v>45</v>
      </c>
      <c r="L50" s="64">
        <v>45</v>
      </c>
      <c r="M50" s="64">
        <v>40</v>
      </c>
      <c r="N50" s="64">
        <v>92</v>
      </c>
      <c r="O50" s="65">
        <v>33</v>
      </c>
      <c r="P50" s="48"/>
      <c r="Q50" s="48"/>
      <c r="R50" s="48"/>
      <c r="S50" s="48"/>
      <c r="T50" s="48"/>
      <c r="U50" s="48"/>
    </row>
    <row r="51" spans="1:21" ht="30.75" customHeight="1">
      <c r="A51" s="48"/>
      <c r="B51" s="1195"/>
      <c r="C51" s="1196"/>
      <c r="D51" s="66"/>
      <c r="E51" s="1185" t="s">
        <v>18</v>
      </c>
      <c r="F51" s="1185"/>
      <c r="G51" s="1185"/>
      <c r="H51" s="1185"/>
      <c r="I51" s="1185"/>
      <c r="J51" s="1186"/>
      <c r="K51" s="63" t="s">
        <v>470</v>
      </c>
      <c r="L51" s="64" t="s">
        <v>470</v>
      </c>
      <c r="M51" s="64" t="s">
        <v>470</v>
      </c>
      <c r="N51" s="64" t="s">
        <v>470</v>
      </c>
      <c r="O51" s="65">
        <v>0</v>
      </c>
      <c r="P51" s="48"/>
      <c r="Q51" s="48"/>
      <c r="R51" s="48"/>
      <c r="S51" s="48"/>
      <c r="T51" s="48"/>
      <c r="U51" s="48"/>
    </row>
    <row r="52" spans="1:21" ht="30.75" customHeight="1">
      <c r="A52" s="48"/>
      <c r="B52" s="1183" t="s">
        <v>19</v>
      </c>
      <c r="C52" s="1184"/>
      <c r="D52" s="66"/>
      <c r="E52" s="1185" t="s">
        <v>20</v>
      </c>
      <c r="F52" s="1185"/>
      <c r="G52" s="1185"/>
      <c r="H52" s="1185"/>
      <c r="I52" s="1185"/>
      <c r="J52" s="1186"/>
      <c r="K52" s="63">
        <v>2545</v>
      </c>
      <c r="L52" s="64">
        <v>2524</v>
      </c>
      <c r="M52" s="64">
        <v>2582</v>
      </c>
      <c r="N52" s="64">
        <v>2727</v>
      </c>
      <c r="O52" s="65">
        <v>2756</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1242</v>
      </c>
      <c r="L53" s="69">
        <v>1034</v>
      </c>
      <c r="M53" s="69">
        <v>901</v>
      </c>
      <c r="N53" s="69">
        <v>888</v>
      </c>
      <c r="O53" s="70">
        <v>842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510</v>
      </c>
      <c r="J40" s="79" t="s">
        <v>511</v>
      </c>
      <c r="K40" s="79" t="s">
        <v>512</v>
      </c>
      <c r="L40" s="79" t="s">
        <v>513</v>
      </c>
      <c r="M40" s="80" t="s">
        <v>514</v>
      </c>
    </row>
    <row r="41" spans="2:13" ht="27.75" customHeight="1">
      <c r="B41" s="1199" t="s">
        <v>24</v>
      </c>
      <c r="C41" s="1200"/>
      <c r="D41" s="81"/>
      <c r="E41" s="1205" t="s">
        <v>25</v>
      </c>
      <c r="F41" s="1205"/>
      <c r="G41" s="1205"/>
      <c r="H41" s="1206"/>
      <c r="I41" s="82">
        <v>29404</v>
      </c>
      <c r="J41" s="83">
        <v>29169</v>
      </c>
      <c r="K41" s="83">
        <v>28860</v>
      </c>
      <c r="L41" s="83">
        <v>28332</v>
      </c>
      <c r="M41" s="84">
        <v>28538</v>
      </c>
    </row>
    <row r="42" spans="2:13" ht="27.75" customHeight="1">
      <c r="B42" s="1201"/>
      <c r="C42" s="1202"/>
      <c r="D42" s="85"/>
      <c r="E42" s="1207" t="s">
        <v>26</v>
      </c>
      <c r="F42" s="1207"/>
      <c r="G42" s="1207"/>
      <c r="H42" s="1208"/>
      <c r="I42" s="86">
        <v>975</v>
      </c>
      <c r="J42" s="87">
        <v>903</v>
      </c>
      <c r="K42" s="87">
        <v>836</v>
      </c>
      <c r="L42" s="87">
        <v>719</v>
      </c>
      <c r="M42" s="88">
        <v>656</v>
      </c>
    </row>
    <row r="43" spans="2:13" ht="27.75" customHeight="1">
      <c r="B43" s="1201"/>
      <c r="C43" s="1202"/>
      <c r="D43" s="85"/>
      <c r="E43" s="1207" t="s">
        <v>27</v>
      </c>
      <c r="F43" s="1207"/>
      <c r="G43" s="1207"/>
      <c r="H43" s="1208"/>
      <c r="I43" s="86">
        <v>2023</v>
      </c>
      <c r="J43" s="87">
        <v>1772</v>
      </c>
      <c r="K43" s="87">
        <v>1806</v>
      </c>
      <c r="L43" s="87">
        <v>1832</v>
      </c>
      <c r="M43" s="88">
        <v>1873</v>
      </c>
    </row>
    <row r="44" spans="2:13" ht="27.75" customHeight="1">
      <c r="B44" s="1201"/>
      <c r="C44" s="1202"/>
      <c r="D44" s="85"/>
      <c r="E44" s="1207" t="s">
        <v>28</v>
      </c>
      <c r="F44" s="1207"/>
      <c r="G44" s="1207"/>
      <c r="H44" s="1208"/>
      <c r="I44" s="86">
        <v>41</v>
      </c>
      <c r="J44" s="87">
        <v>3</v>
      </c>
      <c r="K44" s="87" t="s">
        <v>470</v>
      </c>
      <c r="L44" s="87" t="s">
        <v>470</v>
      </c>
      <c r="M44" s="88">
        <v>27</v>
      </c>
    </row>
    <row r="45" spans="2:13" ht="27.75" customHeight="1">
      <c r="B45" s="1201"/>
      <c r="C45" s="1202"/>
      <c r="D45" s="85"/>
      <c r="E45" s="1207" t="s">
        <v>29</v>
      </c>
      <c r="F45" s="1207"/>
      <c r="G45" s="1207"/>
      <c r="H45" s="1208"/>
      <c r="I45" s="86">
        <v>6050</v>
      </c>
      <c r="J45" s="87">
        <v>5945</v>
      </c>
      <c r="K45" s="87">
        <v>5509</v>
      </c>
      <c r="L45" s="87">
        <v>5033</v>
      </c>
      <c r="M45" s="88">
        <v>4518</v>
      </c>
    </row>
    <row r="46" spans="2:13" ht="27.75" customHeight="1">
      <c r="B46" s="1201"/>
      <c r="C46" s="1202"/>
      <c r="D46" s="85"/>
      <c r="E46" s="1207" t="s">
        <v>30</v>
      </c>
      <c r="F46" s="1207"/>
      <c r="G46" s="1207"/>
      <c r="H46" s="1208"/>
      <c r="I46" s="86">
        <v>697</v>
      </c>
      <c r="J46" s="87">
        <v>127</v>
      </c>
      <c r="K46" s="87">
        <v>18</v>
      </c>
      <c r="L46" s="87">
        <v>17</v>
      </c>
      <c r="M46" s="88">
        <v>15</v>
      </c>
    </row>
    <row r="47" spans="2:13" ht="27.75" customHeight="1">
      <c r="B47" s="1201"/>
      <c r="C47" s="1202"/>
      <c r="D47" s="85"/>
      <c r="E47" s="1207" t="s">
        <v>31</v>
      </c>
      <c r="F47" s="1207"/>
      <c r="G47" s="1207"/>
      <c r="H47" s="1208"/>
      <c r="I47" s="86" t="s">
        <v>470</v>
      </c>
      <c r="J47" s="87" t="s">
        <v>470</v>
      </c>
      <c r="K47" s="87" t="s">
        <v>470</v>
      </c>
      <c r="L47" s="87" t="s">
        <v>470</v>
      </c>
      <c r="M47" s="88" t="s">
        <v>470</v>
      </c>
    </row>
    <row r="48" spans="2:13" ht="27.75" customHeight="1">
      <c r="B48" s="1203"/>
      <c r="C48" s="1204"/>
      <c r="D48" s="85"/>
      <c r="E48" s="1207" t="s">
        <v>32</v>
      </c>
      <c r="F48" s="1207"/>
      <c r="G48" s="1207"/>
      <c r="H48" s="1208"/>
      <c r="I48" s="86" t="s">
        <v>470</v>
      </c>
      <c r="J48" s="87" t="s">
        <v>470</v>
      </c>
      <c r="K48" s="87" t="s">
        <v>470</v>
      </c>
      <c r="L48" s="87" t="s">
        <v>470</v>
      </c>
      <c r="M48" s="88" t="s">
        <v>470</v>
      </c>
    </row>
    <row r="49" spans="2:13" ht="27.75" customHeight="1">
      <c r="B49" s="1209" t="s">
        <v>33</v>
      </c>
      <c r="C49" s="1210"/>
      <c r="D49" s="89"/>
      <c r="E49" s="1207" t="s">
        <v>34</v>
      </c>
      <c r="F49" s="1207"/>
      <c r="G49" s="1207"/>
      <c r="H49" s="1208"/>
      <c r="I49" s="86">
        <v>6417</v>
      </c>
      <c r="J49" s="87">
        <v>7480</v>
      </c>
      <c r="K49" s="87">
        <v>9818</v>
      </c>
      <c r="L49" s="87">
        <v>11720</v>
      </c>
      <c r="M49" s="88">
        <v>13789</v>
      </c>
    </row>
    <row r="50" spans="2:13" ht="27.75" customHeight="1">
      <c r="B50" s="1201"/>
      <c r="C50" s="1202"/>
      <c r="D50" s="85"/>
      <c r="E50" s="1207" t="s">
        <v>35</v>
      </c>
      <c r="F50" s="1207"/>
      <c r="G50" s="1207"/>
      <c r="H50" s="1208"/>
      <c r="I50" s="86">
        <v>1583</v>
      </c>
      <c r="J50" s="87">
        <v>1841</v>
      </c>
      <c r="K50" s="87">
        <v>1460</v>
      </c>
      <c r="L50" s="87">
        <v>1260</v>
      </c>
      <c r="M50" s="88">
        <v>1115</v>
      </c>
    </row>
    <row r="51" spans="2:13" ht="27.75" customHeight="1">
      <c r="B51" s="1203"/>
      <c r="C51" s="1204"/>
      <c r="D51" s="85"/>
      <c r="E51" s="1207" t="s">
        <v>36</v>
      </c>
      <c r="F51" s="1207"/>
      <c r="G51" s="1207"/>
      <c r="H51" s="1208"/>
      <c r="I51" s="86">
        <v>23390</v>
      </c>
      <c r="J51" s="87">
        <v>24044</v>
      </c>
      <c r="K51" s="87">
        <v>23429</v>
      </c>
      <c r="L51" s="87">
        <v>23586</v>
      </c>
      <c r="M51" s="88">
        <v>24180</v>
      </c>
    </row>
    <row r="52" spans="2:13" ht="27.75" customHeight="1" thickBot="1">
      <c r="B52" s="1211" t="s">
        <v>37</v>
      </c>
      <c r="C52" s="1212"/>
      <c r="D52" s="90"/>
      <c r="E52" s="1213" t="s">
        <v>38</v>
      </c>
      <c r="F52" s="1213"/>
      <c r="G52" s="1213"/>
      <c r="H52" s="1214"/>
      <c r="I52" s="91">
        <v>7801</v>
      </c>
      <c r="J52" s="92">
        <v>4555</v>
      </c>
      <c r="K52" s="92">
        <v>2324</v>
      </c>
      <c r="L52" s="92">
        <v>-633</v>
      </c>
      <c r="M52" s="93">
        <v>-3456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549</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549</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550</v>
      </c>
      <c r="C41" s="246"/>
      <c r="D41" s="246"/>
      <c r="E41" s="246"/>
      <c r="F41" s="246"/>
      <c r="G41" s="246"/>
      <c r="H41" s="246"/>
      <c r="I41" s="246"/>
      <c r="J41" s="246"/>
      <c r="K41" s="246"/>
      <c r="L41" s="246"/>
      <c r="M41" s="246"/>
      <c r="N41" s="246"/>
      <c r="O41" s="246"/>
      <c r="P41" s="247"/>
    </row>
    <row r="42" spans="2:17">
      <c r="B42" s="248"/>
      <c r="C42" s="244"/>
      <c r="D42" s="244"/>
      <c r="E42" s="244"/>
      <c r="F42" s="244"/>
      <c r="G42" s="351" t="s">
        <v>551</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552</v>
      </c>
    </row>
    <row r="50" spans="1:17">
      <c r="B50" s="248"/>
      <c r="C50" s="244"/>
      <c r="D50" s="244"/>
      <c r="E50" s="244"/>
      <c r="F50" s="244"/>
      <c r="G50" s="1224"/>
      <c r="H50" s="1225"/>
      <c r="I50" s="1225"/>
      <c r="J50" s="1226"/>
      <c r="K50" s="354" t="s">
        <v>510</v>
      </c>
      <c r="L50" s="354" t="s">
        <v>511</v>
      </c>
      <c r="M50" s="354" t="s">
        <v>512</v>
      </c>
      <c r="N50" s="354" t="s">
        <v>513</v>
      </c>
      <c r="O50" s="354" t="s">
        <v>514</v>
      </c>
    </row>
    <row r="51" spans="1:17">
      <c r="B51" s="248"/>
      <c r="C51" s="244"/>
      <c r="D51" s="244"/>
      <c r="E51" s="244"/>
      <c r="F51" s="244"/>
      <c r="G51" s="1227" t="s">
        <v>553</v>
      </c>
      <c r="H51" s="1228"/>
      <c r="I51" s="1233" t="s">
        <v>554</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555</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556</v>
      </c>
      <c r="H55" s="1239"/>
      <c r="I55" s="1237" t="s">
        <v>554</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555</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557</v>
      </c>
      <c r="C63" s="244"/>
      <c r="D63" s="244"/>
      <c r="E63" s="244"/>
      <c r="F63" s="244"/>
      <c r="G63" s="244"/>
      <c r="H63" s="244"/>
      <c r="I63" s="244"/>
      <c r="J63" s="244"/>
      <c r="K63" s="244"/>
      <c r="L63" s="244"/>
      <c r="M63" s="244"/>
      <c r="N63" s="244"/>
      <c r="O63" s="244"/>
    </row>
    <row r="64" spans="1:17">
      <c r="B64" s="248"/>
      <c r="C64" s="244"/>
      <c r="D64" s="244"/>
      <c r="E64" s="244"/>
      <c r="F64" s="244"/>
      <c r="G64" s="351" t="s">
        <v>551</v>
      </c>
      <c r="I64" s="352"/>
      <c r="J64" s="352"/>
      <c r="K64" s="352"/>
      <c r="L64" s="244"/>
      <c r="M64" s="244"/>
      <c r="N64" s="244"/>
      <c r="O64" s="244"/>
    </row>
    <row r="65" spans="2:30">
      <c r="B65" s="248"/>
      <c r="C65" s="244"/>
      <c r="D65" s="244"/>
      <c r="E65" s="244"/>
      <c r="F65" s="244"/>
      <c r="G65" s="1247" t="s">
        <v>560</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558</v>
      </c>
      <c r="I71" s="368"/>
      <c r="J71" s="364"/>
      <c r="K71" s="364"/>
      <c r="L71" s="365"/>
      <c r="M71" s="364"/>
      <c r="N71" s="365"/>
      <c r="O71" s="366"/>
    </row>
    <row r="72" spans="2:30">
      <c r="B72" s="248"/>
      <c r="C72" s="244"/>
      <c r="D72" s="244"/>
      <c r="E72" s="244"/>
      <c r="F72" s="244"/>
      <c r="G72" s="1224"/>
      <c r="H72" s="1225"/>
      <c r="I72" s="1225"/>
      <c r="J72" s="1226"/>
      <c r="K72" s="354" t="s">
        <v>510</v>
      </c>
      <c r="L72" s="354" t="s">
        <v>511</v>
      </c>
      <c r="M72" s="354" t="s">
        <v>512</v>
      </c>
      <c r="N72" s="354" t="s">
        <v>513</v>
      </c>
      <c r="O72" s="354" t="s">
        <v>514</v>
      </c>
    </row>
    <row r="73" spans="2:30">
      <c r="B73" s="248"/>
      <c r="C73" s="244"/>
      <c r="D73" s="244"/>
      <c r="E73" s="244"/>
      <c r="F73" s="244"/>
      <c r="G73" s="1227" t="s">
        <v>553</v>
      </c>
      <c r="H73" s="1228"/>
      <c r="I73" s="1233" t="s">
        <v>554</v>
      </c>
      <c r="J73" s="1233"/>
      <c r="K73" s="1248">
        <v>65.3</v>
      </c>
      <c r="L73" s="1248">
        <v>39.200000000000003</v>
      </c>
      <c r="M73" s="1236">
        <v>19.8</v>
      </c>
      <c r="N73" s="1236"/>
      <c r="O73" s="1236"/>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559</v>
      </c>
      <c r="J75" s="1237"/>
      <c r="K75" s="1249">
        <v>12.1</v>
      </c>
      <c r="L75" s="1249">
        <v>10.3</v>
      </c>
      <c r="M75" s="1249">
        <v>9</v>
      </c>
      <c r="N75" s="1249">
        <v>8.1</v>
      </c>
      <c r="O75" s="1249">
        <v>7.5</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556</v>
      </c>
      <c r="H77" s="1239"/>
      <c r="I77" s="1237" t="s">
        <v>554</v>
      </c>
      <c r="J77" s="1237"/>
      <c r="K77" s="1248">
        <v>88.3</v>
      </c>
      <c r="L77" s="1248">
        <v>76.2</v>
      </c>
      <c r="M77" s="1236">
        <v>65.3</v>
      </c>
      <c r="N77" s="1236">
        <v>60.8</v>
      </c>
      <c r="O77" s="1236">
        <v>58.5</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559</v>
      </c>
      <c r="J79" s="1246"/>
      <c r="K79" s="1251">
        <v>13.8</v>
      </c>
      <c r="L79" s="1251">
        <v>12.8</v>
      </c>
      <c r="M79" s="1251">
        <v>12</v>
      </c>
      <c r="N79" s="1251">
        <v>11.1</v>
      </c>
      <c r="O79" s="1251">
        <v>10.7</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509</v>
      </c>
      <c r="G2" s="111"/>
      <c r="H2" s="112"/>
    </row>
    <row r="3" spans="1:8">
      <c r="A3" s="108" t="s">
        <v>502</v>
      </c>
      <c r="B3" s="113"/>
      <c r="C3" s="114"/>
      <c r="D3" s="115">
        <v>69102</v>
      </c>
      <c r="E3" s="116"/>
      <c r="F3" s="117">
        <v>67201</v>
      </c>
      <c r="G3" s="118"/>
      <c r="H3" s="119"/>
    </row>
    <row r="4" spans="1:8">
      <c r="A4" s="120"/>
      <c r="B4" s="121"/>
      <c r="C4" s="122"/>
      <c r="D4" s="123">
        <v>37623</v>
      </c>
      <c r="E4" s="124"/>
      <c r="F4" s="125">
        <v>35210</v>
      </c>
      <c r="G4" s="126"/>
      <c r="H4" s="127"/>
    </row>
    <row r="5" spans="1:8">
      <c r="A5" s="108" t="s">
        <v>504</v>
      </c>
      <c r="B5" s="113"/>
      <c r="C5" s="114"/>
      <c r="D5" s="115">
        <v>62571</v>
      </c>
      <c r="E5" s="116"/>
      <c r="F5" s="117">
        <v>75709</v>
      </c>
      <c r="G5" s="118"/>
      <c r="H5" s="119"/>
    </row>
    <row r="6" spans="1:8">
      <c r="A6" s="120"/>
      <c r="B6" s="121"/>
      <c r="C6" s="122"/>
      <c r="D6" s="123">
        <v>31003</v>
      </c>
      <c r="E6" s="124"/>
      <c r="F6" s="125">
        <v>35212</v>
      </c>
      <c r="G6" s="126"/>
      <c r="H6" s="127"/>
    </row>
    <row r="7" spans="1:8">
      <c r="A7" s="108" t="s">
        <v>505</v>
      </c>
      <c r="B7" s="113"/>
      <c r="C7" s="114"/>
      <c r="D7" s="115">
        <v>98428</v>
      </c>
      <c r="E7" s="116"/>
      <c r="F7" s="117">
        <v>90961</v>
      </c>
      <c r="G7" s="118"/>
      <c r="H7" s="119"/>
    </row>
    <row r="8" spans="1:8">
      <c r="A8" s="120"/>
      <c r="B8" s="121"/>
      <c r="C8" s="122"/>
      <c r="D8" s="123">
        <v>30527</v>
      </c>
      <c r="E8" s="124"/>
      <c r="F8" s="125">
        <v>37720</v>
      </c>
      <c r="G8" s="126"/>
      <c r="H8" s="127"/>
    </row>
    <row r="9" spans="1:8">
      <c r="A9" s="108" t="s">
        <v>506</v>
      </c>
      <c r="B9" s="113"/>
      <c r="C9" s="114"/>
      <c r="D9" s="115">
        <v>81674</v>
      </c>
      <c r="E9" s="116"/>
      <c r="F9" s="117">
        <v>106614</v>
      </c>
      <c r="G9" s="118"/>
      <c r="H9" s="119"/>
    </row>
    <row r="10" spans="1:8">
      <c r="A10" s="120"/>
      <c r="B10" s="121"/>
      <c r="C10" s="122"/>
      <c r="D10" s="123">
        <v>53335</v>
      </c>
      <c r="E10" s="124"/>
      <c r="F10" s="125">
        <v>45545</v>
      </c>
      <c r="G10" s="126"/>
      <c r="H10" s="127"/>
    </row>
    <row r="11" spans="1:8">
      <c r="A11" s="108" t="s">
        <v>507</v>
      </c>
      <c r="B11" s="113"/>
      <c r="C11" s="114"/>
      <c r="D11" s="115">
        <v>94766</v>
      </c>
      <c r="E11" s="116"/>
      <c r="F11" s="117">
        <v>85459</v>
      </c>
      <c r="G11" s="118"/>
      <c r="H11" s="119"/>
    </row>
    <row r="12" spans="1:8">
      <c r="A12" s="120"/>
      <c r="B12" s="121"/>
      <c r="C12" s="128"/>
      <c r="D12" s="123">
        <v>67999</v>
      </c>
      <c r="E12" s="124"/>
      <c r="F12" s="125">
        <v>44378</v>
      </c>
      <c r="G12" s="126"/>
      <c r="H12" s="127"/>
    </row>
    <row r="13" spans="1:8">
      <c r="A13" s="108"/>
      <c r="B13" s="113"/>
      <c r="C13" s="129"/>
      <c r="D13" s="130">
        <v>81308</v>
      </c>
      <c r="E13" s="131"/>
      <c r="F13" s="132">
        <v>85189</v>
      </c>
      <c r="G13" s="133"/>
      <c r="H13" s="119"/>
    </row>
    <row r="14" spans="1:8">
      <c r="A14" s="120"/>
      <c r="B14" s="121"/>
      <c r="C14" s="122"/>
      <c r="D14" s="123">
        <v>44097</v>
      </c>
      <c r="E14" s="124"/>
      <c r="F14" s="125">
        <v>39613</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4.57</v>
      </c>
      <c r="C19" s="134">
        <f>ROUND(VALUE(SUBSTITUTE(実質収支比率等に係る経年分析!G$48,"▲","-")),2)</f>
        <v>4.91</v>
      </c>
      <c r="D19" s="134">
        <f>ROUND(VALUE(SUBSTITUTE(実質収支比率等に係る経年分析!H$48,"▲","-")),2)</f>
        <v>4.3899999999999997</v>
      </c>
      <c r="E19" s="134">
        <f>ROUND(VALUE(SUBSTITUTE(実質収支比率等に係る経年分析!I$48,"▲","-")),2)</f>
        <v>5.09</v>
      </c>
      <c r="F19" s="134">
        <f>ROUND(VALUE(SUBSTITUTE(実質収支比率等に係る経年分析!J$48,"▲","-")),2)</f>
        <v>5.44</v>
      </c>
    </row>
    <row r="20" spans="1:11">
      <c r="A20" s="134" t="s">
        <v>43</v>
      </c>
      <c r="B20" s="134">
        <f>ROUND(VALUE(SUBSTITUTE(実質収支比率等に係る経年分析!F$47,"▲","-")),2)</f>
        <v>10.59</v>
      </c>
      <c r="C20" s="134">
        <f>ROUND(VALUE(SUBSTITUTE(実質収支比率等に係る経年分析!G$47,"▲","-")),2)</f>
        <v>10.85</v>
      </c>
      <c r="D20" s="134">
        <f>ROUND(VALUE(SUBSTITUTE(実質収支比率等に係る経年分析!H$47,"▲","-")),2)</f>
        <v>10.73</v>
      </c>
      <c r="E20" s="134">
        <f>ROUND(VALUE(SUBSTITUTE(実質収支比率等に係る経年分析!I$47,"▲","-")),2)</f>
        <v>10.81</v>
      </c>
      <c r="F20" s="134">
        <f>ROUND(VALUE(SUBSTITUTE(実質収支比率等に係る経年分析!J$47,"▲","-")),2)</f>
        <v>11.23</v>
      </c>
    </row>
    <row r="21" spans="1:11">
      <c r="A21" s="134" t="s">
        <v>44</v>
      </c>
      <c r="B21" s="134">
        <f>IF(ISNUMBER(VALUE(SUBSTITUTE(実質収支比率等に係る経年分析!F$49,"▲","-"))),ROUND(VALUE(SUBSTITUTE(実質収支比率等に係る経年分析!F$49,"▲","-")),2),NA())</f>
        <v>1.76</v>
      </c>
      <c r="C21" s="134">
        <f>IF(ISNUMBER(VALUE(SUBSTITUTE(実質収支比率等に係る経年分析!G$49,"▲","-"))),ROUND(VALUE(SUBSTITUTE(実質収支比率等に係る経年分析!G$49,"▲","-")),2),NA())</f>
        <v>2.16</v>
      </c>
      <c r="D21" s="134">
        <f>IF(ISNUMBER(VALUE(SUBSTITUTE(実質収支比率等に係る経年分析!H$49,"▲","-"))),ROUND(VALUE(SUBSTITUTE(実質収支比率等に係る経年分析!H$49,"▲","-")),2),NA())</f>
        <v>-0.43</v>
      </c>
      <c r="E21" s="134">
        <f>IF(ISNUMBER(VALUE(SUBSTITUTE(実質収支比率等に係る経年分析!I$49,"▲","-"))),ROUND(VALUE(SUBSTITUTE(実質収支比率等に係る経年分析!I$49,"▲","-")),2),NA())</f>
        <v>0.7</v>
      </c>
      <c r="F21" s="134">
        <f>IF(ISNUMBER(VALUE(SUBSTITUTE(実質収支比率等に係る経年分析!J$49,"▲","-"))),ROUND(VALUE(SUBSTITUTE(実質収支比率等に係る経年分析!J$49,"▲","-")),2),NA())</f>
        <v>0.89</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3.33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2.97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2.2400000000000002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1.35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特別養護老人ホーム事業特別会計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0.83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0.56999999999999995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0.71</v>
      </c>
    </row>
    <row r="32" spans="1:11">
      <c r="A32" s="135" t="str">
        <f>IF(連結実質赤字比率に係る赤字・黒字の構成分析!C$38="",NA(),連結実質赤字比率に係る赤字・黒字の構成分析!C$38)</f>
        <v>病院事業会計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4.54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4.88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4.3600000000000003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5.4</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5.1100000000000003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5.46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5.72</v>
      </c>
    </row>
    <row r="35" spans="1:16">
      <c r="A35" s="135" t="str">
        <f>IF(連結実質赤字比率に係る赤字・黒字の構成分析!C$35="",NA(),連結実質赤字比率に係る赤字・黒字の構成分析!C$35)</f>
        <v>簡易水道事業特別会計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0.04</v>
      </c>
      <c r="J35" s="135">
        <f>IF(ROUND(VALUE(SUBSTITUTE(連結実質赤字比率に係る赤字・黒字の構成分析!J$35,"▲", "-")), 2) &lt; 0, ABS(ROUND(VALUE(SUBSTITUTE(連結実質赤字比率に係る赤字・黒字の構成分析!J$35,"▲", "-")), 2)), NA())</f>
        <v>0.17</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0.19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1.1399999999999999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0.38</v>
      </c>
      <c r="J36" s="135">
        <f>IF(ROUND(VALUE(SUBSTITUTE(連結実質赤字比率に係る赤字・黒字の構成分析!J$34,"▲", "-")), 2) &lt; 0, ABS(ROUND(VALUE(SUBSTITUTE(連結実質赤字比率に係る赤字・黒字の構成分析!J$34,"▲", "-")), 2)), NA())</f>
        <v>0.84</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2545</v>
      </c>
      <c r="E42" s="136"/>
      <c r="F42" s="136"/>
      <c r="G42" s="136">
        <f>'実質公債費比率（分子）の構造'!L$52</f>
        <v>2524</v>
      </c>
      <c r="H42" s="136"/>
      <c r="I42" s="136"/>
      <c r="J42" s="136">
        <f>'実質公債費比率（分子）の構造'!M$52</f>
        <v>2582</v>
      </c>
      <c r="K42" s="136"/>
      <c r="L42" s="136"/>
      <c r="M42" s="136">
        <f>'実質公債費比率（分子）の構造'!N$52</f>
        <v>2727</v>
      </c>
      <c r="N42" s="136"/>
      <c r="O42" s="136"/>
      <c r="P42" s="136">
        <f>'実質公債費比率（分子）の構造'!O$52</f>
        <v>2756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45</v>
      </c>
      <c r="C44" s="136"/>
      <c r="D44" s="136"/>
      <c r="E44" s="136">
        <f>'実質公債費比率（分子）の構造'!L$50</f>
        <v>45</v>
      </c>
      <c r="F44" s="136"/>
      <c r="G44" s="136"/>
      <c r="H44" s="136">
        <f>'実質公債費比率（分子）の構造'!M$50</f>
        <v>40</v>
      </c>
      <c r="I44" s="136"/>
      <c r="J44" s="136"/>
      <c r="K44" s="136">
        <f>'実質公債費比率（分子）の構造'!N$50</f>
        <v>92</v>
      </c>
      <c r="L44" s="136"/>
      <c r="M44" s="136"/>
      <c r="N44" s="136">
        <f>'実質公債費比率（分子）の構造'!O$50</f>
        <v>33</v>
      </c>
      <c r="O44" s="136"/>
      <c r="P44" s="136"/>
    </row>
    <row r="45" spans="1:16">
      <c r="A45" s="136" t="s">
        <v>54</v>
      </c>
      <c r="B45" s="136">
        <f>'実質公債費比率（分子）の構造'!K$49</f>
        <v>146</v>
      </c>
      <c r="C45" s="136"/>
      <c r="D45" s="136"/>
      <c r="E45" s="136">
        <f>'実質公債費比率（分子）の構造'!L$49</f>
        <v>41</v>
      </c>
      <c r="F45" s="136"/>
      <c r="G45" s="136"/>
      <c r="H45" s="136" t="str">
        <f>'実質公債費比率（分子）の構造'!M$49</f>
        <v>-</v>
      </c>
      <c r="I45" s="136"/>
      <c r="J45" s="136"/>
      <c r="K45" s="136" t="str">
        <f>'実質公債費比率（分子）の構造'!N$49</f>
        <v>-</v>
      </c>
      <c r="L45" s="136"/>
      <c r="M45" s="136"/>
      <c r="N45" s="136">
        <f>'実質公債費比率（分子）の構造'!O$49</f>
        <v>27</v>
      </c>
      <c r="O45" s="136"/>
      <c r="P45" s="136"/>
    </row>
    <row r="46" spans="1:16">
      <c r="A46" s="136" t="s">
        <v>55</v>
      </c>
      <c r="B46" s="136">
        <f>'実質公債費比率（分子）の構造'!K$48</f>
        <v>286</v>
      </c>
      <c r="C46" s="136"/>
      <c r="D46" s="136"/>
      <c r="E46" s="136">
        <f>'実質公債費比率（分子）の構造'!L$48</f>
        <v>220</v>
      </c>
      <c r="F46" s="136"/>
      <c r="G46" s="136"/>
      <c r="H46" s="136">
        <f>'実質公債費比率（分子）の構造'!M$48</f>
        <v>214</v>
      </c>
      <c r="I46" s="136"/>
      <c r="J46" s="136"/>
      <c r="K46" s="136">
        <f>'実質公債費比率（分子）の構造'!N$48</f>
        <v>190</v>
      </c>
      <c r="L46" s="136"/>
      <c r="M46" s="136"/>
      <c r="N46" s="136">
        <f>'実質公債費比率（分子）の構造'!O$48</f>
        <v>177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3310</v>
      </c>
      <c r="C49" s="136"/>
      <c r="D49" s="136"/>
      <c r="E49" s="136">
        <f>'実質公債費比率（分子）の構造'!L$45</f>
        <v>3252</v>
      </c>
      <c r="F49" s="136"/>
      <c r="G49" s="136"/>
      <c r="H49" s="136">
        <f>'実質公債費比率（分子）の構造'!M$45</f>
        <v>3229</v>
      </c>
      <c r="I49" s="136"/>
      <c r="J49" s="136"/>
      <c r="K49" s="136">
        <f>'実質公債費比率（分子）の構造'!N$45</f>
        <v>3333</v>
      </c>
      <c r="L49" s="136"/>
      <c r="M49" s="136"/>
      <c r="N49" s="136">
        <f>'実質公債費比率（分子）の構造'!O$45</f>
        <v>3361</v>
      </c>
      <c r="O49" s="136"/>
      <c r="P49" s="136"/>
    </row>
    <row r="50" spans="1:16">
      <c r="A50" s="136" t="s">
        <v>59</v>
      </c>
      <c r="B50" s="136" t="e">
        <f>NA()</f>
        <v>#N/A</v>
      </c>
      <c r="C50" s="136">
        <f>IF(ISNUMBER('実質公債費比率（分子）の構造'!K$53),'実質公債費比率（分子）の構造'!K$53,NA())</f>
        <v>1242</v>
      </c>
      <c r="D50" s="136" t="e">
        <f>NA()</f>
        <v>#N/A</v>
      </c>
      <c r="E50" s="136" t="e">
        <f>NA()</f>
        <v>#N/A</v>
      </c>
      <c r="F50" s="136">
        <f>IF(ISNUMBER('実質公債費比率（分子）の構造'!L$53),'実質公債費比率（分子）の構造'!L$53,NA())</f>
        <v>1034</v>
      </c>
      <c r="G50" s="136" t="e">
        <f>NA()</f>
        <v>#N/A</v>
      </c>
      <c r="H50" s="136" t="e">
        <f>NA()</f>
        <v>#N/A</v>
      </c>
      <c r="I50" s="136">
        <f>IF(ISNUMBER('実質公債費比率（分子）の構造'!M$53),'実質公債費比率（分子）の構造'!M$53,NA())</f>
        <v>901</v>
      </c>
      <c r="J50" s="136" t="e">
        <f>NA()</f>
        <v>#N/A</v>
      </c>
      <c r="K50" s="136" t="e">
        <f>NA()</f>
        <v>#N/A</v>
      </c>
      <c r="L50" s="136">
        <f>IF(ISNUMBER('実質公債費比率（分子）の構造'!N$53),'実質公債費比率（分子）の構造'!N$53,NA())</f>
        <v>888</v>
      </c>
      <c r="M50" s="136" t="e">
        <f>NA()</f>
        <v>#N/A</v>
      </c>
      <c r="N50" s="136" t="e">
        <f>NA()</f>
        <v>#N/A</v>
      </c>
      <c r="O50" s="136">
        <f>IF(ISNUMBER('実質公債費比率（分子）の構造'!O$53),'実質公債費比率（分子）の構造'!O$53,NA())</f>
        <v>842</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23390</v>
      </c>
      <c r="E56" s="135"/>
      <c r="F56" s="135"/>
      <c r="G56" s="135">
        <f>'将来負担比率（分子）の構造'!J$51</f>
        <v>24044</v>
      </c>
      <c r="H56" s="135"/>
      <c r="I56" s="135"/>
      <c r="J56" s="135">
        <f>'将来負担比率（分子）の構造'!K$51</f>
        <v>23429</v>
      </c>
      <c r="K56" s="135"/>
      <c r="L56" s="135"/>
      <c r="M56" s="135">
        <f>'将来負担比率（分子）の構造'!L$51</f>
        <v>23586</v>
      </c>
      <c r="N56" s="135"/>
      <c r="O56" s="135"/>
      <c r="P56" s="135">
        <f>'将来負担比率（分子）の構造'!M$51</f>
        <v>24180</v>
      </c>
    </row>
    <row r="57" spans="1:16">
      <c r="A57" s="135" t="s">
        <v>35</v>
      </c>
      <c r="B57" s="135"/>
      <c r="C57" s="135"/>
      <c r="D57" s="135">
        <f>'将来負担比率（分子）の構造'!I$50</f>
        <v>1583</v>
      </c>
      <c r="E57" s="135"/>
      <c r="F57" s="135"/>
      <c r="G57" s="135">
        <f>'将来負担比率（分子）の構造'!J$50</f>
        <v>1841</v>
      </c>
      <c r="H57" s="135"/>
      <c r="I57" s="135"/>
      <c r="J57" s="135">
        <f>'将来負担比率（分子）の構造'!K$50</f>
        <v>1460</v>
      </c>
      <c r="K57" s="135"/>
      <c r="L57" s="135"/>
      <c r="M57" s="135">
        <f>'将来負担比率（分子）の構造'!L$50</f>
        <v>1260</v>
      </c>
      <c r="N57" s="135"/>
      <c r="O57" s="135"/>
      <c r="P57" s="135">
        <f>'将来負担比率（分子）の構造'!M$50</f>
        <v>1115</v>
      </c>
    </row>
    <row r="58" spans="1:16">
      <c r="A58" s="135" t="s">
        <v>34</v>
      </c>
      <c r="B58" s="135"/>
      <c r="C58" s="135"/>
      <c r="D58" s="135">
        <f>'将来負担比率（分子）の構造'!I$49</f>
        <v>6417</v>
      </c>
      <c r="E58" s="135"/>
      <c r="F58" s="135"/>
      <c r="G58" s="135">
        <f>'将来負担比率（分子）の構造'!J$49</f>
        <v>7480</v>
      </c>
      <c r="H58" s="135"/>
      <c r="I58" s="135"/>
      <c r="J58" s="135">
        <f>'将来負担比率（分子）の構造'!K$49</f>
        <v>9818</v>
      </c>
      <c r="K58" s="135"/>
      <c r="L58" s="135"/>
      <c r="M58" s="135">
        <f>'将来負担比率（分子）の構造'!L$49</f>
        <v>11720</v>
      </c>
      <c r="N58" s="135"/>
      <c r="O58" s="135"/>
      <c r="P58" s="135">
        <f>'将来負担比率（分子）の構造'!M$49</f>
        <v>13789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697</v>
      </c>
      <c r="C61" s="135"/>
      <c r="D61" s="135"/>
      <c r="E61" s="135">
        <f>'将来負担比率（分子）の構造'!J$46</f>
        <v>127</v>
      </c>
      <c r="F61" s="135"/>
      <c r="G61" s="135"/>
      <c r="H61" s="135">
        <f>'将来負担比率（分子）の構造'!K$46</f>
        <v>18</v>
      </c>
      <c r="I61" s="135"/>
      <c r="J61" s="135"/>
      <c r="K61" s="135">
        <f>'将来負担比率（分子）の構造'!L$46</f>
        <v>17</v>
      </c>
      <c r="L61" s="135"/>
      <c r="M61" s="135"/>
      <c r="N61" s="135">
        <f>'将来負担比率（分子）の構造'!M$46</f>
        <v>15</v>
      </c>
      <c r="O61" s="135"/>
      <c r="P61" s="135"/>
    </row>
    <row r="62" spans="1:16">
      <c r="A62" s="135" t="s">
        <v>29</v>
      </c>
      <c r="B62" s="135">
        <f>'将来負担比率（分子）の構造'!I$45</f>
        <v>6050</v>
      </c>
      <c r="C62" s="135"/>
      <c r="D62" s="135"/>
      <c r="E62" s="135">
        <f>'将来負担比率（分子）の構造'!J$45</f>
        <v>5945</v>
      </c>
      <c r="F62" s="135"/>
      <c r="G62" s="135"/>
      <c r="H62" s="135">
        <f>'将来負担比率（分子）の構造'!K$45</f>
        <v>5509</v>
      </c>
      <c r="I62" s="135"/>
      <c r="J62" s="135"/>
      <c r="K62" s="135">
        <f>'将来負担比率（分子）の構造'!L$45</f>
        <v>5033</v>
      </c>
      <c r="L62" s="135"/>
      <c r="M62" s="135"/>
      <c r="N62" s="135">
        <f>'将来負担比率（分子）の構造'!M$45</f>
        <v>4518</v>
      </c>
      <c r="O62" s="135"/>
      <c r="P62" s="135"/>
    </row>
    <row r="63" spans="1:16">
      <c r="A63" s="135" t="s">
        <v>28</v>
      </c>
      <c r="B63" s="135">
        <f>'将来負担比率（分子）の構造'!I$44</f>
        <v>41</v>
      </c>
      <c r="C63" s="135"/>
      <c r="D63" s="135"/>
      <c r="E63" s="135">
        <f>'将来負担比率（分子）の構造'!J$44</f>
        <v>3</v>
      </c>
      <c r="F63" s="135"/>
      <c r="G63" s="135"/>
      <c r="H63" s="135" t="str">
        <f>'将来負担比率（分子）の構造'!K$44</f>
        <v>-</v>
      </c>
      <c r="I63" s="135"/>
      <c r="J63" s="135"/>
      <c r="K63" s="135" t="str">
        <f>'将来負担比率（分子）の構造'!L$44</f>
        <v>-</v>
      </c>
      <c r="L63" s="135"/>
      <c r="M63" s="135"/>
      <c r="N63" s="135">
        <f>'将来負担比率（分子）の構造'!M$44</f>
        <v>27</v>
      </c>
      <c r="O63" s="135"/>
      <c r="P63" s="135"/>
    </row>
    <row r="64" spans="1:16">
      <c r="A64" s="135" t="s">
        <v>27</v>
      </c>
      <c r="B64" s="135">
        <f>'将来負担比率（分子）の構造'!I$43</f>
        <v>2023</v>
      </c>
      <c r="C64" s="135"/>
      <c r="D64" s="135"/>
      <c r="E64" s="135">
        <f>'将来負担比率（分子）の構造'!J$43</f>
        <v>1772</v>
      </c>
      <c r="F64" s="135"/>
      <c r="G64" s="135"/>
      <c r="H64" s="135">
        <f>'将来負担比率（分子）の構造'!K$43</f>
        <v>1806</v>
      </c>
      <c r="I64" s="135"/>
      <c r="J64" s="135"/>
      <c r="K64" s="135">
        <f>'将来負担比率（分子）の構造'!L$43</f>
        <v>1832</v>
      </c>
      <c r="L64" s="135"/>
      <c r="M64" s="135"/>
      <c r="N64" s="135">
        <f>'将来負担比率（分子）の構造'!M$43</f>
        <v>1873</v>
      </c>
      <c r="O64" s="135"/>
      <c r="P64" s="135"/>
    </row>
    <row r="65" spans="1:16">
      <c r="A65" s="135" t="s">
        <v>26</v>
      </c>
      <c r="B65" s="135">
        <f>'将来負担比率（分子）の構造'!I$42</f>
        <v>975</v>
      </c>
      <c r="C65" s="135"/>
      <c r="D65" s="135"/>
      <c r="E65" s="135">
        <f>'将来負担比率（分子）の構造'!J$42</f>
        <v>903</v>
      </c>
      <c r="F65" s="135"/>
      <c r="G65" s="135"/>
      <c r="H65" s="135">
        <f>'将来負担比率（分子）の構造'!K$42</f>
        <v>836</v>
      </c>
      <c r="I65" s="135"/>
      <c r="J65" s="135"/>
      <c r="K65" s="135">
        <f>'将来負担比率（分子）の構造'!L$42</f>
        <v>719</v>
      </c>
      <c r="L65" s="135"/>
      <c r="M65" s="135"/>
      <c r="N65" s="135">
        <f>'将来負担比率（分子）の構造'!M$42</f>
        <v>656</v>
      </c>
      <c r="O65" s="135"/>
      <c r="P65" s="135"/>
    </row>
    <row r="66" spans="1:16">
      <c r="A66" s="135" t="s">
        <v>25</v>
      </c>
      <c r="B66" s="135">
        <f>'将来負担比率（分子）の構造'!I$41</f>
        <v>29404</v>
      </c>
      <c r="C66" s="135"/>
      <c r="D66" s="135"/>
      <c r="E66" s="135">
        <f>'将来負担比率（分子）の構造'!J$41</f>
        <v>29169</v>
      </c>
      <c r="F66" s="135"/>
      <c r="G66" s="135"/>
      <c r="H66" s="135">
        <f>'将来負担比率（分子）の構造'!K$41</f>
        <v>28860</v>
      </c>
      <c r="I66" s="135"/>
      <c r="J66" s="135"/>
      <c r="K66" s="135">
        <f>'将来負担比率（分子）の構造'!L$41</f>
        <v>28332</v>
      </c>
      <c r="L66" s="135"/>
      <c r="M66" s="135"/>
      <c r="N66" s="135">
        <f>'将来負担比率（分子）の構造'!M$41</f>
        <v>28538</v>
      </c>
      <c r="O66" s="135"/>
      <c r="P66" s="135"/>
    </row>
    <row r="67" spans="1:16">
      <c r="A67" s="135" t="s">
        <v>63</v>
      </c>
      <c r="B67" s="135" t="e">
        <f>NA()</f>
        <v>#N/A</v>
      </c>
      <c r="C67" s="135">
        <f>IF(ISNUMBER('将来負担比率（分子）の構造'!I$52), IF('将来負担比率（分子）の構造'!I$52 &lt; 0, 0, '将来負担比率（分子）の構造'!I$52), NA())</f>
        <v>7801</v>
      </c>
      <c r="D67" s="135" t="e">
        <f>NA()</f>
        <v>#N/A</v>
      </c>
      <c r="E67" s="135" t="e">
        <f>NA()</f>
        <v>#N/A</v>
      </c>
      <c r="F67" s="135">
        <f>IF(ISNUMBER('将来負担比率（分子）の構造'!J$52), IF('将来負担比率（分子）の構造'!J$52 &lt; 0, 0, '将来負担比率（分子）の構造'!J$52), NA())</f>
        <v>4555</v>
      </c>
      <c r="G67" s="135" t="e">
        <f>NA()</f>
        <v>#N/A</v>
      </c>
      <c r="H67" s="135" t="e">
        <f>NA()</f>
        <v>#N/A</v>
      </c>
      <c r="I67" s="135">
        <f>IF(ISNUMBER('将来負担比率（分子）の構造'!K$52), IF('将来負担比率（分子）の構造'!K$52 &lt; 0, 0, '将来負担比率（分子）の構造'!K$52), NA())</f>
        <v>2324</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205</v>
      </c>
      <c r="C5" s="610"/>
      <c r="D5" s="610"/>
      <c r="E5" s="610"/>
      <c r="F5" s="610"/>
      <c r="G5" s="610"/>
      <c r="H5" s="610"/>
      <c r="I5" s="610"/>
      <c r="J5" s="610"/>
      <c r="K5" s="610"/>
      <c r="L5" s="610"/>
      <c r="M5" s="610"/>
      <c r="N5" s="610"/>
      <c r="O5" s="610"/>
      <c r="P5" s="610"/>
      <c r="Q5" s="611"/>
      <c r="R5" s="612">
        <v>2998840</v>
      </c>
      <c r="S5" s="613"/>
      <c r="T5" s="613"/>
      <c r="U5" s="613"/>
      <c r="V5" s="613"/>
      <c r="W5" s="613"/>
      <c r="X5" s="613"/>
      <c r="Y5" s="614"/>
      <c r="Z5" s="615">
        <v>11.7</v>
      </c>
      <c r="AA5" s="615"/>
      <c r="AB5" s="615"/>
      <c r="AC5" s="615"/>
      <c r="AD5" s="616">
        <v>2998840</v>
      </c>
      <c r="AE5" s="616"/>
      <c r="AF5" s="616"/>
      <c r="AG5" s="616"/>
      <c r="AH5" s="616"/>
      <c r="AI5" s="616"/>
      <c r="AJ5" s="616"/>
      <c r="AK5" s="616"/>
      <c r="AL5" s="617">
        <v>21.9</v>
      </c>
      <c r="AM5" s="618"/>
      <c r="AN5" s="618"/>
      <c r="AO5" s="619"/>
      <c r="AP5" s="609" t="s">
        <v>206</v>
      </c>
      <c r="AQ5" s="610"/>
      <c r="AR5" s="610"/>
      <c r="AS5" s="610"/>
      <c r="AT5" s="610"/>
      <c r="AU5" s="610"/>
      <c r="AV5" s="610"/>
      <c r="AW5" s="610"/>
      <c r="AX5" s="610"/>
      <c r="AY5" s="610"/>
      <c r="AZ5" s="610"/>
      <c r="BA5" s="610"/>
      <c r="BB5" s="610"/>
      <c r="BC5" s="610"/>
      <c r="BD5" s="610"/>
      <c r="BE5" s="610"/>
      <c r="BF5" s="611"/>
      <c r="BG5" s="623">
        <v>2998840</v>
      </c>
      <c r="BH5" s="624"/>
      <c r="BI5" s="624"/>
      <c r="BJ5" s="624"/>
      <c r="BK5" s="624"/>
      <c r="BL5" s="624"/>
      <c r="BM5" s="624"/>
      <c r="BN5" s="625"/>
      <c r="BO5" s="626">
        <v>100</v>
      </c>
      <c r="BP5" s="626"/>
      <c r="BQ5" s="626"/>
      <c r="BR5" s="626"/>
      <c r="BS5" s="627">
        <v>19933</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207</v>
      </c>
      <c r="CS5" s="606"/>
      <c r="CT5" s="606"/>
      <c r="CU5" s="606"/>
      <c r="CV5" s="606"/>
      <c r="CW5" s="606"/>
      <c r="CX5" s="606"/>
      <c r="CY5" s="607"/>
      <c r="CZ5" s="605" t="s">
        <v>199</v>
      </c>
      <c r="DA5" s="606"/>
      <c r="DB5" s="606"/>
      <c r="DC5" s="607"/>
      <c r="DD5" s="605" t="s">
        <v>208</v>
      </c>
      <c r="DE5" s="606"/>
      <c r="DF5" s="606"/>
      <c r="DG5" s="606"/>
      <c r="DH5" s="606"/>
      <c r="DI5" s="606"/>
      <c r="DJ5" s="606"/>
      <c r="DK5" s="606"/>
      <c r="DL5" s="606"/>
      <c r="DM5" s="606"/>
      <c r="DN5" s="606"/>
      <c r="DO5" s="606"/>
      <c r="DP5" s="607"/>
      <c r="DQ5" s="605" t="s">
        <v>209</v>
      </c>
      <c r="DR5" s="606"/>
      <c r="DS5" s="606"/>
      <c r="DT5" s="606"/>
      <c r="DU5" s="606"/>
      <c r="DV5" s="606"/>
      <c r="DW5" s="606"/>
      <c r="DX5" s="606"/>
      <c r="DY5" s="606"/>
      <c r="DZ5" s="606"/>
      <c r="EA5" s="606"/>
      <c r="EB5" s="606"/>
      <c r="EC5" s="607"/>
    </row>
    <row r="6" spans="2:143" ht="11.25" customHeight="1">
      <c r="B6" s="620" t="s">
        <v>210</v>
      </c>
      <c r="C6" s="621"/>
      <c r="D6" s="621"/>
      <c r="E6" s="621"/>
      <c r="F6" s="621"/>
      <c r="G6" s="621"/>
      <c r="H6" s="621"/>
      <c r="I6" s="621"/>
      <c r="J6" s="621"/>
      <c r="K6" s="621"/>
      <c r="L6" s="621"/>
      <c r="M6" s="621"/>
      <c r="N6" s="621"/>
      <c r="O6" s="621"/>
      <c r="P6" s="621"/>
      <c r="Q6" s="622"/>
      <c r="R6" s="623">
        <v>231285</v>
      </c>
      <c r="S6" s="624"/>
      <c r="T6" s="624"/>
      <c r="U6" s="624"/>
      <c r="V6" s="624"/>
      <c r="W6" s="624"/>
      <c r="X6" s="624"/>
      <c r="Y6" s="625"/>
      <c r="Z6" s="626">
        <v>0.9</v>
      </c>
      <c r="AA6" s="626"/>
      <c r="AB6" s="626"/>
      <c r="AC6" s="626"/>
      <c r="AD6" s="627">
        <v>231285</v>
      </c>
      <c r="AE6" s="627"/>
      <c r="AF6" s="627"/>
      <c r="AG6" s="627"/>
      <c r="AH6" s="627"/>
      <c r="AI6" s="627"/>
      <c r="AJ6" s="627"/>
      <c r="AK6" s="627"/>
      <c r="AL6" s="628">
        <v>1.7</v>
      </c>
      <c r="AM6" s="629"/>
      <c r="AN6" s="629"/>
      <c r="AO6" s="630"/>
      <c r="AP6" s="620" t="s">
        <v>211</v>
      </c>
      <c r="AQ6" s="621"/>
      <c r="AR6" s="621"/>
      <c r="AS6" s="621"/>
      <c r="AT6" s="621"/>
      <c r="AU6" s="621"/>
      <c r="AV6" s="621"/>
      <c r="AW6" s="621"/>
      <c r="AX6" s="621"/>
      <c r="AY6" s="621"/>
      <c r="AZ6" s="621"/>
      <c r="BA6" s="621"/>
      <c r="BB6" s="621"/>
      <c r="BC6" s="621"/>
      <c r="BD6" s="621"/>
      <c r="BE6" s="621"/>
      <c r="BF6" s="622"/>
      <c r="BG6" s="623">
        <v>2998840</v>
      </c>
      <c r="BH6" s="624"/>
      <c r="BI6" s="624"/>
      <c r="BJ6" s="624"/>
      <c r="BK6" s="624"/>
      <c r="BL6" s="624"/>
      <c r="BM6" s="624"/>
      <c r="BN6" s="625"/>
      <c r="BO6" s="626">
        <v>100</v>
      </c>
      <c r="BP6" s="626"/>
      <c r="BQ6" s="626"/>
      <c r="BR6" s="626"/>
      <c r="BS6" s="627">
        <v>19933</v>
      </c>
      <c r="BT6" s="627"/>
      <c r="BU6" s="627"/>
      <c r="BV6" s="627"/>
      <c r="BW6" s="627"/>
      <c r="BX6" s="627"/>
      <c r="BY6" s="627"/>
      <c r="BZ6" s="627"/>
      <c r="CA6" s="627"/>
      <c r="CB6" s="631"/>
      <c r="CD6" s="634" t="s">
        <v>212</v>
      </c>
      <c r="CE6" s="635"/>
      <c r="CF6" s="635"/>
      <c r="CG6" s="635"/>
      <c r="CH6" s="635"/>
      <c r="CI6" s="635"/>
      <c r="CJ6" s="635"/>
      <c r="CK6" s="635"/>
      <c r="CL6" s="635"/>
      <c r="CM6" s="635"/>
      <c r="CN6" s="635"/>
      <c r="CO6" s="635"/>
      <c r="CP6" s="635"/>
      <c r="CQ6" s="636"/>
      <c r="CR6" s="623">
        <v>189405</v>
      </c>
      <c r="CS6" s="624"/>
      <c r="CT6" s="624"/>
      <c r="CU6" s="624"/>
      <c r="CV6" s="624"/>
      <c r="CW6" s="624"/>
      <c r="CX6" s="624"/>
      <c r="CY6" s="625"/>
      <c r="CZ6" s="626">
        <v>0.8</v>
      </c>
      <c r="DA6" s="626"/>
      <c r="DB6" s="626"/>
      <c r="DC6" s="626"/>
      <c r="DD6" s="632" t="s">
        <v>213</v>
      </c>
      <c r="DE6" s="624"/>
      <c r="DF6" s="624"/>
      <c r="DG6" s="624"/>
      <c r="DH6" s="624"/>
      <c r="DI6" s="624"/>
      <c r="DJ6" s="624"/>
      <c r="DK6" s="624"/>
      <c r="DL6" s="624"/>
      <c r="DM6" s="624"/>
      <c r="DN6" s="624"/>
      <c r="DO6" s="624"/>
      <c r="DP6" s="625"/>
      <c r="DQ6" s="632">
        <v>189405</v>
      </c>
      <c r="DR6" s="624"/>
      <c r="DS6" s="624"/>
      <c r="DT6" s="624"/>
      <c r="DU6" s="624"/>
      <c r="DV6" s="624"/>
      <c r="DW6" s="624"/>
      <c r="DX6" s="624"/>
      <c r="DY6" s="624"/>
      <c r="DZ6" s="624"/>
      <c r="EA6" s="624"/>
      <c r="EB6" s="624"/>
      <c r="EC6" s="633"/>
    </row>
    <row r="7" spans="2:143" ht="11.25" customHeight="1">
      <c r="B7" s="620" t="s">
        <v>214</v>
      </c>
      <c r="C7" s="621"/>
      <c r="D7" s="621"/>
      <c r="E7" s="621"/>
      <c r="F7" s="621"/>
      <c r="G7" s="621"/>
      <c r="H7" s="621"/>
      <c r="I7" s="621"/>
      <c r="J7" s="621"/>
      <c r="K7" s="621"/>
      <c r="L7" s="621"/>
      <c r="M7" s="621"/>
      <c r="N7" s="621"/>
      <c r="O7" s="621"/>
      <c r="P7" s="621"/>
      <c r="Q7" s="622"/>
      <c r="R7" s="623">
        <v>4460</v>
      </c>
      <c r="S7" s="624"/>
      <c r="T7" s="624"/>
      <c r="U7" s="624"/>
      <c r="V7" s="624"/>
      <c r="W7" s="624"/>
      <c r="X7" s="624"/>
      <c r="Y7" s="625"/>
      <c r="Z7" s="626">
        <v>0</v>
      </c>
      <c r="AA7" s="626"/>
      <c r="AB7" s="626"/>
      <c r="AC7" s="626"/>
      <c r="AD7" s="627">
        <v>4460</v>
      </c>
      <c r="AE7" s="627"/>
      <c r="AF7" s="627"/>
      <c r="AG7" s="627"/>
      <c r="AH7" s="627"/>
      <c r="AI7" s="627"/>
      <c r="AJ7" s="627"/>
      <c r="AK7" s="627"/>
      <c r="AL7" s="628">
        <v>0</v>
      </c>
      <c r="AM7" s="629"/>
      <c r="AN7" s="629"/>
      <c r="AO7" s="630"/>
      <c r="AP7" s="620" t="s">
        <v>215</v>
      </c>
      <c r="AQ7" s="621"/>
      <c r="AR7" s="621"/>
      <c r="AS7" s="621"/>
      <c r="AT7" s="621"/>
      <c r="AU7" s="621"/>
      <c r="AV7" s="621"/>
      <c r="AW7" s="621"/>
      <c r="AX7" s="621"/>
      <c r="AY7" s="621"/>
      <c r="AZ7" s="621"/>
      <c r="BA7" s="621"/>
      <c r="BB7" s="621"/>
      <c r="BC7" s="621"/>
      <c r="BD7" s="621"/>
      <c r="BE7" s="621"/>
      <c r="BF7" s="622"/>
      <c r="BG7" s="623">
        <v>1223685</v>
      </c>
      <c r="BH7" s="624"/>
      <c r="BI7" s="624"/>
      <c r="BJ7" s="624"/>
      <c r="BK7" s="624"/>
      <c r="BL7" s="624"/>
      <c r="BM7" s="624"/>
      <c r="BN7" s="625"/>
      <c r="BO7" s="626">
        <v>40.799999999999997</v>
      </c>
      <c r="BP7" s="626"/>
      <c r="BQ7" s="626"/>
      <c r="BR7" s="626"/>
      <c r="BS7" s="627">
        <v>19933</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4812670</v>
      </c>
      <c r="CS7" s="624"/>
      <c r="CT7" s="624"/>
      <c r="CU7" s="624"/>
      <c r="CV7" s="624"/>
      <c r="CW7" s="624"/>
      <c r="CX7" s="624"/>
      <c r="CY7" s="625"/>
      <c r="CZ7" s="626">
        <v>19.399999999999999</v>
      </c>
      <c r="DA7" s="626"/>
      <c r="DB7" s="626"/>
      <c r="DC7" s="626"/>
      <c r="DD7" s="632">
        <v>64472</v>
      </c>
      <c r="DE7" s="624"/>
      <c r="DF7" s="624"/>
      <c r="DG7" s="624"/>
      <c r="DH7" s="624"/>
      <c r="DI7" s="624"/>
      <c r="DJ7" s="624"/>
      <c r="DK7" s="624"/>
      <c r="DL7" s="624"/>
      <c r="DM7" s="624"/>
      <c r="DN7" s="624"/>
      <c r="DO7" s="624"/>
      <c r="DP7" s="625"/>
      <c r="DQ7" s="632">
        <v>4018998</v>
      </c>
      <c r="DR7" s="624"/>
      <c r="DS7" s="624"/>
      <c r="DT7" s="624"/>
      <c r="DU7" s="624"/>
      <c r="DV7" s="624"/>
      <c r="DW7" s="624"/>
      <c r="DX7" s="624"/>
      <c r="DY7" s="624"/>
      <c r="DZ7" s="624"/>
      <c r="EA7" s="624"/>
      <c r="EB7" s="624"/>
      <c r="EC7" s="633"/>
    </row>
    <row r="8" spans="2:143" ht="11.25" customHeight="1">
      <c r="B8" s="620" t="s">
        <v>217</v>
      </c>
      <c r="C8" s="621"/>
      <c r="D8" s="621"/>
      <c r="E8" s="621"/>
      <c r="F8" s="621"/>
      <c r="G8" s="621"/>
      <c r="H8" s="621"/>
      <c r="I8" s="621"/>
      <c r="J8" s="621"/>
      <c r="K8" s="621"/>
      <c r="L8" s="621"/>
      <c r="M8" s="621"/>
      <c r="N8" s="621"/>
      <c r="O8" s="621"/>
      <c r="P8" s="621"/>
      <c r="Q8" s="622"/>
      <c r="R8" s="623">
        <v>8842</v>
      </c>
      <c r="S8" s="624"/>
      <c r="T8" s="624"/>
      <c r="U8" s="624"/>
      <c r="V8" s="624"/>
      <c r="W8" s="624"/>
      <c r="X8" s="624"/>
      <c r="Y8" s="625"/>
      <c r="Z8" s="626">
        <v>0</v>
      </c>
      <c r="AA8" s="626"/>
      <c r="AB8" s="626"/>
      <c r="AC8" s="626"/>
      <c r="AD8" s="627">
        <v>8842</v>
      </c>
      <c r="AE8" s="627"/>
      <c r="AF8" s="627"/>
      <c r="AG8" s="627"/>
      <c r="AH8" s="627"/>
      <c r="AI8" s="627"/>
      <c r="AJ8" s="627"/>
      <c r="AK8" s="627"/>
      <c r="AL8" s="628">
        <v>0.1</v>
      </c>
      <c r="AM8" s="629"/>
      <c r="AN8" s="629"/>
      <c r="AO8" s="630"/>
      <c r="AP8" s="620" t="s">
        <v>218</v>
      </c>
      <c r="AQ8" s="621"/>
      <c r="AR8" s="621"/>
      <c r="AS8" s="621"/>
      <c r="AT8" s="621"/>
      <c r="AU8" s="621"/>
      <c r="AV8" s="621"/>
      <c r="AW8" s="621"/>
      <c r="AX8" s="621"/>
      <c r="AY8" s="621"/>
      <c r="AZ8" s="621"/>
      <c r="BA8" s="621"/>
      <c r="BB8" s="621"/>
      <c r="BC8" s="621"/>
      <c r="BD8" s="621"/>
      <c r="BE8" s="621"/>
      <c r="BF8" s="622"/>
      <c r="BG8" s="623">
        <v>51096</v>
      </c>
      <c r="BH8" s="624"/>
      <c r="BI8" s="624"/>
      <c r="BJ8" s="624"/>
      <c r="BK8" s="624"/>
      <c r="BL8" s="624"/>
      <c r="BM8" s="624"/>
      <c r="BN8" s="625"/>
      <c r="BO8" s="626">
        <v>1.7</v>
      </c>
      <c r="BP8" s="626"/>
      <c r="BQ8" s="626"/>
      <c r="BR8" s="626"/>
      <c r="BS8" s="632" t="s">
        <v>109</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7079019</v>
      </c>
      <c r="CS8" s="624"/>
      <c r="CT8" s="624"/>
      <c r="CU8" s="624"/>
      <c r="CV8" s="624"/>
      <c r="CW8" s="624"/>
      <c r="CX8" s="624"/>
      <c r="CY8" s="625"/>
      <c r="CZ8" s="626">
        <v>28.5</v>
      </c>
      <c r="DA8" s="626"/>
      <c r="DB8" s="626"/>
      <c r="DC8" s="626"/>
      <c r="DD8" s="632">
        <v>148733</v>
      </c>
      <c r="DE8" s="624"/>
      <c r="DF8" s="624"/>
      <c r="DG8" s="624"/>
      <c r="DH8" s="624"/>
      <c r="DI8" s="624"/>
      <c r="DJ8" s="624"/>
      <c r="DK8" s="624"/>
      <c r="DL8" s="624"/>
      <c r="DM8" s="624"/>
      <c r="DN8" s="624"/>
      <c r="DO8" s="624"/>
      <c r="DP8" s="625"/>
      <c r="DQ8" s="632">
        <v>3540134</v>
      </c>
      <c r="DR8" s="624"/>
      <c r="DS8" s="624"/>
      <c r="DT8" s="624"/>
      <c r="DU8" s="624"/>
      <c r="DV8" s="624"/>
      <c r="DW8" s="624"/>
      <c r="DX8" s="624"/>
      <c r="DY8" s="624"/>
      <c r="DZ8" s="624"/>
      <c r="EA8" s="624"/>
      <c r="EB8" s="624"/>
      <c r="EC8" s="633"/>
    </row>
    <row r="9" spans="2:143" ht="11.25" customHeight="1">
      <c r="B9" s="620" t="s">
        <v>220</v>
      </c>
      <c r="C9" s="621"/>
      <c r="D9" s="621"/>
      <c r="E9" s="621"/>
      <c r="F9" s="621"/>
      <c r="G9" s="621"/>
      <c r="H9" s="621"/>
      <c r="I9" s="621"/>
      <c r="J9" s="621"/>
      <c r="K9" s="621"/>
      <c r="L9" s="621"/>
      <c r="M9" s="621"/>
      <c r="N9" s="621"/>
      <c r="O9" s="621"/>
      <c r="P9" s="621"/>
      <c r="Q9" s="622"/>
      <c r="R9" s="623">
        <v>8968</v>
      </c>
      <c r="S9" s="624"/>
      <c r="T9" s="624"/>
      <c r="U9" s="624"/>
      <c r="V9" s="624"/>
      <c r="W9" s="624"/>
      <c r="X9" s="624"/>
      <c r="Y9" s="625"/>
      <c r="Z9" s="626">
        <v>0</v>
      </c>
      <c r="AA9" s="626"/>
      <c r="AB9" s="626"/>
      <c r="AC9" s="626"/>
      <c r="AD9" s="627">
        <v>8968</v>
      </c>
      <c r="AE9" s="627"/>
      <c r="AF9" s="627"/>
      <c r="AG9" s="627"/>
      <c r="AH9" s="627"/>
      <c r="AI9" s="627"/>
      <c r="AJ9" s="627"/>
      <c r="AK9" s="627"/>
      <c r="AL9" s="628">
        <v>0.1</v>
      </c>
      <c r="AM9" s="629"/>
      <c r="AN9" s="629"/>
      <c r="AO9" s="630"/>
      <c r="AP9" s="620" t="s">
        <v>221</v>
      </c>
      <c r="AQ9" s="621"/>
      <c r="AR9" s="621"/>
      <c r="AS9" s="621"/>
      <c r="AT9" s="621"/>
      <c r="AU9" s="621"/>
      <c r="AV9" s="621"/>
      <c r="AW9" s="621"/>
      <c r="AX9" s="621"/>
      <c r="AY9" s="621"/>
      <c r="AZ9" s="621"/>
      <c r="BA9" s="621"/>
      <c r="BB9" s="621"/>
      <c r="BC9" s="621"/>
      <c r="BD9" s="621"/>
      <c r="BE9" s="621"/>
      <c r="BF9" s="622"/>
      <c r="BG9" s="623">
        <v>988204</v>
      </c>
      <c r="BH9" s="624"/>
      <c r="BI9" s="624"/>
      <c r="BJ9" s="624"/>
      <c r="BK9" s="624"/>
      <c r="BL9" s="624"/>
      <c r="BM9" s="624"/>
      <c r="BN9" s="625"/>
      <c r="BO9" s="626">
        <v>33</v>
      </c>
      <c r="BP9" s="626"/>
      <c r="BQ9" s="626"/>
      <c r="BR9" s="626"/>
      <c r="BS9" s="632" t="s">
        <v>109</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2217899</v>
      </c>
      <c r="CS9" s="624"/>
      <c r="CT9" s="624"/>
      <c r="CU9" s="624"/>
      <c r="CV9" s="624"/>
      <c r="CW9" s="624"/>
      <c r="CX9" s="624"/>
      <c r="CY9" s="625"/>
      <c r="CZ9" s="626">
        <v>8.9</v>
      </c>
      <c r="DA9" s="626"/>
      <c r="DB9" s="626"/>
      <c r="DC9" s="626"/>
      <c r="DD9" s="632">
        <v>290434</v>
      </c>
      <c r="DE9" s="624"/>
      <c r="DF9" s="624"/>
      <c r="DG9" s="624"/>
      <c r="DH9" s="624"/>
      <c r="DI9" s="624"/>
      <c r="DJ9" s="624"/>
      <c r="DK9" s="624"/>
      <c r="DL9" s="624"/>
      <c r="DM9" s="624"/>
      <c r="DN9" s="624"/>
      <c r="DO9" s="624"/>
      <c r="DP9" s="625"/>
      <c r="DQ9" s="632">
        <v>1138893</v>
      </c>
      <c r="DR9" s="624"/>
      <c r="DS9" s="624"/>
      <c r="DT9" s="624"/>
      <c r="DU9" s="624"/>
      <c r="DV9" s="624"/>
      <c r="DW9" s="624"/>
      <c r="DX9" s="624"/>
      <c r="DY9" s="624"/>
      <c r="DZ9" s="624"/>
      <c r="EA9" s="624"/>
      <c r="EB9" s="624"/>
      <c r="EC9" s="633"/>
    </row>
    <row r="10" spans="2:143" ht="11.25" customHeight="1">
      <c r="B10" s="620" t="s">
        <v>223</v>
      </c>
      <c r="C10" s="621"/>
      <c r="D10" s="621"/>
      <c r="E10" s="621"/>
      <c r="F10" s="621"/>
      <c r="G10" s="621"/>
      <c r="H10" s="621"/>
      <c r="I10" s="621"/>
      <c r="J10" s="621"/>
      <c r="K10" s="621"/>
      <c r="L10" s="621"/>
      <c r="M10" s="621"/>
      <c r="N10" s="621"/>
      <c r="O10" s="621"/>
      <c r="P10" s="621"/>
      <c r="Q10" s="622"/>
      <c r="R10" s="623">
        <v>699585</v>
      </c>
      <c r="S10" s="624"/>
      <c r="T10" s="624"/>
      <c r="U10" s="624"/>
      <c r="V10" s="624"/>
      <c r="W10" s="624"/>
      <c r="X10" s="624"/>
      <c r="Y10" s="625"/>
      <c r="Z10" s="626">
        <v>2.7</v>
      </c>
      <c r="AA10" s="626"/>
      <c r="AB10" s="626"/>
      <c r="AC10" s="626"/>
      <c r="AD10" s="627">
        <v>699585</v>
      </c>
      <c r="AE10" s="627"/>
      <c r="AF10" s="627"/>
      <c r="AG10" s="627"/>
      <c r="AH10" s="627"/>
      <c r="AI10" s="627"/>
      <c r="AJ10" s="627"/>
      <c r="AK10" s="627"/>
      <c r="AL10" s="628">
        <v>5.0999999999999996</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73008</v>
      </c>
      <c r="BH10" s="624"/>
      <c r="BI10" s="624"/>
      <c r="BJ10" s="624"/>
      <c r="BK10" s="624"/>
      <c r="BL10" s="624"/>
      <c r="BM10" s="624"/>
      <c r="BN10" s="625"/>
      <c r="BO10" s="626">
        <v>2.4</v>
      </c>
      <c r="BP10" s="626"/>
      <c r="BQ10" s="626"/>
      <c r="BR10" s="626"/>
      <c r="BS10" s="632" t="s">
        <v>109</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19223</v>
      </c>
      <c r="CS10" s="624"/>
      <c r="CT10" s="624"/>
      <c r="CU10" s="624"/>
      <c r="CV10" s="624"/>
      <c r="CW10" s="624"/>
      <c r="CX10" s="624"/>
      <c r="CY10" s="625"/>
      <c r="CZ10" s="626">
        <v>0.1</v>
      </c>
      <c r="DA10" s="626"/>
      <c r="DB10" s="626"/>
      <c r="DC10" s="626"/>
      <c r="DD10" s="632" t="s">
        <v>109</v>
      </c>
      <c r="DE10" s="624"/>
      <c r="DF10" s="624"/>
      <c r="DG10" s="624"/>
      <c r="DH10" s="624"/>
      <c r="DI10" s="624"/>
      <c r="DJ10" s="624"/>
      <c r="DK10" s="624"/>
      <c r="DL10" s="624"/>
      <c r="DM10" s="624"/>
      <c r="DN10" s="624"/>
      <c r="DO10" s="624"/>
      <c r="DP10" s="625"/>
      <c r="DQ10" s="632">
        <v>10856</v>
      </c>
      <c r="DR10" s="624"/>
      <c r="DS10" s="624"/>
      <c r="DT10" s="624"/>
      <c r="DU10" s="624"/>
      <c r="DV10" s="624"/>
      <c r="DW10" s="624"/>
      <c r="DX10" s="624"/>
      <c r="DY10" s="624"/>
      <c r="DZ10" s="624"/>
      <c r="EA10" s="624"/>
      <c r="EB10" s="624"/>
      <c r="EC10" s="633"/>
    </row>
    <row r="11" spans="2:143" ht="11.25" customHeight="1">
      <c r="B11" s="620" t="s">
        <v>226</v>
      </c>
      <c r="C11" s="621"/>
      <c r="D11" s="621"/>
      <c r="E11" s="621"/>
      <c r="F11" s="621"/>
      <c r="G11" s="621"/>
      <c r="H11" s="621"/>
      <c r="I11" s="621"/>
      <c r="J11" s="621"/>
      <c r="K11" s="621"/>
      <c r="L11" s="621"/>
      <c r="M11" s="621"/>
      <c r="N11" s="621"/>
      <c r="O11" s="621"/>
      <c r="P11" s="621"/>
      <c r="Q11" s="622"/>
      <c r="R11" s="623" t="s">
        <v>109</v>
      </c>
      <c r="S11" s="624"/>
      <c r="T11" s="624"/>
      <c r="U11" s="624"/>
      <c r="V11" s="624"/>
      <c r="W11" s="624"/>
      <c r="X11" s="624"/>
      <c r="Y11" s="625"/>
      <c r="Z11" s="626" t="s">
        <v>109</v>
      </c>
      <c r="AA11" s="626"/>
      <c r="AB11" s="626"/>
      <c r="AC11" s="626"/>
      <c r="AD11" s="627" t="s">
        <v>109</v>
      </c>
      <c r="AE11" s="627"/>
      <c r="AF11" s="627"/>
      <c r="AG11" s="627"/>
      <c r="AH11" s="627"/>
      <c r="AI11" s="627"/>
      <c r="AJ11" s="627"/>
      <c r="AK11" s="627"/>
      <c r="AL11" s="628" t="s">
        <v>109</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111377</v>
      </c>
      <c r="BH11" s="624"/>
      <c r="BI11" s="624"/>
      <c r="BJ11" s="624"/>
      <c r="BK11" s="624"/>
      <c r="BL11" s="624"/>
      <c r="BM11" s="624"/>
      <c r="BN11" s="625"/>
      <c r="BO11" s="626">
        <v>3.7</v>
      </c>
      <c r="BP11" s="626"/>
      <c r="BQ11" s="626"/>
      <c r="BR11" s="626"/>
      <c r="BS11" s="632">
        <v>19933</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1263190</v>
      </c>
      <c r="CS11" s="624"/>
      <c r="CT11" s="624"/>
      <c r="CU11" s="624"/>
      <c r="CV11" s="624"/>
      <c r="CW11" s="624"/>
      <c r="CX11" s="624"/>
      <c r="CY11" s="625"/>
      <c r="CZ11" s="626">
        <v>5.0999999999999996</v>
      </c>
      <c r="DA11" s="626"/>
      <c r="DB11" s="626"/>
      <c r="DC11" s="626"/>
      <c r="DD11" s="632">
        <v>300935</v>
      </c>
      <c r="DE11" s="624"/>
      <c r="DF11" s="624"/>
      <c r="DG11" s="624"/>
      <c r="DH11" s="624"/>
      <c r="DI11" s="624"/>
      <c r="DJ11" s="624"/>
      <c r="DK11" s="624"/>
      <c r="DL11" s="624"/>
      <c r="DM11" s="624"/>
      <c r="DN11" s="624"/>
      <c r="DO11" s="624"/>
      <c r="DP11" s="625"/>
      <c r="DQ11" s="632">
        <v>838813</v>
      </c>
      <c r="DR11" s="624"/>
      <c r="DS11" s="624"/>
      <c r="DT11" s="624"/>
      <c r="DU11" s="624"/>
      <c r="DV11" s="624"/>
      <c r="DW11" s="624"/>
      <c r="DX11" s="624"/>
      <c r="DY11" s="624"/>
      <c r="DZ11" s="624"/>
      <c r="EA11" s="624"/>
      <c r="EB11" s="624"/>
      <c r="EC11" s="633"/>
    </row>
    <row r="12" spans="2:143" ht="11.25" customHeight="1">
      <c r="B12" s="620" t="s">
        <v>229</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1463906</v>
      </c>
      <c r="BH12" s="624"/>
      <c r="BI12" s="624"/>
      <c r="BJ12" s="624"/>
      <c r="BK12" s="624"/>
      <c r="BL12" s="624"/>
      <c r="BM12" s="624"/>
      <c r="BN12" s="625"/>
      <c r="BO12" s="626">
        <v>48.8</v>
      </c>
      <c r="BP12" s="626"/>
      <c r="BQ12" s="626"/>
      <c r="BR12" s="626"/>
      <c r="BS12" s="632" t="s">
        <v>109</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330392</v>
      </c>
      <c r="CS12" s="624"/>
      <c r="CT12" s="624"/>
      <c r="CU12" s="624"/>
      <c r="CV12" s="624"/>
      <c r="CW12" s="624"/>
      <c r="CX12" s="624"/>
      <c r="CY12" s="625"/>
      <c r="CZ12" s="626">
        <v>1.3</v>
      </c>
      <c r="DA12" s="626"/>
      <c r="DB12" s="626"/>
      <c r="DC12" s="626"/>
      <c r="DD12" s="632">
        <v>26203</v>
      </c>
      <c r="DE12" s="624"/>
      <c r="DF12" s="624"/>
      <c r="DG12" s="624"/>
      <c r="DH12" s="624"/>
      <c r="DI12" s="624"/>
      <c r="DJ12" s="624"/>
      <c r="DK12" s="624"/>
      <c r="DL12" s="624"/>
      <c r="DM12" s="624"/>
      <c r="DN12" s="624"/>
      <c r="DO12" s="624"/>
      <c r="DP12" s="625"/>
      <c r="DQ12" s="632">
        <v>245990</v>
      </c>
      <c r="DR12" s="624"/>
      <c r="DS12" s="624"/>
      <c r="DT12" s="624"/>
      <c r="DU12" s="624"/>
      <c r="DV12" s="624"/>
      <c r="DW12" s="624"/>
      <c r="DX12" s="624"/>
      <c r="DY12" s="624"/>
      <c r="DZ12" s="624"/>
      <c r="EA12" s="624"/>
      <c r="EB12" s="624"/>
      <c r="EC12" s="633"/>
    </row>
    <row r="13" spans="2:143" ht="11.25" customHeight="1">
      <c r="B13" s="620" t="s">
        <v>232</v>
      </c>
      <c r="C13" s="621"/>
      <c r="D13" s="621"/>
      <c r="E13" s="621"/>
      <c r="F13" s="621"/>
      <c r="G13" s="621"/>
      <c r="H13" s="621"/>
      <c r="I13" s="621"/>
      <c r="J13" s="621"/>
      <c r="K13" s="621"/>
      <c r="L13" s="621"/>
      <c r="M13" s="621"/>
      <c r="N13" s="621"/>
      <c r="O13" s="621"/>
      <c r="P13" s="621"/>
      <c r="Q13" s="622"/>
      <c r="R13" s="623">
        <v>22374</v>
      </c>
      <c r="S13" s="624"/>
      <c r="T13" s="624"/>
      <c r="U13" s="624"/>
      <c r="V13" s="624"/>
      <c r="W13" s="624"/>
      <c r="X13" s="624"/>
      <c r="Y13" s="625"/>
      <c r="Z13" s="626">
        <v>0.1</v>
      </c>
      <c r="AA13" s="626"/>
      <c r="AB13" s="626"/>
      <c r="AC13" s="626"/>
      <c r="AD13" s="627">
        <v>22374</v>
      </c>
      <c r="AE13" s="627"/>
      <c r="AF13" s="627"/>
      <c r="AG13" s="627"/>
      <c r="AH13" s="627"/>
      <c r="AI13" s="627"/>
      <c r="AJ13" s="627"/>
      <c r="AK13" s="627"/>
      <c r="AL13" s="628">
        <v>0.2</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1438483</v>
      </c>
      <c r="BH13" s="624"/>
      <c r="BI13" s="624"/>
      <c r="BJ13" s="624"/>
      <c r="BK13" s="624"/>
      <c r="BL13" s="624"/>
      <c r="BM13" s="624"/>
      <c r="BN13" s="625"/>
      <c r="BO13" s="626">
        <v>48</v>
      </c>
      <c r="BP13" s="626"/>
      <c r="BQ13" s="626"/>
      <c r="BR13" s="626"/>
      <c r="BS13" s="632" t="s">
        <v>109</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1486250</v>
      </c>
      <c r="CS13" s="624"/>
      <c r="CT13" s="624"/>
      <c r="CU13" s="624"/>
      <c r="CV13" s="624"/>
      <c r="CW13" s="624"/>
      <c r="CX13" s="624"/>
      <c r="CY13" s="625"/>
      <c r="CZ13" s="626">
        <v>6</v>
      </c>
      <c r="DA13" s="626"/>
      <c r="DB13" s="626"/>
      <c r="DC13" s="626"/>
      <c r="DD13" s="632">
        <v>946000</v>
      </c>
      <c r="DE13" s="624"/>
      <c r="DF13" s="624"/>
      <c r="DG13" s="624"/>
      <c r="DH13" s="624"/>
      <c r="DI13" s="624"/>
      <c r="DJ13" s="624"/>
      <c r="DK13" s="624"/>
      <c r="DL13" s="624"/>
      <c r="DM13" s="624"/>
      <c r="DN13" s="624"/>
      <c r="DO13" s="624"/>
      <c r="DP13" s="625"/>
      <c r="DQ13" s="632">
        <v>645111</v>
      </c>
      <c r="DR13" s="624"/>
      <c r="DS13" s="624"/>
      <c r="DT13" s="624"/>
      <c r="DU13" s="624"/>
      <c r="DV13" s="624"/>
      <c r="DW13" s="624"/>
      <c r="DX13" s="624"/>
      <c r="DY13" s="624"/>
      <c r="DZ13" s="624"/>
      <c r="EA13" s="624"/>
      <c r="EB13" s="624"/>
      <c r="EC13" s="633"/>
    </row>
    <row r="14" spans="2:143" ht="11.25" customHeight="1">
      <c r="B14" s="620" t="s">
        <v>235</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105631</v>
      </c>
      <c r="BH14" s="624"/>
      <c r="BI14" s="624"/>
      <c r="BJ14" s="624"/>
      <c r="BK14" s="624"/>
      <c r="BL14" s="624"/>
      <c r="BM14" s="624"/>
      <c r="BN14" s="625"/>
      <c r="BO14" s="626">
        <v>3.5</v>
      </c>
      <c r="BP14" s="626"/>
      <c r="BQ14" s="626"/>
      <c r="BR14" s="626"/>
      <c r="BS14" s="632" t="s">
        <v>109</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1338287</v>
      </c>
      <c r="CS14" s="624"/>
      <c r="CT14" s="624"/>
      <c r="CU14" s="624"/>
      <c r="CV14" s="624"/>
      <c r="CW14" s="624"/>
      <c r="CX14" s="624"/>
      <c r="CY14" s="625"/>
      <c r="CZ14" s="626">
        <v>5.4</v>
      </c>
      <c r="DA14" s="626"/>
      <c r="DB14" s="626"/>
      <c r="DC14" s="626"/>
      <c r="DD14" s="632">
        <v>555087</v>
      </c>
      <c r="DE14" s="624"/>
      <c r="DF14" s="624"/>
      <c r="DG14" s="624"/>
      <c r="DH14" s="624"/>
      <c r="DI14" s="624"/>
      <c r="DJ14" s="624"/>
      <c r="DK14" s="624"/>
      <c r="DL14" s="624"/>
      <c r="DM14" s="624"/>
      <c r="DN14" s="624"/>
      <c r="DO14" s="624"/>
      <c r="DP14" s="625"/>
      <c r="DQ14" s="632">
        <v>803529</v>
      </c>
      <c r="DR14" s="624"/>
      <c r="DS14" s="624"/>
      <c r="DT14" s="624"/>
      <c r="DU14" s="624"/>
      <c r="DV14" s="624"/>
      <c r="DW14" s="624"/>
      <c r="DX14" s="624"/>
      <c r="DY14" s="624"/>
      <c r="DZ14" s="624"/>
      <c r="EA14" s="624"/>
      <c r="EB14" s="624"/>
      <c r="EC14" s="633"/>
    </row>
    <row r="15" spans="2:143" ht="11.25" customHeight="1">
      <c r="B15" s="620" t="s">
        <v>238</v>
      </c>
      <c r="C15" s="621"/>
      <c r="D15" s="621"/>
      <c r="E15" s="621"/>
      <c r="F15" s="621"/>
      <c r="G15" s="621"/>
      <c r="H15" s="621"/>
      <c r="I15" s="621"/>
      <c r="J15" s="621"/>
      <c r="K15" s="621"/>
      <c r="L15" s="621"/>
      <c r="M15" s="621"/>
      <c r="N15" s="621"/>
      <c r="O15" s="621"/>
      <c r="P15" s="621"/>
      <c r="Q15" s="622"/>
      <c r="R15" s="623">
        <v>11815</v>
      </c>
      <c r="S15" s="624"/>
      <c r="T15" s="624"/>
      <c r="U15" s="624"/>
      <c r="V15" s="624"/>
      <c r="W15" s="624"/>
      <c r="X15" s="624"/>
      <c r="Y15" s="625"/>
      <c r="Z15" s="626">
        <v>0</v>
      </c>
      <c r="AA15" s="626"/>
      <c r="AB15" s="626"/>
      <c r="AC15" s="626"/>
      <c r="AD15" s="627">
        <v>11815</v>
      </c>
      <c r="AE15" s="627"/>
      <c r="AF15" s="627"/>
      <c r="AG15" s="627"/>
      <c r="AH15" s="627"/>
      <c r="AI15" s="627"/>
      <c r="AJ15" s="627"/>
      <c r="AK15" s="627"/>
      <c r="AL15" s="628">
        <v>0.1</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205618</v>
      </c>
      <c r="BH15" s="624"/>
      <c r="BI15" s="624"/>
      <c r="BJ15" s="624"/>
      <c r="BK15" s="624"/>
      <c r="BL15" s="624"/>
      <c r="BM15" s="624"/>
      <c r="BN15" s="625"/>
      <c r="BO15" s="626">
        <v>6.9</v>
      </c>
      <c r="BP15" s="626"/>
      <c r="BQ15" s="626"/>
      <c r="BR15" s="626"/>
      <c r="BS15" s="632" t="s">
        <v>109</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2445603</v>
      </c>
      <c r="CS15" s="624"/>
      <c r="CT15" s="624"/>
      <c r="CU15" s="624"/>
      <c r="CV15" s="624"/>
      <c r="CW15" s="624"/>
      <c r="CX15" s="624"/>
      <c r="CY15" s="625"/>
      <c r="CZ15" s="626">
        <v>9.9</v>
      </c>
      <c r="DA15" s="626"/>
      <c r="DB15" s="626"/>
      <c r="DC15" s="626"/>
      <c r="DD15" s="632">
        <v>1081808</v>
      </c>
      <c r="DE15" s="624"/>
      <c r="DF15" s="624"/>
      <c r="DG15" s="624"/>
      <c r="DH15" s="624"/>
      <c r="DI15" s="624"/>
      <c r="DJ15" s="624"/>
      <c r="DK15" s="624"/>
      <c r="DL15" s="624"/>
      <c r="DM15" s="624"/>
      <c r="DN15" s="624"/>
      <c r="DO15" s="624"/>
      <c r="DP15" s="625"/>
      <c r="DQ15" s="632">
        <v>1383746</v>
      </c>
      <c r="DR15" s="624"/>
      <c r="DS15" s="624"/>
      <c r="DT15" s="624"/>
      <c r="DU15" s="624"/>
      <c r="DV15" s="624"/>
      <c r="DW15" s="624"/>
      <c r="DX15" s="624"/>
      <c r="DY15" s="624"/>
      <c r="DZ15" s="624"/>
      <c r="EA15" s="624"/>
      <c r="EB15" s="624"/>
      <c r="EC15" s="633"/>
    </row>
    <row r="16" spans="2:143" ht="11.25" customHeight="1">
      <c r="B16" s="620" t="s">
        <v>241</v>
      </c>
      <c r="C16" s="621"/>
      <c r="D16" s="621"/>
      <c r="E16" s="621"/>
      <c r="F16" s="621"/>
      <c r="G16" s="621"/>
      <c r="H16" s="621"/>
      <c r="I16" s="621"/>
      <c r="J16" s="621"/>
      <c r="K16" s="621"/>
      <c r="L16" s="621"/>
      <c r="M16" s="621"/>
      <c r="N16" s="621"/>
      <c r="O16" s="621"/>
      <c r="P16" s="621"/>
      <c r="Q16" s="622"/>
      <c r="R16" s="623">
        <v>11127408</v>
      </c>
      <c r="S16" s="624"/>
      <c r="T16" s="624"/>
      <c r="U16" s="624"/>
      <c r="V16" s="624"/>
      <c r="W16" s="624"/>
      <c r="X16" s="624"/>
      <c r="Y16" s="625"/>
      <c r="Z16" s="626">
        <v>43.4</v>
      </c>
      <c r="AA16" s="626"/>
      <c r="AB16" s="626"/>
      <c r="AC16" s="626"/>
      <c r="AD16" s="627">
        <v>9639514</v>
      </c>
      <c r="AE16" s="627"/>
      <c r="AF16" s="627"/>
      <c r="AG16" s="627"/>
      <c r="AH16" s="627"/>
      <c r="AI16" s="627"/>
      <c r="AJ16" s="627"/>
      <c r="AK16" s="627"/>
      <c r="AL16" s="628">
        <v>70.3</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v>310253</v>
      </c>
      <c r="CS16" s="624"/>
      <c r="CT16" s="624"/>
      <c r="CU16" s="624"/>
      <c r="CV16" s="624"/>
      <c r="CW16" s="624"/>
      <c r="CX16" s="624"/>
      <c r="CY16" s="625"/>
      <c r="CZ16" s="626">
        <v>1.3</v>
      </c>
      <c r="DA16" s="626"/>
      <c r="DB16" s="626"/>
      <c r="DC16" s="626"/>
      <c r="DD16" s="632" t="s">
        <v>109</v>
      </c>
      <c r="DE16" s="624"/>
      <c r="DF16" s="624"/>
      <c r="DG16" s="624"/>
      <c r="DH16" s="624"/>
      <c r="DI16" s="624"/>
      <c r="DJ16" s="624"/>
      <c r="DK16" s="624"/>
      <c r="DL16" s="624"/>
      <c r="DM16" s="624"/>
      <c r="DN16" s="624"/>
      <c r="DO16" s="624"/>
      <c r="DP16" s="625"/>
      <c r="DQ16" s="632">
        <v>239028</v>
      </c>
      <c r="DR16" s="624"/>
      <c r="DS16" s="624"/>
      <c r="DT16" s="624"/>
      <c r="DU16" s="624"/>
      <c r="DV16" s="624"/>
      <c r="DW16" s="624"/>
      <c r="DX16" s="624"/>
      <c r="DY16" s="624"/>
      <c r="DZ16" s="624"/>
      <c r="EA16" s="624"/>
      <c r="EB16" s="624"/>
      <c r="EC16" s="633"/>
    </row>
    <row r="17" spans="2:133" ht="11.25" customHeight="1">
      <c r="B17" s="620" t="s">
        <v>244</v>
      </c>
      <c r="C17" s="621"/>
      <c r="D17" s="621"/>
      <c r="E17" s="621"/>
      <c r="F17" s="621"/>
      <c r="G17" s="621"/>
      <c r="H17" s="621"/>
      <c r="I17" s="621"/>
      <c r="J17" s="621"/>
      <c r="K17" s="621"/>
      <c r="L17" s="621"/>
      <c r="M17" s="621"/>
      <c r="N17" s="621"/>
      <c r="O17" s="621"/>
      <c r="P17" s="621"/>
      <c r="Q17" s="622"/>
      <c r="R17" s="623">
        <v>9639514</v>
      </c>
      <c r="S17" s="624"/>
      <c r="T17" s="624"/>
      <c r="U17" s="624"/>
      <c r="V17" s="624"/>
      <c r="W17" s="624"/>
      <c r="X17" s="624"/>
      <c r="Y17" s="625"/>
      <c r="Z17" s="626">
        <v>37.6</v>
      </c>
      <c r="AA17" s="626"/>
      <c r="AB17" s="626"/>
      <c r="AC17" s="626"/>
      <c r="AD17" s="627">
        <v>9639514</v>
      </c>
      <c r="AE17" s="627"/>
      <c r="AF17" s="627"/>
      <c r="AG17" s="627"/>
      <c r="AH17" s="627"/>
      <c r="AI17" s="627"/>
      <c r="AJ17" s="627"/>
      <c r="AK17" s="627"/>
      <c r="AL17" s="628">
        <v>70.3</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3313454</v>
      </c>
      <c r="CS17" s="624"/>
      <c r="CT17" s="624"/>
      <c r="CU17" s="624"/>
      <c r="CV17" s="624"/>
      <c r="CW17" s="624"/>
      <c r="CX17" s="624"/>
      <c r="CY17" s="625"/>
      <c r="CZ17" s="626">
        <v>13.4</v>
      </c>
      <c r="DA17" s="626"/>
      <c r="DB17" s="626"/>
      <c r="DC17" s="626"/>
      <c r="DD17" s="632" t="s">
        <v>109</v>
      </c>
      <c r="DE17" s="624"/>
      <c r="DF17" s="624"/>
      <c r="DG17" s="624"/>
      <c r="DH17" s="624"/>
      <c r="DI17" s="624"/>
      <c r="DJ17" s="624"/>
      <c r="DK17" s="624"/>
      <c r="DL17" s="624"/>
      <c r="DM17" s="624"/>
      <c r="DN17" s="624"/>
      <c r="DO17" s="624"/>
      <c r="DP17" s="625"/>
      <c r="DQ17" s="632">
        <v>3174461</v>
      </c>
      <c r="DR17" s="624"/>
      <c r="DS17" s="624"/>
      <c r="DT17" s="624"/>
      <c r="DU17" s="624"/>
      <c r="DV17" s="624"/>
      <c r="DW17" s="624"/>
      <c r="DX17" s="624"/>
      <c r="DY17" s="624"/>
      <c r="DZ17" s="624"/>
      <c r="EA17" s="624"/>
      <c r="EB17" s="624"/>
      <c r="EC17" s="633"/>
    </row>
    <row r="18" spans="2:133" ht="11.25" customHeight="1">
      <c r="B18" s="620" t="s">
        <v>247</v>
      </c>
      <c r="C18" s="621"/>
      <c r="D18" s="621"/>
      <c r="E18" s="621"/>
      <c r="F18" s="621"/>
      <c r="G18" s="621"/>
      <c r="H18" s="621"/>
      <c r="I18" s="621"/>
      <c r="J18" s="621"/>
      <c r="K18" s="621"/>
      <c r="L18" s="621"/>
      <c r="M18" s="621"/>
      <c r="N18" s="621"/>
      <c r="O18" s="621"/>
      <c r="P18" s="621"/>
      <c r="Q18" s="622"/>
      <c r="R18" s="623">
        <v>1487894</v>
      </c>
      <c r="S18" s="624"/>
      <c r="T18" s="624"/>
      <c r="U18" s="624"/>
      <c r="V18" s="624"/>
      <c r="W18" s="624"/>
      <c r="X18" s="624"/>
      <c r="Y18" s="625"/>
      <c r="Z18" s="626">
        <v>5.8</v>
      </c>
      <c r="AA18" s="626"/>
      <c r="AB18" s="626"/>
      <c r="AC18" s="626"/>
      <c r="AD18" s="627" t="s">
        <v>109</v>
      </c>
      <c r="AE18" s="627"/>
      <c r="AF18" s="627"/>
      <c r="AG18" s="627"/>
      <c r="AH18" s="627"/>
      <c r="AI18" s="627"/>
      <c r="AJ18" s="627"/>
      <c r="AK18" s="627"/>
      <c r="AL18" s="628" t="s">
        <v>109</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250</v>
      </c>
      <c r="C19" s="621"/>
      <c r="D19" s="621"/>
      <c r="E19" s="621"/>
      <c r="F19" s="621"/>
      <c r="G19" s="621"/>
      <c r="H19" s="621"/>
      <c r="I19" s="621"/>
      <c r="J19" s="621"/>
      <c r="K19" s="621"/>
      <c r="L19" s="621"/>
      <c r="M19" s="621"/>
      <c r="N19" s="621"/>
      <c r="O19" s="621"/>
      <c r="P19" s="621"/>
      <c r="Q19" s="622"/>
      <c r="R19" s="623" t="s">
        <v>109</v>
      </c>
      <c r="S19" s="624"/>
      <c r="T19" s="624"/>
      <c r="U19" s="624"/>
      <c r="V19" s="624"/>
      <c r="W19" s="624"/>
      <c r="X19" s="624"/>
      <c r="Y19" s="625"/>
      <c r="Z19" s="626" t="s">
        <v>109</v>
      </c>
      <c r="AA19" s="626"/>
      <c r="AB19" s="626"/>
      <c r="AC19" s="626"/>
      <c r="AD19" s="627" t="s">
        <v>109</v>
      </c>
      <c r="AE19" s="627"/>
      <c r="AF19" s="627"/>
      <c r="AG19" s="627"/>
      <c r="AH19" s="627"/>
      <c r="AI19" s="627"/>
      <c r="AJ19" s="627"/>
      <c r="AK19" s="627"/>
      <c r="AL19" s="628" t="s">
        <v>109</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t="s">
        <v>109</v>
      </c>
      <c r="BH19" s="624"/>
      <c r="BI19" s="624"/>
      <c r="BJ19" s="624"/>
      <c r="BK19" s="624"/>
      <c r="BL19" s="624"/>
      <c r="BM19" s="624"/>
      <c r="BN19" s="625"/>
      <c r="BO19" s="626" t="s">
        <v>109</v>
      </c>
      <c r="BP19" s="626"/>
      <c r="BQ19" s="626"/>
      <c r="BR19" s="626"/>
      <c r="BS19" s="632" t="s">
        <v>109</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253</v>
      </c>
      <c r="C20" s="621"/>
      <c r="D20" s="621"/>
      <c r="E20" s="621"/>
      <c r="F20" s="621"/>
      <c r="G20" s="621"/>
      <c r="H20" s="621"/>
      <c r="I20" s="621"/>
      <c r="J20" s="621"/>
      <c r="K20" s="621"/>
      <c r="L20" s="621"/>
      <c r="M20" s="621"/>
      <c r="N20" s="621"/>
      <c r="O20" s="621"/>
      <c r="P20" s="621"/>
      <c r="Q20" s="622"/>
      <c r="R20" s="623">
        <v>15113577</v>
      </c>
      <c r="S20" s="624"/>
      <c r="T20" s="624"/>
      <c r="U20" s="624"/>
      <c r="V20" s="624"/>
      <c r="W20" s="624"/>
      <c r="X20" s="624"/>
      <c r="Y20" s="625"/>
      <c r="Z20" s="626">
        <v>58.9</v>
      </c>
      <c r="AA20" s="626"/>
      <c r="AB20" s="626"/>
      <c r="AC20" s="626"/>
      <c r="AD20" s="627">
        <v>13625683</v>
      </c>
      <c r="AE20" s="627"/>
      <c r="AF20" s="627"/>
      <c r="AG20" s="627"/>
      <c r="AH20" s="627"/>
      <c r="AI20" s="627"/>
      <c r="AJ20" s="627"/>
      <c r="AK20" s="627"/>
      <c r="AL20" s="628">
        <v>99.3</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t="s">
        <v>109</v>
      </c>
      <c r="BH20" s="624"/>
      <c r="BI20" s="624"/>
      <c r="BJ20" s="624"/>
      <c r="BK20" s="624"/>
      <c r="BL20" s="624"/>
      <c r="BM20" s="624"/>
      <c r="BN20" s="625"/>
      <c r="BO20" s="626" t="s">
        <v>109</v>
      </c>
      <c r="BP20" s="626"/>
      <c r="BQ20" s="626"/>
      <c r="BR20" s="626"/>
      <c r="BS20" s="632" t="s">
        <v>109</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24805645</v>
      </c>
      <c r="CS20" s="624"/>
      <c r="CT20" s="624"/>
      <c r="CU20" s="624"/>
      <c r="CV20" s="624"/>
      <c r="CW20" s="624"/>
      <c r="CX20" s="624"/>
      <c r="CY20" s="625"/>
      <c r="CZ20" s="626">
        <v>100</v>
      </c>
      <c r="DA20" s="626"/>
      <c r="DB20" s="626"/>
      <c r="DC20" s="626"/>
      <c r="DD20" s="632">
        <v>3413672</v>
      </c>
      <c r="DE20" s="624"/>
      <c r="DF20" s="624"/>
      <c r="DG20" s="624"/>
      <c r="DH20" s="624"/>
      <c r="DI20" s="624"/>
      <c r="DJ20" s="624"/>
      <c r="DK20" s="624"/>
      <c r="DL20" s="624"/>
      <c r="DM20" s="624"/>
      <c r="DN20" s="624"/>
      <c r="DO20" s="624"/>
      <c r="DP20" s="625"/>
      <c r="DQ20" s="632">
        <v>16228964</v>
      </c>
      <c r="DR20" s="624"/>
      <c r="DS20" s="624"/>
      <c r="DT20" s="624"/>
      <c r="DU20" s="624"/>
      <c r="DV20" s="624"/>
      <c r="DW20" s="624"/>
      <c r="DX20" s="624"/>
      <c r="DY20" s="624"/>
      <c r="DZ20" s="624"/>
      <c r="EA20" s="624"/>
      <c r="EB20" s="624"/>
      <c r="EC20" s="633"/>
    </row>
    <row r="21" spans="2:133" ht="11.25" customHeight="1">
      <c r="B21" s="620" t="s">
        <v>256</v>
      </c>
      <c r="C21" s="621"/>
      <c r="D21" s="621"/>
      <c r="E21" s="621"/>
      <c r="F21" s="621"/>
      <c r="G21" s="621"/>
      <c r="H21" s="621"/>
      <c r="I21" s="621"/>
      <c r="J21" s="621"/>
      <c r="K21" s="621"/>
      <c r="L21" s="621"/>
      <c r="M21" s="621"/>
      <c r="N21" s="621"/>
      <c r="O21" s="621"/>
      <c r="P21" s="621"/>
      <c r="Q21" s="622"/>
      <c r="R21" s="623">
        <v>4937</v>
      </c>
      <c r="S21" s="624"/>
      <c r="T21" s="624"/>
      <c r="U21" s="624"/>
      <c r="V21" s="624"/>
      <c r="W21" s="624"/>
      <c r="X21" s="624"/>
      <c r="Y21" s="625"/>
      <c r="Z21" s="626">
        <v>0</v>
      </c>
      <c r="AA21" s="626"/>
      <c r="AB21" s="626"/>
      <c r="AC21" s="626"/>
      <c r="AD21" s="627">
        <v>4937</v>
      </c>
      <c r="AE21" s="627"/>
      <c r="AF21" s="627"/>
      <c r="AG21" s="627"/>
      <c r="AH21" s="627"/>
      <c r="AI21" s="627"/>
      <c r="AJ21" s="627"/>
      <c r="AK21" s="627"/>
      <c r="AL21" s="628">
        <v>0</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258</v>
      </c>
      <c r="C22" s="621"/>
      <c r="D22" s="621"/>
      <c r="E22" s="621"/>
      <c r="F22" s="621"/>
      <c r="G22" s="621"/>
      <c r="H22" s="621"/>
      <c r="I22" s="621"/>
      <c r="J22" s="621"/>
      <c r="K22" s="621"/>
      <c r="L22" s="621"/>
      <c r="M22" s="621"/>
      <c r="N22" s="621"/>
      <c r="O22" s="621"/>
      <c r="P22" s="621"/>
      <c r="Q22" s="622"/>
      <c r="R22" s="623">
        <v>264541</v>
      </c>
      <c r="S22" s="624"/>
      <c r="T22" s="624"/>
      <c r="U22" s="624"/>
      <c r="V22" s="624"/>
      <c r="W22" s="624"/>
      <c r="X22" s="624"/>
      <c r="Y22" s="625"/>
      <c r="Z22" s="626">
        <v>1</v>
      </c>
      <c r="AA22" s="626"/>
      <c r="AB22" s="626"/>
      <c r="AC22" s="626"/>
      <c r="AD22" s="627" t="s">
        <v>109</v>
      </c>
      <c r="AE22" s="627"/>
      <c r="AF22" s="627"/>
      <c r="AG22" s="627"/>
      <c r="AH22" s="627"/>
      <c r="AI22" s="627"/>
      <c r="AJ22" s="627"/>
      <c r="AK22" s="627"/>
      <c r="AL22" s="628" t="s">
        <v>109</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261</v>
      </c>
      <c r="C23" s="621"/>
      <c r="D23" s="621"/>
      <c r="E23" s="621"/>
      <c r="F23" s="621"/>
      <c r="G23" s="621"/>
      <c r="H23" s="621"/>
      <c r="I23" s="621"/>
      <c r="J23" s="621"/>
      <c r="K23" s="621"/>
      <c r="L23" s="621"/>
      <c r="M23" s="621"/>
      <c r="N23" s="621"/>
      <c r="O23" s="621"/>
      <c r="P23" s="621"/>
      <c r="Q23" s="622"/>
      <c r="R23" s="623">
        <v>260426</v>
      </c>
      <c r="S23" s="624"/>
      <c r="T23" s="624"/>
      <c r="U23" s="624"/>
      <c r="V23" s="624"/>
      <c r="W23" s="624"/>
      <c r="X23" s="624"/>
      <c r="Y23" s="625"/>
      <c r="Z23" s="626">
        <v>1</v>
      </c>
      <c r="AA23" s="626"/>
      <c r="AB23" s="626"/>
      <c r="AC23" s="626"/>
      <c r="AD23" s="627">
        <v>10872</v>
      </c>
      <c r="AE23" s="627"/>
      <c r="AF23" s="627"/>
      <c r="AG23" s="627"/>
      <c r="AH23" s="627"/>
      <c r="AI23" s="627"/>
      <c r="AJ23" s="627"/>
      <c r="AK23" s="627"/>
      <c r="AL23" s="628">
        <v>0.1</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c r="B24" s="620" t="s">
        <v>268</v>
      </c>
      <c r="C24" s="621"/>
      <c r="D24" s="621"/>
      <c r="E24" s="621"/>
      <c r="F24" s="621"/>
      <c r="G24" s="621"/>
      <c r="H24" s="621"/>
      <c r="I24" s="621"/>
      <c r="J24" s="621"/>
      <c r="K24" s="621"/>
      <c r="L24" s="621"/>
      <c r="M24" s="621"/>
      <c r="N24" s="621"/>
      <c r="O24" s="621"/>
      <c r="P24" s="621"/>
      <c r="Q24" s="622"/>
      <c r="R24" s="623">
        <v>38197</v>
      </c>
      <c r="S24" s="624"/>
      <c r="T24" s="624"/>
      <c r="U24" s="624"/>
      <c r="V24" s="624"/>
      <c r="W24" s="624"/>
      <c r="X24" s="624"/>
      <c r="Y24" s="625"/>
      <c r="Z24" s="626">
        <v>0.1</v>
      </c>
      <c r="AA24" s="626"/>
      <c r="AB24" s="626"/>
      <c r="AC24" s="626"/>
      <c r="AD24" s="627" t="s">
        <v>109</v>
      </c>
      <c r="AE24" s="627"/>
      <c r="AF24" s="627"/>
      <c r="AG24" s="627"/>
      <c r="AH24" s="627"/>
      <c r="AI24" s="627"/>
      <c r="AJ24" s="627"/>
      <c r="AK24" s="627"/>
      <c r="AL24" s="628" t="s">
        <v>109</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12109661</v>
      </c>
      <c r="CS24" s="613"/>
      <c r="CT24" s="613"/>
      <c r="CU24" s="613"/>
      <c r="CV24" s="613"/>
      <c r="CW24" s="613"/>
      <c r="CX24" s="613"/>
      <c r="CY24" s="614"/>
      <c r="CZ24" s="652">
        <v>48.8</v>
      </c>
      <c r="DA24" s="653"/>
      <c r="DB24" s="653"/>
      <c r="DC24" s="654"/>
      <c r="DD24" s="651">
        <v>8829273</v>
      </c>
      <c r="DE24" s="613"/>
      <c r="DF24" s="613"/>
      <c r="DG24" s="613"/>
      <c r="DH24" s="613"/>
      <c r="DI24" s="613"/>
      <c r="DJ24" s="613"/>
      <c r="DK24" s="614"/>
      <c r="DL24" s="651">
        <v>8681126</v>
      </c>
      <c r="DM24" s="613"/>
      <c r="DN24" s="613"/>
      <c r="DO24" s="613"/>
      <c r="DP24" s="613"/>
      <c r="DQ24" s="613"/>
      <c r="DR24" s="613"/>
      <c r="DS24" s="613"/>
      <c r="DT24" s="613"/>
      <c r="DU24" s="613"/>
      <c r="DV24" s="614"/>
      <c r="DW24" s="617">
        <v>60</v>
      </c>
      <c r="DX24" s="618"/>
      <c r="DY24" s="618"/>
      <c r="DZ24" s="618"/>
      <c r="EA24" s="618"/>
      <c r="EB24" s="618"/>
      <c r="EC24" s="619"/>
    </row>
    <row r="25" spans="2:133" ht="11.25" customHeight="1">
      <c r="B25" s="620" t="s">
        <v>271</v>
      </c>
      <c r="C25" s="621"/>
      <c r="D25" s="621"/>
      <c r="E25" s="621"/>
      <c r="F25" s="621"/>
      <c r="G25" s="621"/>
      <c r="H25" s="621"/>
      <c r="I25" s="621"/>
      <c r="J25" s="621"/>
      <c r="K25" s="621"/>
      <c r="L25" s="621"/>
      <c r="M25" s="621"/>
      <c r="N25" s="621"/>
      <c r="O25" s="621"/>
      <c r="P25" s="621"/>
      <c r="Q25" s="622"/>
      <c r="R25" s="623">
        <v>2689150</v>
      </c>
      <c r="S25" s="624"/>
      <c r="T25" s="624"/>
      <c r="U25" s="624"/>
      <c r="V25" s="624"/>
      <c r="W25" s="624"/>
      <c r="X25" s="624"/>
      <c r="Y25" s="625"/>
      <c r="Z25" s="626">
        <v>10.5</v>
      </c>
      <c r="AA25" s="626"/>
      <c r="AB25" s="626"/>
      <c r="AC25" s="626"/>
      <c r="AD25" s="627" t="s">
        <v>109</v>
      </c>
      <c r="AE25" s="627"/>
      <c r="AF25" s="627"/>
      <c r="AG25" s="627"/>
      <c r="AH25" s="627"/>
      <c r="AI25" s="627"/>
      <c r="AJ25" s="627"/>
      <c r="AK25" s="627"/>
      <c r="AL25" s="628" t="s">
        <v>109</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4564559</v>
      </c>
      <c r="CS25" s="655"/>
      <c r="CT25" s="655"/>
      <c r="CU25" s="655"/>
      <c r="CV25" s="655"/>
      <c r="CW25" s="655"/>
      <c r="CX25" s="655"/>
      <c r="CY25" s="656"/>
      <c r="CZ25" s="657">
        <v>18.399999999999999</v>
      </c>
      <c r="DA25" s="658"/>
      <c r="DB25" s="658"/>
      <c r="DC25" s="659"/>
      <c r="DD25" s="632">
        <v>4404796</v>
      </c>
      <c r="DE25" s="655"/>
      <c r="DF25" s="655"/>
      <c r="DG25" s="655"/>
      <c r="DH25" s="655"/>
      <c r="DI25" s="655"/>
      <c r="DJ25" s="655"/>
      <c r="DK25" s="656"/>
      <c r="DL25" s="632">
        <v>4299019</v>
      </c>
      <c r="DM25" s="655"/>
      <c r="DN25" s="655"/>
      <c r="DO25" s="655"/>
      <c r="DP25" s="655"/>
      <c r="DQ25" s="655"/>
      <c r="DR25" s="655"/>
      <c r="DS25" s="655"/>
      <c r="DT25" s="655"/>
      <c r="DU25" s="655"/>
      <c r="DV25" s="656"/>
      <c r="DW25" s="628">
        <v>29.7</v>
      </c>
      <c r="DX25" s="649"/>
      <c r="DY25" s="649"/>
      <c r="DZ25" s="649"/>
      <c r="EA25" s="649"/>
      <c r="EB25" s="649"/>
      <c r="EC25" s="650"/>
    </row>
    <row r="26" spans="2:133" ht="11.25" customHeight="1">
      <c r="B26" s="660" t="s">
        <v>274</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2786331</v>
      </c>
      <c r="CS26" s="624"/>
      <c r="CT26" s="624"/>
      <c r="CU26" s="624"/>
      <c r="CV26" s="624"/>
      <c r="CW26" s="624"/>
      <c r="CX26" s="624"/>
      <c r="CY26" s="625"/>
      <c r="CZ26" s="657">
        <v>11.2</v>
      </c>
      <c r="DA26" s="658"/>
      <c r="DB26" s="658"/>
      <c r="DC26" s="659"/>
      <c r="DD26" s="632">
        <v>2667555</v>
      </c>
      <c r="DE26" s="624"/>
      <c r="DF26" s="624"/>
      <c r="DG26" s="624"/>
      <c r="DH26" s="624"/>
      <c r="DI26" s="624"/>
      <c r="DJ26" s="624"/>
      <c r="DK26" s="625"/>
      <c r="DL26" s="632" t="s">
        <v>213</v>
      </c>
      <c r="DM26" s="624"/>
      <c r="DN26" s="624"/>
      <c r="DO26" s="624"/>
      <c r="DP26" s="624"/>
      <c r="DQ26" s="624"/>
      <c r="DR26" s="624"/>
      <c r="DS26" s="624"/>
      <c r="DT26" s="624"/>
      <c r="DU26" s="624"/>
      <c r="DV26" s="625"/>
      <c r="DW26" s="628" t="s">
        <v>213</v>
      </c>
      <c r="DX26" s="649"/>
      <c r="DY26" s="649"/>
      <c r="DZ26" s="649"/>
      <c r="EA26" s="649"/>
      <c r="EB26" s="649"/>
      <c r="EC26" s="650"/>
    </row>
    <row r="27" spans="2:133" ht="11.25" customHeight="1">
      <c r="B27" s="620" t="s">
        <v>277</v>
      </c>
      <c r="C27" s="621"/>
      <c r="D27" s="621"/>
      <c r="E27" s="621"/>
      <c r="F27" s="621"/>
      <c r="G27" s="621"/>
      <c r="H27" s="621"/>
      <c r="I27" s="621"/>
      <c r="J27" s="621"/>
      <c r="K27" s="621"/>
      <c r="L27" s="621"/>
      <c r="M27" s="621"/>
      <c r="N27" s="621"/>
      <c r="O27" s="621"/>
      <c r="P27" s="621"/>
      <c r="Q27" s="622"/>
      <c r="R27" s="623">
        <v>1704635</v>
      </c>
      <c r="S27" s="624"/>
      <c r="T27" s="624"/>
      <c r="U27" s="624"/>
      <c r="V27" s="624"/>
      <c r="W27" s="624"/>
      <c r="X27" s="624"/>
      <c r="Y27" s="625"/>
      <c r="Z27" s="626">
        <v>6.6</v>
      </c>
      <c r="AA27" s="626"/>
      <c r="AB27" s="626"/>
      <c r="AC27" s="626"/>
      <c r="AD27" s="627" t="s">
        <v>109</v>
      </c>
      <c r="AE27" s="627"/>
      <c r="AF27" s="627"/>
      <c r="AG27" s="627"/>
      <c r="AH27" s="627"/>
      <c r="AI27" s="627"/>
      <c r="AJ27" s="627"/>
      <c r="AK27" s="627"/>
      <c r="AL27" s="628" t="s">
        <v>109</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2998840</v>
      </c>
      <c r="BH27" s="624"/>
      <c r="BI27" s="624"/>
      <c r="BJ27" s="624"/>
      <c r="BK27" s="624"/>
      <c r="BL27" s="624"/>
      <c r="BM27" s="624"/>
      <c r="BN27" s="625"/>
      <c r="BO27" s="626">
        <v>100</v>
      </c>
      <c r="BP27" s="626"/>
      <c r="BQ27" s="626"/>
      <c r="BR27" s="626"/>
      <c r="BS27" s="632">
        <v>19933</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4231648</v>
      </c>
      <c r="CS27" s="655"/>
      <c r="CT27" s="655"/>
      <c r="CU27" s="655"/>
      <c r="CV27" s="655"/>
      <c r="CW27" s="655"/>
      <c r="CX27" s="655"/>
      <c r="CY27" s="656"/>
      <c r="CZ27" s="657">
        <v>17.100000000000001</v>
      </c>
      <c r="DA27" s="658"/>
      <c r="DB27" s="658"/>
      <c r="DC27" s="659"/>
      <c r="DD27" s="632">
        <v>1250016</v>
      </c>
      <c r="DE27" s="655"/>
      <c r="DF27" s="655"/>
      <c r="DG27" s="655"/>
      <c r="DH27" s="655"/>
      <c r="DI27" s="655"/>
      <c r="DJ27" s="655"/>
      <c r="DK27" s="656"/>
      <c r="DL27" s="632">
        <v>1207646</v>
      </c>
      <c r="DM27" s="655"/>
      <c r="DN27" s="655"/>
      <c r="DO27" s="655"/>
      <c r="DP27" s="655"/>
      <c r="DQ27" s="655"/>
      <c r="DR27" s="655"/>
      <c r="DS27" s="655"/>
      <c r="DT27" s="655"/>
      <c r="DU27" s="655"/>
      <c r="DV27" s="656"/>
      <c r="DW27" s="628">
        <v>8.4</v>
      </c>
      <c r="DX27" s="649"/>
      <c r="DY27" s="649"/>
      <c r="DZ27" s="649"/>
      <c r="EA27" s="649"/>
      <c r="EB27" s="649"/>
      <c r="EC27" s="650"/>
    </row>
    <row r="28" spans="2:133" ht="11.25" customHeight="1">
      <c r="B28" s="620" t="s">
        <v>280</v>
      </c>
      <c r="C28" s="621"/>
      <c r="D28" s="621"/>
      <c r="E28" s="621"/>
      <c r="F28" s="621"/>
      <c r="G28" s="621"/>
      <c r="H28" s="621"/>
      <c r="I28" s="621"/>
      <c r="J28" s="621"/>
      <c r="K28" s="621"/>
      <c r="L28" s="621"/>
      <c r="M28" s="621"/>
      <c r="N28" s="621"/>
      <c r="O28" s="621"/>
      <c r="P28" s="621"/>
      <c r="Q28" s="622"/>
      <c r="R28" s="623">
        <v>142897</v>
      </c>
      <c r="S28" s="624"/>
      <c r="T28" s="624"/>
      <c r="U28" s="624"/>
      <c r="V28" s="624"/>
      <c r="W28" s="624"/>
      <c r="X28" s="624"/>
      <c r="Y28" s="625"/>
      <c r="Z28" s="626">
        <v>0.6</v>
      </c>
      <c r="AA28" s="626"/>
      <c r="AB28" s="626"/>
      <c r="AC28" s="626"/>
      <c r="AD28" s="627">
        <v>45672</v>
      </c>
      <c r="AE28" s="627"/>
      <c r="AF28" s="627"/>
      <c r="AG28" s="627"/>
      <c r="AH28" s="627"/>
      <c r="AI28" s="627"/>
      <c r="AJ28" s="627"/>
      <c r="AK28" s="627"/>
      <c r="AL28" s="628">
        <v>0.3</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3313454</v>
      </c>
      <c r="CS28" s="624"/>
      <c r="CT28" s="624"/>
      <c r="CU28" s="624"/>
      <c r="CV28" s="624"/>
      <c r="CW28" s="624"/>
      <c r="CX28" s="624"/>
      <c r="CY28" s="625"/>
      <c r="CZ28" s="657">
        <v>13.4</v>
      </c>
      <c r="DA28" s="658"/>
      <c r="DB28" s="658"/>
      <c r="DC28" s="659"/>
      <c r="DD28" s="632">
        <v>3174461</v>
      </c>
      <c r="DE28" s="624"/>
      <c r="DF28" s="624"/>
      <c r="DG28" s="624"/>
      <c r="DH28" s="624"/>
      <c r="DI28" s="624"/>
      <c r="DJ28" s="624"/>
      <c r="DK28" s="625"/>
      <c r="DL28" s="632">
        <v>3174461</v>
      </c>
      <c r="DM28" s="624"/>
      <c r="DN28" s="624"/>
      <c r="DO28" s="624"/>
      <c r="DP28" s="624"/>
      <c r="DQ28" s="624"/>
      <c r="DR28" s="624"/>
      <c r="DS28" s="624"/>
      <c r="DT28" s="624"/>
      <c r="DU28" s="624"/>
      <c r="DV28" s="625"/>
      <c r="DW28" s="628">
        <v>22</v>
      </c>
      <c r="DX28" s="649"/>
      <c r="DY28" s="649"/>
      <c r="DZ28" s="649"/>
      <c r="EA28" s="649"/>
      <c r="EB28" s="649"/>
      <c r="EC28" s="650"/>
    </row>
    <row r="29" spans="2:133" ht="11.25" customHeight="1">
      <c r="B29" s="620" t="s">
        <v>282</v>
      </c>
      <c r="C29" s="621"/>
      <c r="D29" s="621"/>
      <c r="E29" s="621"/>
      <c r="F29" s="621"/>
      <c r="G29" s="621"/>
      <c r="H29" s="621"/>
      <c r="I29" s="621"/>
      <c r="J29" s="621"/>
      <c r="K29" s="621"/>
      <c r="L29" s="621"/>
      <c r="M29" s="621"/>
      <c r="N29" s="621"/>
      <c r="O29" s="621"/>
      <c r="P29" s="621"/>
      <c r="Q29" s="622"/>
      <c r="R29" s="623">
        <v>328848</v>
      </c>
      <c r="S29" s="624"/>
      <c r="T29" s="624"/>
      <c r="U29" s="624"/>
      <c r="V29" s="624"/>
      <c r="W29" s="624"/>
      <c r="X29" s="624"/>
      <c r="Y29" s="625"/>
      <c r="Z29" s="626">
        <v>1.3</v>
      </c>
      <c r="AA29" s="626"/>
      <c r="AB29" s="626"/>
      <c r="AC29" s="626"/>
      <c r="AD29" s="627" t="s">
        <v>109</v>
      </c>
      <c r="AE29" s="627"/>
      <c r="AF29" s="627"/>
      <c r="AG29" s="627"/>
      <c r="AH29" s="627"/>
      <c r="AI29" s="627"/>
      <c r="AJ29" s="627"/>
      <c r="AK29" s="627"/>
      <c r="AL29" s="628" t="s">
        <v>109</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286</v>
      </c>
      <c r="CG29" s="638"/>
      <c r="CH29" s="638"/>
      <c r="CI29" s="638"/>
      <c r="CJ29" s="638"/>
      <c r="CK29" s="638"/>
      <c r="CL29" s="638"/>
      <c r="CM29" s="638"/>
      <c r="CN29" s="638"/>
      <c r="CO29" s="638"/>
      <c r="CP29" s="638"/>
      <c r="CQ29" s="639"/>
      <c r="CR29" s="623">
        <v>3313395</v>
      </c>
      <c r="CS29" s="655"/>
      <c r="CT29" s="655"/>
      <c r="CU29" s="655"/>
      <c r="CV29" s="655"/>
      <c r="CW29" s="655"/>
      <c r="CX29" s="655"/>
      <c r="CY29" s="656"/>
      <c r="CZ29" s="657">
        <v>13.4</v>
      </c>
      <c r="DA29" s="658"/>
      <c r="DB29" s="658"/>
      <c r="DC29" s="659"/>
      <c r="DD29" s="632">
        <v>3174402</v>
      </c>
      <c r="DE29" s="655"/>
      <c r="DF29" s="655"/>
      <c r="DG29" s="655"/>
      <c r="DH29" s="655"/>
      <c r="DI29" s="655"/>
      <c r="DJ29" s="655"/>
      <c r="DK29" s="656"/>
      <c r="DL29" s="632">
        <v>3174402</v>
      </c>
      <c r="DM29" s="655"/>
      <c r="DN29" s="655"/>
      <c r="DO29" s="655"/>
      <c r="DP29" s="655"/>
      <c r="DQ29" s="655"/>
      <c r="DR29" s="655"/>
      <c r="DS29" s="655"/>
      <c r="DT29" s="655"/>
      <c r="DU29" s="655"/>
      <c r="DV29" s="656"/>
      <c r="DW29" s="628">
        <v>22</v>
      </c>
      <c r="DX29" s="649"/>
      <c r="DY29" s="649"/>
      <c r="DZ29" s="649"/>
      <c r="EA29" s="649"/>
      <c r="EB29" s="649"/>
      <c r="EC29" s="650"/>
    </row>
    <row r="30" spans="2:133" ht="11.25" customHeight="1">
      <c r="B30" s="620" t="s">
        <v>287</v>
      </c>
      <c r="C30" s="621"/>
      <c r="D30" s="621"/>
      <c r="E30" s="621"/>
      <c r="F30" s="621"/>
      <c r="G30" s="621"/>
      <c r="H30" s="621"/>
      <c r="I30" s="621"/>
      <c r="J30" s="621"/>
      <c r="K30" s="621"/>
      <c r="L30" s="621"/>
      <c r="M30" s="621"/>
      <c r="N30" s="621"/>
      <c r="O30" s="621"/>
      <c r="P30" s="621"/>
      <c r="Q30" s="622"/>
      <c r="R30" s="623">
        <v>236559</v>
      </c>
      <c r="S30" s="624"/>
      <c r="T30" s="624"/>
      <c r="U30" s="624"/>
      <c r="V30" s="624"/>
      <c r="W30" s="624"/>
      <c r="X30" s="624"/>
      <c r="Y30" s="625"/>
      <c r="Z30" s="626">
        <v>0.9</v>
      </c>
      <c r="AA30" s="626"/>
      <c r="AB30" s="626"/>
      <c r="AC30" s="626"/>
      <c r="AD30" s="627" t="s">
        <v>109</v>
      </c>
      <c r="AE30" s="627"/>
      <c r="AF30" s="627"/>
      <c r="AG30" s="627"/>
      <c r="AH30" s="627"/>
      <c r="AI30" s="627"/>
      <c r="AJ30" s="627"/>
      <c r="AK30" s="627"/>
      <c r="AL30" s="628" t="s">
        <v>109</v>
      </c>
      <c r="AM30" s="629"/>
      <c r="AN30" s="629"/>
      <c r="AO30" s="630"/>
      <c r="AP30" s="669" t="s">
        <v>288</v>
      </c>
      <c r="AQ30" s="670"/>
      <c r="AR30" s="670"/>
      <c r="AS30" s="670"/>
      <c r="AT30" s="675" t="s">
        <v>289</v>
      </c>
      <c r="AU30" s="182"/>
      <c r="AV30" s="182"/>
      <c r="AW30" s="182"/>
      <c r="AX30" s="609" t="s">
        <v>167</v>
      </c>
      <c r="AY30" s="610"/>
      <c r="AZ30" s="610"/>
      <c r="BA30" s="610"/>
      <c r="BB30" s="610"/>
      <c r="BC30" s="610"/>
      <c r="BD30" s="610"/>
      <c r="BE30" s="610"/>
      <c r="BF30" s="611"/>
      <c r="BG30" s="681">
        <v>99.1</v>
      </c>
      <c r="BH30" s="682"/>
      <c r="BI30" s="682"/>
      <c r="BJ30" s="682"/>
      <c r="BK30" s="682"/>
      <c r="BL30" s="682"/>
      <c r="BM30" s="618">
        <v>96.2</v>
      </c>
      <c r="BN30" s="682"/>
      <c r="BO30" s="682"/>
      <c r="BP30" s="682"/>
      <c r="BQ30" s="683"/>
      <c r="BR30" s="681">
        <v>99.2</v>
      </c>
      <c r="BS30" s="682"/>
      <c r="BT30" s="682"/>
      <c r="BU30" s="682"/>
      <c r="BV30" s="682"/>
      <c r="BW30" s="682"/>
      <c r="BX30" s="618">
        <v>96.1</v>
      </c>
      <c r="BY30" s="682"/>
      <c r="BZ30" s="682"/>
      <c r="CA30" s="682"/>
      <c r="CB30" s="683"/>
      <c r="CD30" s="686"/>
      <c r="CE30" s="687"/>
      <c r="CF30" s="637" t="s">
        <v>290</v>
      </c>
      <c r="CG30" s="638"/>
      <c r="CH30" s="638"/>
      <c r="CI30" s="638"/>
      <c r="CJ30" s="638"/>
      <c r="CK30" s="638"/>
      <c r="CL30" s="638"/>
      <c r="CM30" s="638"/>
      <c r="CN30" s="638"/>
      <c r="CO30" s="638"/>
      <c r="CP30" s="638"/>
      <c r="CQ30" s="639"/>
      <c r="CR30" s="623">
        <v>3021649</v>
      </c>
      <c r="CS30" s="624"/>
      <c r="CT30" s="624"/>
      <c r="CU30" s="624"/>
      <c r="CV30" s="624"/>
      <c r="CW30" s="624"/>
      <c r="CX30" s="624"/>
      <c r="CY30" s="625"/>
      <c r="CZ30" s="657">
        <v>12.2</v>
      </c>
      <c r="DA30" s="658"/>
      <c r="DB30" s="658"/>
      <c r="DC30" s="659"/>
      <c r="DD30" s="632">
        <v>2893564</v>
      </c>
      <c r="DE30" s="624"/>
      <c r="DF30" s="624"/>
      <c r="DG30" s="624"/>
      <c r="DH30" s="624"/>
      <c r="DI30" s="624"/>
      <c r="DJ30" s="624"/>
      <c r="DK30" s="625"/>
      <c r="DL30" s="632">
        <v>2893564</v>
      </c>
      <c r="DM30" s="624"/>
      <c r="DN30" s="624"/>
      <c r="DO30" s="624"/>
      <c r="DP30" s="624"/>
      <c r="DQ30" s="624"/>
      <c r="DR30" s="624"/>
      <c r="DS30" s="624"/>
      <c r="DT30" s="624"/>
      <c r="DU30" s="624"/>
      <c r="DV30" s="625"/>
      <c r="DW30" s="628">
        <v>20</v>
      </c>
      <c r="DX30" s="649"/>
      <c r="DY30" s="649"/>
      <c r="DZ30" s="649"/>
      <c r="EA30" s="649"/>
      <c r="EB30" s="649"/>
      <c r="EC30" s="650"/>
    </row>
    <row r="31" spans="2:133" ht="11.25" customHeight="1">
      <c r="B31" s="620" t="s">
        <v>291</v>
      </c>
      <c r="C31" s="621"/>
      <c r="D31" s="621"/>
      <c r="E31" s="621"/>
      <c r="F31" s="621"/>
      <c r="G31" s="621"/>
      <c r="H31" s="621"/>
      <c r="I31" s="621"/>
      <c r="J31" s="621"/>
      <c r="K31" s="621"/>
      <c r="L31" s="621"/>
      <c r="M31" s="621"/>
      <c r="N31" s="621"/>
      <c r="O31" s="621"/>
      <c r="P31" s="621"/>
      <c r="Q31" s="622"/>
      <c r="R31" s="623">
        <v>781758</v>
      </c>
      <c r="S31" s="624"/>
      <c r="T31" s="624"/>
      <c r="U31" s="624"/>
      <c r="V31" s="624"/>
      <c r="W31" s="624"/>
      <c r="X31" s="624"/>
      <c r="Y31" s="625"/>
      <c r="Z31" s="626">
        <v>3</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292</v>
      </c>
      <c r="AV31" s="181"/>
      <c r="AW31" s="181"/>
      <c r="AX31" s="620" t="s">
        <v>293</v>
      </c>
      <c r="AY31" s="621"/>
      <c r="AZ31" s="621"/>
      <c r="BA31" s="621"/>
      <c r="BB31" s="621"/>
      <c r="BC31" s="621"/>
      <c r="BD31" s="621"/>
      <c r="BE31" s="621"/>
      <c r="BF31" s="622"/>
      <c r="BG31" s="678">
        <v>99.3</v>
      </c>
      <c r="BH31" s="655"/>
      <c r="BI31" s="655"/>
      <c r="BJ31" s="655"/>
      <c r="BK31" s="655"/>
      <c r="BL31" s="655"/>
      <c r="BM31" s="629">
        <v>97.4</v>
      </c>
      <c r="BN31" s="679"/>
      <c r="BO31" s="679"/>
      <c r="BP31" s="679"/>
      <c r="BQ31" s="680"/>
      <c r="BR31" s="678">
        <v>99.4</v>
      </c>
      <c r="BS31" s="655"/>
      <c r="BT31" s="655"/>
      <c r="BU31" s="655"/>
      <c r="BV31" s="655"/>
      <c r="BW31" s="655"/>
      <c r="BX31" s="629">
        <v>97.3</v>
      </c>
      <c r="BY31" s="679"/>
      <c r="BZ31" s="679"/>
      <c r="CA31" s="679"/>
      <c r="CB31" s="680"/>
      <c r="CD31" s="686"/>
      <c r="CE31" s="687"/>
      <c r="CF31" s="637" t="s">
        <v>294</v>
      </c>
      <c r="CG31" s="638"/>
      <c r="CH31" s="638"/>
      <c r="CI31" s="638"/>
      <c r="CJ31" s="638"/>
      <c r="CK31" s="638"/>
      <c r="CL31" s="638"/>
      <c r="CM31" s="638"/>
      <c r="CN31" s="638"/>
      <c r="CO31" s="638"/>
      <c r="CP31" s="638"/>
      <c r="CQ31" s="639"/>
      <c r="CR31" s="623">
        <v>291746</v>
      </c>
      <c r="CS31" s="655"/>
      <c r="CT31" s="655"/>
      <c r="CU31" s="655"/>
      <c r="CV31" s="655"/>
      <c r="CW31" s="655"/>
      <c r="CX31" s="655"/>
      <c r="CY31" s="656"/>
      <c r="CZ31" s="657">
        <v>1.2</v>
      </c>
      <c r="DA31" s="658"/>
      <c r="DB31" s="658"/>
      <c r="DC31" s="659"/>
      <c r="DD31" s="632">
        <v>280838</v>
      </c>
      <c r="DE31" s="655"/>
      <c r="DF31" s="655"/>
      <c r="DG31" s="655"/>
      <c r="DH31" s="655"/>
      <c r="DI31" s="655"/>
      <c r="DJ31" s="655"/>
      <c r="DK31" s="656"/>
      <c r="DL31" s="632">
        <v>280838</v>
      </c>
      <c r="DM31" s="655"/>
      <c r="DN31" s="655"/>
      <c r="DO31" s="655"/>
      <c r="DP31" s="655"/>
      <c r="DQ31" s="655"/>
      <c r="DR31" s="655"/>
      <c r="DS31" s="655"/>
      <c r="DT31" s="655"/>
      <c r="DU31" s="655"/>
      <c r="DV31" s="656"/>
      <c r="DW31" s="628">
        <v>1.9</v>
      </c>
      <c r="DX31" s="649"/>
      <c r="DY31" s="649"/>
      <c r="DZ31" s="649"/>
      <c r="EA31" s="649"/>
      <c r="EB31" s="649"/>
      <c r="EC31" s="650"/>
    </row>
    <row r="32" spans="2:133" ht="11.25" customHeight="1">
      <c r="B32" s="620" t="s">
        <v>295</v>
      </c>
      <c r="C32" s="621"/>
      <c r="D32" s="621"/>
      <c r="E32" s="621"/>
      <c r="F32" s="621"/>
      <c r="G32" s="621"/>
      <c r="H32" s="621"/>
      <c r="I32" s="621"/>
      <c r="J32" s="621"/>
      <c r="K32" s="621"/>
      <c r="L32" s="621"/>
      <c r="M32" s="621"/>
      <c r="N32" s="621"/>
      <c r="O32" s="621"/>
      <c r="P32" s="621"/>
      <c r="Q32" s="622"/>
      <c r="R32" s="623">
        <v>448146</v>
      </c>
      <c r="S32" s="624"/>
      <c r="T32" s="624"/>
      <c r="U32" s="624"/>
      <c r="V32" s="624"/>
      <c r="W32" s="624"/>
      <c r="X32" s="624"/>
      <c r="Y32" s="625"/>
      <c r="Z32" s="626">
        <v>1.7</v>
      </c>
      <c r="AA32" s="626"/>
      <c r="AB32" s="626"/>
      <c r="AC32" s="626"/>
      <c r="AD32" s="627">
        <v>34507</v>
      </c>
      <c r="AE32" s="627"/>
      <c r="AF32" s="627"/>
      <c r="AG32" s="627"/>
      <c r="AH32" s="627"/>
      <c r="AI32" s="627"/>
      <c r="AJ32" s="627"/>
      <c r="AK32" s="627"/>
      <c r="AL32" s="628">
        <v>0.3</v>
      </c>
      <c r="AM32" s="629"/>
      <c r="AN32" s="629"/>
      <c r="AO32" s="630"/>
      <c r="AP32" s="673"/>
      <c r="AQ32" s="674"/>
      <c r="AR32" s="674"/>
      <c r="AS32" s="674"/>
      <c r="AT32" s="677"/>
      <c r="AU32" s="183"/>
      <c r="AV32" s="183"/>
      <c r="AW32" s="183"/>
      <c r="AX32" s="666" t="s">
        <v>296</v>
      </c>
      <c r="AY32" s="667"/>
      <c r="AZ32" s="667"/>
      <c r="BA32" s="667"/>
      <c r="BB32" s="667"/>
      <c r="BC32" s="667"/>
      <c r="BD32" s="667"/>
      <c r="BE32" s="667"/>
      <c r="BF32" s="668"/>
      <c r="BG32" s="690">
        <v>98.8</v>
      </c>
      <c r="BH32" s="691"/>
      <c r="BI32" s="691"/>
      <c r="BJ32" s="691"/>
      <c r="BK32" s="691"/>
      <c r="BL32" s="691"/>
      <c r="BM32" s="692">
        <v>94.4</v>
      </c>
      <c r="BN32" s="691"/>
      <c r="BO32" s="691"/>
      <c r="BP32" s="691"/>
      <c r="BQ32" s="693"/>
      <c r="BR32" s="690">
        <v>98.9</v>
      </c>
      <c r="BS32" s="691"/>
      <c r="BT32" s="691"/>
      <c r="BU32" s="691"/>
      <c r="BV32" s="691"/>
      <c r="BW32" s="691"/>
      <c r="BX32" s="692">
        <v>94.3</v>
      </c>
      <c r="BY32" s="691"/>
      <c r="BZ32" s="691"/>
      <c r="CA32" s="691"/>
      <c r="CB32" s="693"/>
      <c r="CD32" s="688"/>
      <c r="CE32" s="689"/>
      <c r="CF32" s="637" t="s">
        <v>297</v>
      </c>
      <c r="CG32" s="638"/>
      <c r="CH32" s="638"/>
      <c r="CI32" s="638"/>
      <c r="CJ32" s="638"/>
      <c r="CK32" s="638"/>
      <c r="CL32" s="638"/>
      <c r="CM32" s="638"/>
      <c r="CN32" s="638"/>
      <c r="CO32" s="638"/>
      <c r="CP32" s="638"/>
      <c r="CQ32" s="639"/>
      <c r="CR32" s="623">
        <v>59</v>
      </c>
      <c r="CS32" s="624"/>
      <c r="CT32" s="624"/>
      <c r="CU32" s="624"/>
      <c r="CV32" s="624"/>
      <c r="CW32" s="624"/>
      <c r="CX32" s="624"/>
      <c r="CY32" s="625"/>
      <c r="CZ32" s="657">
        <v>0</v>
      </c>
      <c r="DA32" s="658"/>
      <c r="DB32" s="658"/>
      <c r="DC32" s="659"/>
      <c r="DD32" s="632">
        <v>59</v>
      </c>
      <c r="DE32" s="624"/>
      <c r="DF32" s="624"/>
      <c r="DG32" s="624"/>
      <c r="DH32" s="624"/>
      <c r="DI32" s="624"/>
      <c r="DJ32" s="624"/>
      <c r="DK32" s="625"/>
      <c r="DL32" s="632">
        <v>59</v>
      </c>
      <c r="DM32" s="624"/>
      <c r="DN32" s="624"/>
      <c r="DO32" s="624"/>
      <c r="DP32" s="624"/>
      <c r="DQ32" s="624"/>
      <c r="DR32" s="624"/>
      <c r="DS32" s="624"/>
      <c r="DT32" s="624"/>
      <c r="DU32" s="624"/>
      <c r="DV32" s="625"/>
      <c r="DW32" s="628">
        <v>0</v>
      </c>
      <c r="DX32" s="649"/>
      <c r="DY32" s="649"/>
      <c r="DZ32" s="649"/>
      <c r="EA32" s="649"/>
      <c r="EB32" s="649"/>
      <c r="EC32" s="650"/>
    </row>
    <row r="33" spans="2:133" ht="11.25" customHeight="1">
      <c r="B33" s="620" t="s">
        <v>298</v>
      </c>
      <c r="C33" s="621"/>
      <c r="D33" s="621"/>
      <c r="E33" s="621"/>
      <c r="F33" s="621"/>
      <c r="G33" s="621"/>
      <c r="H33" s="621"/>
      <c r="I33" s="621"/>
      <c r="J33" s="621"/>
      <c r="K33" s="621"/>
      <c r="L33" s="621"/>
      <c r="M33" s="621"/>
      <c r="N33" s="621"/>
      <c r="O33" s="621"/>
      <c r="P33" s="621"/>
      <c r="Q33" s="622"/>
      <c r="R33" s="623">
        <v>3649053</v>
      </c>
      <c r="S33" s="624"/>
      <c r="T33" s="624"/>
      <c r="U33" s="624"/>
      <c r="V33" s="624"/>
      <c r="W33" s="624"/>
      <c r="X33" s="624"/>
      <c r="Y33" s="625"/>
      <c r="Z33" s="626">
        <v>14.2</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299</v>
      </c>
      <c r="CE33" s="638"/>
      <c r="CF33" s="638"/>
      <c r="CG33" s="638"/>
      <c r="CH33" s="638"/>
      <c r="CI33" s="638"/>
      <c r="CJ33" s="638"/>
      <c r="CK33" s="638"/>
      <c r="CL33" s="638"/>
      <c r="CM33" s="638"/>
      <c r="CN33" s="638"/>
      <c r="CO33" s="638"/>
      <c r="CP33" s="638"/>
      <c r="CQ33" s="639"/>
      <c r="CR33" s="623">
        <v>8972059</v>
      </c>
      <c r="CS33" s="655"/>
      <c r="CT33" s="655"/>
      <c r="CU33" s="655"/>
      <c r="CV33" s="655"/>
      <c r="CW33" s="655"/>
      <c r="CX33" s="655"/>
      <c r="CY33" s="656"/>
      <c r="CZ33" s="657">
        <v>36.200000000000003</v>
      </c>
      <c r="DA33" s="658"/>
      <c r="DB33" s="658"/>
      <c r="DC33" s="659"/>
      <c r="DD33" s="632">
        <v>6557340</v>
      </c>
      <c r="DE33" s="655"/>
      <c r="DF33" s="655"/>
      <c r="DG33" s="655"/>
      <c r="DH33" s="655"/>
      <c r="DI33" s="655"/>
      <c r="DJ33" s="655"/>
      <c r="DK33" s="656"/>
      <c r="DL33" s="632">
        <v>4009605</v>
      </c>
      <c r="DM33" s="655"/>
      <c r="DN33" s="655"/>
      <c r="DO33" s="655"/>
      <c r="DP33" s="655"/>
      <c r="DQ33" s="655"/>
      <c r="DR33" s="655"/>
      <c r="DS33" s="655"/>
      <c r="DT33" s="655"/>
      <c r="DU33" s="655"/>
      <c r="DV33" s="656"/>
      <c r="DW33" s="628">
        <v>27.7</v>
      </c>
      <c r="DX33" s="649"/>
      <c r="DY33" s="649"/>
      <c r="DZ33" s="649"/>
      <c r="EA33" s="649"/>
      <c r="EB33" s="649"/>
      <c r="EC33" s="650"/>
    </row>
    <row r="34" spans="2:133" ht="11.25" customHeight="1">
      <c r="B34" s="620" t="s">
        <v>300</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301</v>
      </c>
      <c r="AR34" s="603"/>
      <c r="AS34" s="603"/>
      <c r="AT34" s="603"/>
      <c r="AU34" s="603"/>
      <c r="AV34" s="603"/>
      <c r="AW34" s="603"/>
      <c r="AX34" s="603"/>
      <c r="AY34" s="603"/>
      <c r="AZ34" s="603"/>
      <c r="BA34" s="603"/>
      <c r="BB34" s="603"/>
      <c r="BC34" s="603"/>
      <c r="BD34" s="603"/>
      <c r="BE34" s="603"/>
      <c r="BF34" s="604"/>
      <c r="BG34" s="602" t="s">
        <v>302</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303</v>
      </c>
      <c r="CE34" s="638"/>
      <c r="CF34" s="638"/>
      <c r="CG34" s="638"/>
      <c r="CH34" s="638"/>
      <c r="CI34" s="638"/>
      <c r="CJ34" s="638"/>
      <c r="CK34" s="638"/>
      <c r="CL34" s="638"/>
      <c r="CM34" s="638"/>
      <c r="CN34" s="638"/>
      <c r="CO34" s="638"/>
      <c r="CP34" s="638"/>
      <c r="CQ34" s="639"/>
      <c r="CR34" s="623">
        <v>2250724</v>
      </c>
      <c r="CS34" s="624"/>
      <c r="CT34" s="624"/>
      <c r="CU34" s="624"/>
      <c r="CV34" s="624"/>
      <c r="CW34" s="624"/>
      <c r="CX34" s="624"/>
      <c r="CY34" s="625"/>
      <c r="CZ34" s="657">
        <v>9.1</v>
      </c>
      <c r="DA34" s="658"/>
      <c r="DB34" s="658"/>
      <c r="DC34" s="659"/>
      <c r="DD34" s="632">
        <v>1728723</v>
      </c>
      <c r="DE34" s="624"/>
      <c r="DF34" s="624"/>
      <c r="DG34" s="624"/>
      <c r="DH34" s="624"/>
      <c r="DI34" s="624"/>
      <c r="DJ34" s="624"/>
      <c r="DK34" s="625"/>
      <c r="DL34" s="632">
        <v>1452892</v>
      </c>
      <c r="DM34" s="624"/>
      <c r="DN34" s="624"/>
      <c r="DO34" s="624"/>
      <c r="DP34" s="624"/>
      <c r="DQ34" s="624"/>
      <c r="DR34" s="624"/>
      <c r="DS34" s="624"/>
      <c r="DT34" s="624"/>
      <c r="DU34" s="624"/>
      <c r="DV34" s="625"/>
      <c r="DW34" s="628">
        <v>10</v>
      </c>
      <c r="DX34" s="649"/>
      <c r="DY34" s="649"/>
      <c r="DZ34" s="649"/>
      <c r="EA34" s="649"/>
      <c r="EB34" s="649"/>
      <c r="EC34" s="650"/>
    </row>
    <row r="35" spans="2:133" ht="11.25" customHeight="1">
      <c r="B35" s="620" t="s">
        <v>304</v>
      </c>
      <c r="C35" s="621"/>
      <c r="D35" s="621"/>
      <c r="E35" s="621"/>
      <c r="F35" s="621"/>
      <c r="G35" s="621"/>
      <c r="H35" s="621"/>
      <c r="I35" s="621"/>
      <c r="J35" s="621"/>
      <c r="K35" s="621"/>
      <c r="L35" s="621"/>
      <c r="M35" s="621"/>
      <c r="N35" s="621"/>
      <c r="O35" s="621"/>
      <c r="P35" s="621"/>
      <c r="Q35" s="622"/>
      <c r="R35" s="623">
        <v>739053</v>
      </c>
      <c r="S35" s="624"/>
      <c r="T35" s="624"/>
      <c r="U35" s="624"/>
      <c r="V35" s="624"/>
      <c r="W35" s="624"/>
      <c r="X35" s="624"/>
      <c r="Y35" s="625"/>
      <c r="Z35" s="626">
        <v>2.9</v>
      </c>
      <c r="AA35" s="626"/>
      <c r="AB35" s="626"/>
      <c r="AC35" s="626"/>
      <c r="AD35" s="627" t="s">
        <v>109</v>
      </c>
      <c r="AE35" s="627"/>
      <c r="AF35" s="627"/>
      <c r="AG35" s="627"/>
      <c r="AH35" s="627"/>
      <c r="AI35" s="627"/>
      <c r="AJ35" s="627"/>
      <c r="AK35" s="627"/>
      <c r="AL35" s="628" t="s">
        <v>109</v>
      </c>
      <c r="AM35" s="629"/>
      <c r="AN35" s="629"/>
      <c r="AO35" s="630"/>
      <c r="AP35" s="186"/>
      <c r="AQ35" s="634" t="s">
        <v>305</v>
      </c>
      <c r="AR35" s="635"/>
      <c r="AS35" s="635"/>
      <c r="AT35" s="635"/>
      <c r="AU35" s="635"/>
      <c r="AV35" s="635"/>
      <c r="AW35" s="635"/>
      <c r="AX35" s="635"/>
      <c r="AY35" s="636"/>
      <c r="AZ35" s="612">
        <v>2437741</v>
      </c>
      <c r="BA35" s="613"/>
      <c r="BB35" s="613"/>
      <c r="BC35" s="613"/>
      <c r="BD35" s="613"/>
      <c r="BE35" s="613"/>
      <c r="BF35" s="694"/>
      <c r="BG35" s="634" t="s">
        <v>306</v>
      </c>
      <c r="BH35" s="635"/>
      <c r="BI35" s="635"/>
      <c r="BJ35" s="635"/>
      <c r="BK35" s="635"/>
      <c r="BL35" s="635"/>
      <c r="BM35" s="635"/>
      <c r="BN35" s="635"/>
      <c r="BO35" s="635"/>
      <c r="BP35" s="635"/>
      <c r="BQ35" s="635"/>
      <c r="BR35" s="635"/>
      <c r="BS35" s="635"/>
      <c r="BT35" s="635"/>
      <c r="BU35" s="636"/>
      <c r="BV35" s="612">
        <v>-120745</v>
      </c>
      <c r="BW35" s="613"/>
      <c r="BX35" s="613"/>
      <c r="BY35" s="613"/>
      <c r="BZ35" s="613"/>
      <c r="CA35" s="613"/>
      <c r="CB35" s="694"/>
      <c r="CD35" s="637" t="s">
        <v>307</v>
      </c>
      <c r="CE35" s="638"/>
      <c r="CF35" s="638"/>
      <c r="CG35" s="638"/>
      <c r="CH35" s="638"/>
      <c r="CI35" s="638"/>
      <c r="CJ35" s="638"/>
      <c r="CK35" s="638"/>
      <c r="CL35" s="638"/>
      <c r="CM35" s="638"/>
      <c r="CN35" s="638"/>
      <c r="CO35" s="638"/>
      <c r="CP35" s="638"/>
      <c r="CQ35" s="639"/>
      <c r="CR35" s="623">
        <v>175017</v>
      </c>
      <c r="CS35" s="655"/>
      <c r="CT35" s="655"/>
      <c r="CU35" s="655"/>
      <c r="CV35" s="655"/>
      <c r="CW35" s="655"/>
      <c r="CX35" s="655"/>
      <c r="CY35" s="656"/>
      <c r="CZ35" s="657">
        <v>0.7</v>
      </c>
      <c r="DA35" s="658"/>
      <c r="DB35" s="658"/>
      <c r="DC35" s="659"/>
      <c r="DD35" s="632">
        <v>156882</v>
      </c>
      <c r="DE35" s="655"/>
      <c r="DF35" s="655"/>
      <c r="DG35" s="655"/>
      <c r="DH35" s="655"/>
      <c r="DI35" s="655"/>
      <c r="DJ35" s="655"/>
      <c r="DK35" s="656"/>
      <c r="DL35" s="632">
        <v>156882</v>
      </c>
      <c r="DM35" s="655"/>
      <c r="DN35" s="655"/>
      <c r="DO35" s="655"/>
      <c r="DP35" s="655"/>
      <c r="DQ35" s="655"/>
      <c r="DR35" s="655"/>
      <c r="DS35" s="655"/>
      <c r="DT35" s="655"/>
      <c r="DU35" s="655"/>
      <c r="DV35" s="656"/>
      <c r="DW35" s="628">
        <v>1.1000000000000001</v>
      </c>
      <c r="DX35" s="649"/>
      <c r="DY35" s="649"/>
      <c r="DZ35" s="649"/>
      <c r="EA35" s="649"/>
      <c r="EB35" s="649"/>
      <c r="EC35" s="650"/>
    </row>
    <row r="36" spans="2:133" ht="11.25" customHeight="1">
      <c r="B36" s="666" t="s">
        <v>308</v>
      </c>
      <c r="C36" s="667"/>
      <c r="D36" s="667"/>
      <c r="E36" s="667"/>
      <c r="F36" s="667"/>
      <c r="G36" s="667"/>
      <c r="H36" s="667"/>
      <c r="I36" s="667"/>
      <c r="J36" s="667"/>
      <c r="K36" s="667"/>
      <c r="L36" s="667"/>
      <c r="M36" s="667"/>
      <c r="N36" s="667"/>
      <c r="O36" s="667"/>
      <c r="P36" s="667"/>
      <c r="Q36" s="668"/>
      <c r="R36" s="695">
        <v>25662724</v>
      </c>
      <c r="S36" s="696"/>
      <c r="T36" s="696"/>
      <c r="U36" s="696"/>
      <c r="V36" s="696"/>
      <c r="W36" s="696"/>
      <c r="X36" s="696"/>
      <c r="Y36" s="697"/>
      <c r="Z36" s="698">
        <v>100</v>
      </c>
      <c r="AA36" s="698"/>
      <c r="AB36" s="698"/>
      <c r="AC36" s="698"/>
      <c r="AD36" s="699">
        <v>13721671</v>
      </c>
      <c r="AE36" s="699"/>
      <c r="AF36" s="699"/>
      <c r="AG36" s="699"/>
      <c r="AH36" s="699"/>
      <c r="AI36" s="699"/>
      <c r="AJ36" s="699"/>
      <c r="AK36" s="699"/>
      <c r="AL36" s="700">
        <v>100</v>
      </c>
      <c r="AM36" s="692"/>
      <c r="AN36" s="692"/>
      <c r="AO36" s="701"/>
      <c r="AQ36" s="702" t="s">
        <v>309</v>
      </c>
      <c r="AR36" s="703"/>
      <c r="AS36" s="703"/>
      <c r="AT36" s="703"/>
      <c r="AU36" s="703"/>
      <c r="AV36" s="703"/>
      <c r="AW36" s="703"/>
      <c r="AX36" s="703"/>
      <c r="AY36" s="704"/>
      <c r="AZ36" s="623">
        <v>82481</v>
      </c>
      <c r="BA36" s="624"/>
      <c r="BB36" s="624"/>
      <c r="BC36" s="624"/>
      <c r="BD36" s="655"/>
      <c r="BE36" s="655"/>
      <c r="BF36" s="680"/>
      <c r="BG36" s="637" t="s">
        <v>310</v>
      </c>
      <c r="BH36" s="638"/>
      <c r="BI36" s="638"/>
      <c r="BJ36" s="638"/>
      <c r="BK36" s="638"/>
      <c r="BL36" s="638"/>
      <c r="BM36" s="638"/>
      <c r="BN36" s="638"/>
      <c r="BO36" s="638"/>
      <c r="BP36" s="638"/>
      <c r="BQ36" s="638"/>
      <c r="BR36" s="638"/>
      <c r="BS36" s="638"/>
      <c r="BT36" s="638"/>
      <c r="BU36" s="639"/>
      <c r="BV36" s="623">
        <v>-207213</v>
      </c>
      <c r="BW36" s="624"/>
      <c r="BX36" s="624"/>
      <c r="BY36" s="624"/>
      <c r="BZ36" s="624"/>
      <c r="CA36" s="624"/>
      <c r="CB36" s="633"/>
      <c r="CD36" s="637" t="s">
        <v>311</v>
      </c>
      <c r="CE36" s="638"/>
      <c r="CF36" s="638"/>
      <c r="CG36" s="638"/>
      <c r="CH36" s="638"/>
      <c r="CI36" s="638"/>
      <c r="CJ36" s="638"/>
      <c r="CK36" s="638"/>
      <c r="CL36" s="638"/>
      <c r="CM36" s="638"/>
      <c r="CN36" s="638"/>
      <c r="CO36" s="638"/>
      <c r="CP36" s="638"/>
      <c r="CQ36" s="639"/>
      <c r="CR36" s="623">
        <v>2056245</v>
      </c>
      <c r="CS36" s="624"/>
      <c r="CT36" s="624"/>
      <c r="CU36" s="624"/>
      <c r="CV36" s="624"/>
      <c r="CW36" s="624"/>
      <c r="CX36" s="624"/>
      <c r="CY36" s="625"/>
      <c r="CZ36" s="657">
        <v>8.3000000000000007</v>
      </c>
      <c r="DA36" s="658"/>
      <c r="DB36" s="658"/>
      <c r="DC36" s="659"/>
      <c r="DD36" s="632">
        <v>1024550</v>
      </c>
      <c r="DE36" s="624"/>
      <c r="DF36" s="624"/>
      <c r="DG36" s="624"/>
      <c r="DH36" s="624"/>
      <c r="DI36" s="624"/>
      <c r="DJ36" s="624"/>
      <c r="DK36" s="625"/>
      <c r="DL36" s="632">
        <v>579981</v>
      </c>
      <c r="DM36" s="624"/>
      <c r="DN36" s="624"/>
      <c r="DO36" s="624"/>
      <c r="DP36" s="624"/>
      <c r="DQ36" s="624"/>
      <c r="DR36" s="624"/>
      <c r="DS36" s="624"/>
      <c r="DT36" s="624"/>
      <c r="DU36" s="624"/>
      <c r="DV36" s="625"/>
      <c r="DW36" s="628">
        <v>4</v>
      </c>
      <c r="DX36" s="649"/>
      <c r="DY36" s="649"/>
      <c r="DZ36" s="649"/>
      <c r="EA36" s="649"/>
      <c r="EB36" s="649"/>
      <c r="EC36" s="650"/>
    </row>
    <row r="37" spans="2:133" ht="11.25" customHeight="1">
      <c r="AQ37" s="702" t="s">
        <v>312</v>
      </c>
      <c r="AR37" s="703"/>
      <c r="AS37" s="703"/>
      <c r="AT37" s="703"/>
      <c r="AU37" s="703"/>
      <c r="AV37" s="703"/>
      <c r="AW37" s="703"/>
      <c r="AX37" s="703"/>
      <c r="AY37" s="704"/>
      <c r="AZ37" s="623">
        <v>80018</v>
      </c>
      <c r="BA37" s="624"/>
      <c r="BB37" s="624"/>
      <c r="BC37" s="624"/>
      <c r="BD37" s="655"/>
      <c r="BE37" s="655"/>
      <c r="BF37" s="680"/>
      <c r="BG37" s="637" t="s">
        <v>313</v>
      </c>
      <c r="BH37" s="638"/>
      <c r="BI37" s="638"/>
      <c r="BJ37" s="638"/>
      <c r="BK37" s="638"/>
      <c r="BL37" s="638"/>
      <c r="BM37" s="638"/>
      <c r="BN37" s="638"/>
      <c r="BO37" s="638"/>
      <c r="BP37" s="638"/>
      <c r="BQ37" s="638"/>
      <c r="BR37" s="638"/>
      <c r="BS37" s="638"/>
      <c r="BT37" s="638"/>
      <c r="BU37" s="639"/>
      <c r="BV37" s="623">
        <v>6098</v>
      </c>
      <c r="BW37" s="624"/>
      <c r="BX37" s="624"/>
      <c r="BY37" s="624"/>
      <c r="BZ37" s="624"/>
      <c r="CA37" s="624"/>
      <c r="CB37" s="633"/>
      <c r="CD37" s="637" t="s">
        <v>314</v>
      </c>
      <c r="CE37" s="638"/>
      <c r="CF37" s="638"/>
      <c r="CG37" s="638"/>
      <c r="CH37" s="638"/>
      <c r="CI37" s="638"/>
      <c r="CJ37" s="638"/>
      <c r="CK37" s="638"/>
      <c r="CL37" s="638"/>
      <c r="CM37" s="638"/>
      <c r="CN37" s="638"/>
      <c r="CO37" s="638"/>
      <c r="CP37" s="638"/>
      <c r="CQ37" s="639"/>
      <c r="CR37" s="623">
        <v>950289</v>
      </c>
      <c r="CS37" s="655"/>
      <c r="CT37" s="655"/>
      <c r="CU37" s="655"/>
      <c r="CV37" s="655"/>
      <c r="CW37" s="655"/>
      <c r="CX37" s="655"/>
      <c r="CY37" s="656"/>
      <c r="CZ37" s="657">
        <v>3.8</v>
      </c>
      <c r="DA37" s="658"/>
      <c r="DB37" s="658"/>
      <c r="DC37" s="659"/>
      <c r="DD37" s="632">
        <v>296989</v>
      </c>
      <c r="DE37" s="655"/>
      <c r="DF37" s="655"/>
      <c r="DG37" s="655"/>
      <c r="DH37" s="655"/>
      <c r="DI37" s="655"/>
      <c r="DJ37" s="655"/>
      <c r="DK37" s="656"/>
      <c r="DL37" s="632">
        <v>150212</v>
      </c>
      <c r="DM37" s="655"/>
      <c r="DN37" s="655"/>
      <c r="DO37" s="655"/>
      <c r="DP37" s="655"/>
      <c r="DQ37" s="655"/>
      <c r="DR37" s="655"/>
      <c r="DS37" s="655"/>
      <c r="DT37" s="655"/>
      <c r="DU37" s="655"/>
      <c r="DV37" s="656"/>
      <c r="DW37" s="628">
        <v>1</v>
      </c>
      <c r="DX37" s="649"/>
      <c r="DY37" s="649"/>
      <c r="DZ37" s="649"/>
      <c r="EA37" s="649"/>
      <c r="EB37" s="649"/>
      <c r="EC37" s="650"/>
    </row>
    <row r="38" spans="2:133" ht="11.25" customHeight="1">
      <c r="AQ38" s="702" t="s">
        <v>315</v>
      </c>
      <c r="AR38" s="703"/>
      <c r="AS38" s="703"/>
      <c r="AT38" s="703"/>
      <c r="AU38" s="703"/>
      <c r="AV38" s="703"/>
      <c r="AW38" s="703"/>
      <c r="AX38" s="703"/>
      <c r="AY38" s="704"/>
      <c r="AZ38" s="623">
        <v>74301</v>
      </c>
      <c r="BA38" s="624"/>
      <c r="BB38" s="624"/>
      <c r="BC38" s="624"/>
      <c r="BD38" s="655"/>
      <c r="BE38" s="655"/>
      <c r="BF38" s="680"/>
      <c r="BG38" s="637" t="s">
        <v>316</v>
      </c>
      <c r="BH38" s="638"/>
      <c r="BI38" s="638"/>
      <c r="BJ38" s="638"/>
      <c r="BK38" s="638"/>
      <c r="BL38" s="638"/>
      <c r="BM38" s="638"/>
      <c r="BN38" s="638"/>
      <c r="BO38" s="638"/>
      <c r="BP38" s="638"/>
      <c r="BQ38" s="638"/>
      <c r="BR38" s="638"/>
      <c r="BS38" s="638"/>
      <c r="BT38" s="638"/>
      <c r="BU38" s="639"/>
      <c r="BV38" s="623">
        <v>9704</v>
      </c>
      <c r="BW38" s="624"/>
      <c r="BX38" s="624"/>
      <c r="BY38" s="624"/>
      <c r="BZ38" s="624"/>
      <c r="CA38" s="624"/>
      <c r="CB38" s="633"/>
      <c r="CD38" s="637" t="s">
        <v>317</v>
      </c>
      <c r="CE38" s="638"/>
      <c r="CF38" s="638"/>
      <c r="CG38" s="638"/>
      <c r="CH38" s="638"/>
      <c r="CI38" s="638"/>
      <c r="CJ38" s="638"/>
      <c r="CK38" s="638"/>
      <c r="CL38" s="638"/>
      <c r="CM38" s="638"/>
      <c r="CN38" s="638"/>
      <c r="CO38" s="638"/>
      <c r="CP38" s="638"/>
      <c r="CQ38" s="639"/>
      <c r="CR38" s="623">
        <v>2357723</v>
      </c>
      <c r="CS38" s="624"/>
      <c r="CT38" s="624"/>
      <c r="CU38" s="624"/>
      <c r="CV38" s="624"/>
      <c r="CW38" s="624"/>
      <c r="CX38" s="624"/>
      <c r="CY38" s="625"/>
      <c r="CZ38" s="657">
        <v>9.5</v>
      </c>
      <c r="DA38" s="658"/>
      <c r="DB38" s="658"/>
      <c r="DC38" s="659"/>
      <c r="DD38" s="632">
        <v>2011933</v>
      </c>
      <c r="DE38" s="624"/>
      <c r="DF38" s="624"/>
      <c r="DG38" s="624"/>
      <c r="DH38" s="624"/>
      <c r="DI38" s="624"/>
      <c r="DJ38" s="624"/>
      <c r="DK38" s="625"/>
      <c r="DL38" s="632">
        <v>1819850</v>
      </c>
      <c r="DM38" s="624"/>
      <c r="DN38" s="624"/>
      <c r="DO38" s="624"/>
      <c r="DP38" s="624"/>
      <c r="DQ38" s="624"/>
      <c r="DR38" s="624"/>
      <c r="DS38" s="624"/>
      <c r="DT38" s="624"/>
      <c r="DU38" s="624"/>
      <c r="DV38" s="625"/>
      <c r="DW38" s="628">
        <v>12.6</v>
      </c>
      <c r="DX38" s="649"/>
      <c r="DY38" s="649"/>
      <c r="DZ38" s="649"/>
      <c r="EA38" s="649"/>
      <c r="EB38" s="649"/>
      <c r="EC38" s="650"/>
    </row>
    <row r="39" spans="2:133" ht="11.25" customHeight="1">
      <c r="AQ39" s="702" t="s">
        <v>318</v>
      </c>
      <c r="AR39" s="703"/>
      <c r="AS39" s="703"/>
      <c r="AT39" s="703"/>
      <c r="AU39" s="703"/>
      <c r="AV39" s="703"/>
      <c r="AW39" s="703"/>
      <c r="AX39" s="703"/>
      <c r="AY39" s="704"/>
      <c r="AZ39" s="623">
        <v>26817</v>
      </c>
      <c r="BA39" s="624"/>
      <c r="BB39" s="624"/>
      <c r="BC39" s="624"/>
      <c r="BD39" s="655"/>
      <c r="BE39" s="655"/>
      <c r="BF39" s="680"/>
      <c r="BG39" s="708" t="s">
        <v>319</v>
      </c>
      <c r="BH39" s="709"/>
      <c r="BI39" s="709"/>
      <c r="BJ39" s="709"/>
      <c r="BK39" s="709"/>
      <c r="BL39" s="187"/>
      <c r="BM39" s="638" t="s">
        <v>320</v>
      </c>
      <c r="BN39" s="638"/>
      <c r="BO39" s="638"/>
      <c r="BP39" s="638"/>
      <c r="BQ39" s="638"/>
      <c r="BR39" s="638"/>
      <c r="BS39" s="638"/>
      <c r="BT39" s="638"/>
      <c r="BU39" s="639"/>
      <c r="BV39" s="623">
        <v>75</v>
      </c>
      <c r="BW39" s="624"/>
      <c r="BX39" s="624"/>
      <c r="BY39" s="624"/>
      <c r="BZ39" s="624"/>
      <c r="CA39" s="624"/>
      <c r="CB39" s="633"/>
      <c r="CD39" s="637" t="s">
        <v>321</v>
      </c>
      <c r="CE39" s="638"/>
      <c r="CF39" s="638"/>
      <c r="CG39" s="638"/>
      <c r="CH39" s="638"/>
      <c r="CI39" s="638"/>
      <c r="CJ39" s="638"/>
      <c r="CK39" s="638"/>
      <c r="CL39" s="638"/>
      <c r="CM39" s="638"/>
      <c r="CN39" s="638"/>
      <c r="CO39" s="638"/>
      <c r="CP39" s="638"/>
      <c r="CQ39" s="639"/>
      <c r="CR39" s="623">
        <v>2055850</v>
      </c>
      <c r="CS39" s="655"/>
      <c r="CT39" s="655"/>
      <c r="CU39" s="655"/>
      <c r="CV39" s="655"/>
      <c r="CW39" s="655"/>
      <c r="CX39" s="655"/>
      <c r="CY39" s="656"/>
      <c r="CZ39" s="657">
        <v>8.3000000000000007</v>
      </c>
      <c r="DA39" s="658"/>
      <c r="DB39" s="658"/>
      <c r="DC39" s="659"/>
      <c r="DD39" s="632">
        <v>1634852</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49"/>
      <c r="DY39" s="649"/>
      <c r="DZ39" s="649"/>
      <c r="EA39" s="649"/>
      <c r="EB39" s="649"/>
      <c r="EC39" s="65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501845</v>
      </c>
      <c r="BA40" s="624"/>
      <c r="BB40" s="624"/>
      <c r="BC40" s="624"/>
      <c r="BD40" s="655"/>
      <c r="BE40" s="655"/>
      <c r="BF40" s="680"/>
      <c r="BG40" s="708"/>
      <c r="BH40" s="709"/>
      <c r="BI40" s="709"/>
      <c r="BJ40" s="709"/>
      <c r="BK40" s="709"/>
      <c r="BL40" s="187"/>
      <c r="BM40" s="638" t="s">
        <v>323</v>
      </c>
      <c r="BN40" s="638"/>
      <c r="BO40" s="638"/>
      <c r="BP40" s="638"/>
      <c r="BQ40" s="638"/>
      <c r="BR40" s="638"/>
      <c r="BS40" s="638"/>
      <c r="BT40" s="638"/>
      <c r="BU40" s="639"/>
      <c r="BV40" s="623">
        <v>170</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76500</v>
      </c>
      <c r="CS40" s="624"/>
      <c r="CT40" s="624"/>
      <c r="CU40" s="624"/>
      <c r="CV40" s="624"/>
      <c r="CW40" s="624"/>
      <c r="CX40" s="624"/>
      <c r="CY40" s="625"/>
      <c r="CZ40" s="657">
        <v>0.3</v>
      </c>
      <c r="DA40" s="658"/>
      <c r="DB40" s="658"/>
      <c r="DC40" s="659"/>
      <c r="DD40" s="632">
        <v>400</v>
      </c>
      <c r="DE40" s="624"/>
      <c r="DF40" s="624"/>
      <c r="DG40" s="624"/>
      <c r="DH40" s="624"/>
      <c r="DI40" s="624"/>
      <c r="DJ40" s="624"/>
      <c r="DK40" s="625"/>
      <c r="DL40" s="632" t="s">
        <v>109</v>
      </c>
      <c r="DM40" s="624"/>
      <c r="DN40" s="624"/>
      <c r="DO40" s="624"/>
      <c r="DP40" s="624"/>
      <c r="DQ40" s="624"/>
      <c r="DR40" s="624"/>
      <c r="DS40" s="624"/>
      <c r="DT40" s="624"/>
      <c r="DU40" s="624"/>
      <c r="DV40" s="625"/>
      <c r="DW40" s="628" t="s">
        <v>109</v>
      </c>
      <c r="DX40" s="649"/>
      <c r="DY40" s="649"/>
      <c r="DZ40" s="649"/>
      <c r="EA40" s="649"/>
      <c r="EB40" s="649"/>
      <c r="EC40" s="65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325</v>
      </c>
      <c r="AR41" s="644"/>
      <c r="AS41" s="644"/>
      <c r="AT41" s="644"/>
      <c r="AU41" s="644"/>
      <c r="AV41" s="644"/>
      <c r="AW41" s="644"/>
      <c r="AX41" s="644"/>
      <c r="AY41" s="645"/>
      <c r="AZ41" s="695">
        <v>1672279</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448</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213</v>
      </c>
      <c r="CS41" s="655"/>
      <c r="CT41" s="655"/>
      <c r="CU41" s="655"/>
      <c r="CV41" s="655"/>
      <c r="CW41" s="655"/>
      <c r="CX41" s="655"/>
      <c r="CY41" s="656"/>
      <c r="CZ41" s="657" t="s">
        <v>213</v>
      </c>
      <c r="DA41" s="658"/>
      <c r="DB41" s="658"/>
      <c r="DC41" s="659"/>
      <c r="DD41" s="632" t="s">
        <v>213</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329</v>
      </c>
      <c r="CE42" s="621"/>
      <c r="CF42" s="621"/>
      <c r="CG42" s="621"/>
      <c r="CH42" s="621"/>
      <c r="CI42" s="621"/>
      <c r="CJ42" s="621"/>
      <c r="CK42" s="621"/>
      <c r="CL42" s="621"/>
      <c r="CM42" s="621"/>
      <c r="CN42" s="621"/>
      <c r="CO42" s="621"/>
      <c r="CP42" s="621"/>
      <c r="CQ42" s="622"/>
      <c r="CR42" s="623">
        <v>3723925</v>
      </c>
      <c r="CS42" s="624"/>
      <c r="CT42" s="624"/>
      <c r="CU42" s="624"/>
      <c r="CV42" s="624"/>
      <c r="CW42" s="624"/>
      <c r="CX42" s="624"/>
      <c r="CY42" s="625"/>
      <c r="CZ42" s="657">
        <v>15</v>
      </c>
      <c r="DA42" s="706"/>
      <c r="DB42" s="706"/>
      <c r="DC42" s="707"/>
      <c r="DD42" s="632">
        <v>842351</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331</v>
      </c>
      <c r="CE43" s="621"/>
      <c r="CF43" s="621"/>
      <c r="CG43" s="621"/>
      <c r="CH43" s="621"/>
      <c r="CI43" s="621"/>
      <c r="CJ43" s="621"/>
      <c r="CK43" s="621"/>
      <c r="CL43" s="621"/>
      <c r="CM43" s="621"/>
      <c r="CN43" s="621"/>
      <c r="CO43" s="621"/>
      <c r="CP43" s="621"/>
      <c r="CQ43" s="622"/>
      <c r="CR43" s="623">
        <v>131011</v>
      </c>
      <c r="CS43" s="655"/>
      <c r="CT43" s="655"/>
      <c r="CU43" s="655"/>
      <c r="CV43" s="655"/>
      <c r="CW43" s="655"/>
      <c r="CX43" s="655"/>
      <c r="CY43" s="656"/>
      <c r="CZ43" s="657">
        <v>0.5</v>
      </c>
      <c r="DA43" s="658"/>
      <c r="DB43" s="658"/>
      <c r="DC43" s="659"/>
      <c r="DD43" s="632">
        <v>127085</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332</v>
      </c>
      <c r="CD44" s="729" t="s">
        <v>285</v>
      </c>
      <c r="CE44" s="730"/>
      <c r="CF44" s="620" t="s">
        <v>333</v>
      </c>
      <c r="CG44" s="621"/>
      <c r="CH44" s="621"/>
      <c r="CI44" s="621"/>
      <c r="CJ44" s="621"/>
      <c r="CK44" s="621"/>
      <c r="CL44" s="621"/>
      <c r="CM44" s="621"/>
      <c r="CN44" s="621"/>
      <c r="CO44" s="621"/>
      <c r="CP44" s="621"/>
      <c r="CQ44" s="622"/>
      <c r="CR44" s="623">
        <v>3413672</v>
      </c>
      <c r="CS44" s="624"/>
      <c r="CT44" s="624"/>
      <c r="CU44" s="624"/>
      <c r="CV44" s="624"/>
      <c r="CW44" s="624"/>
      <c r="CX44" s="624"/>
      <c r="CY44" s="625"/>
      <c r="CZ44" s="657">
        <v>13.8</v>
      </c>
      <c r="DA44" s="706"/>
      <c r="DB44" s="706"/>
      <c r="DC44" s="707"/>
      <c r="DD44" s="632">
        <v>603323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334</v>
      </c>
      <c r="CG45" s="621"/>
      <c r="CH45" s="621"/>
      <c r="CI45" s="621"/>
      <c r="CJ45" s="621"/>
      <c r="CK45" s="621"/>
      <c r="CL45" s="621"/>
      <c r="CM45" s="621"/>
      <c r="CN45" s="621"/>
      <c r="CO45" s="621"/>
      <c r="CP45" s="621"/>
      <c r="CQ45" s="622"/>
      <c r="CR45" s="623">
        <v>882445</v>
      </c>
      <c r="CS45" s="655"/>
      <c r="CT45" s="655"/>
      <c r="CU45" s="655"/>
      <c r="CV45" s="655"/>
      <c r="CW45" s="655"/>
      <c r="CX45" s="655"/>
      <c r="CY45" s="656"/>
      <c r="CZ45" s="657">
        <v>3.6</v>
      </c>
      <c r="DA45" s="658"/>
      <c r="DB45" s="658"/>
      <c r="DC45" s="659"/>
      <c r="DD45" s="632">
        <v>54514</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335</v>
      </c>
      <c r="CG46" s="621"/>
      <c r="CH46" s="621"/>
      <c r="CI46" s="621"/>
      <c r="CJ46" s="621"/>
      <c r="CK46" s="621"/>
      <c r="CL46" s="621"/>
      <c r="CM46" s="621"/>
      <c r="CN46" s="621"/>
      <c r="CO46" s="621"/>
      <c r="CP46" s="621"/>
      <c r="CQ46" s="622"/>
      <c r="CR46" s="623">
        <v>2449445</v>
      </c>
      <c r="CS46" s="624"/>
      <c r="CT46" s="624"/>
      <c r="CU46" s="624"/>
      <c r="CV46" s="624"/>
      <c r="CW46" s="624"/>
      <c r="CX46" s="624"/>
      <c r="CY46" s="625"/>
      <c r="CZ46" s="657">
        <v>9.9</v>
      </c>
      <c r="DA46" s="706"/>
      <c r="DB46" s="706"/>
      <c r="DC46" s="707"/>
      <c r="DD46" s="632">
        <v>545051</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336</v>
      </c>
      <c r="CG47" s="621"/>
      <c r="CH47" s="621"/>
      <c r="CI47" s="621"/>
      <c r="CJ47" s="621"/>
      <c r="CK47" s="621"/>
      <c r="CL47" s="621"/>
      <c r="CM47" s="621"/>
      <c r="CN47" s="621"/>
      <c r="CO47" s="621"/>
      <c r="CP47" s="621"/>
      <c r="CQ47" s="622"/>
      <c r="CR47" s="623">
        <v>310253</v>
      </c>
      <c r="CS47" s="655"/>
      <c r="CT47" s="655"/>
      <c r="CU47" s="655"/>
      <c r="CV47" s="655"/>
      <c r="CW47" s="655"/>
      <c r="CX47" s="655"/>
      <c r="CY47" s="656"/>
      <c r="CZ47" s="657">
        <v>1.3</v>
      </c>
      <c r="DA47" s="658"/>
      <c r="DB47" s="658"/>
      <c r="DC47" s="659"/>
      <c r="DD47" s="632">
        <v>239028</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337</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338</v>
      </c>
      <c r="CE49" s="667"/>
      <c r="CF49" s="667"/>
      <c r="CG49" s="667"/>
      <c r="CH49" s="667"/>
      <c r="CI49" s="667"/>
      <c r="CJ49" s="667"/>
      <c r="CK49" s="667"/>
      <c r="CL49" s="667"/>
      <c r="CM49" s="667"/>
      <c r="CN49" s="667"/>
      <c r="CO49" s="667"/>
      <c r="CP49" s="667"/>
      <c r="CQ49" s="668"/>
      <c r="CR49" s="695">
        <v>24805645</v>
      </c>
      <c r="CS49" s="691"/>
      <c r="CT49" s="691"/>
      <c r="CU49" s="691"/>
      <c r="CV49" s="691"/>
      <c r="CW49" s="691"/>
      <c r="CX49" s="691"/>
      <c r="CY49" s="718"/>
      <c r="CZ49" s="719">
        <v>100</v>
      </c>
      <c r="DA49" s="720"/>
      <c r="DB49" s="720"/>
      <c r="DC49" s="721"/>
      <c r="DD49" s="722">
        <v>16228964</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340</v>
      </c>
      <c r="DK2" s="765"/>
      <c r="DL2" s="765"/>
      <c r="DM2" s="765"/>
      <c r="DN2" s="765"/>
      <c r="DO2" s="766"/>
      <c r="DP2" s="200"/>
      <c r="DQ2" s="764" t="s">
        <v>341</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342</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344</v>
      </c>
      <c r="B5" s="759"/>
      <c r="C5" s="759"/>
      <c r="D5" s="759"/>
      <c r="E5" s="759"/>
      <c r="F5" s="759"/>
      <c r="G5" s="759"/>
      <c r="H5" s="759"/>
      <c r="I5" s="759"/>
      <c r="J5" s="759"/>
      <c r="K5" s="759"/>
      <c r="L5" s="759"/>
      <c r="M5" s="759"/>
      <c r="N5" s="759"/>
      <c r="O5" s="759"/>
      <c r="P5" s="760"/>
      <c r="Q5" s="735" t="s">
        <v>345</v>
      </c>
      <c r="R5" s="736"/>
      <c r="S5" s="736"/>
      <c r="T5" s="736"/>
      <c r="U5" s="737"/>
      <c r="V5" s="735" t="s">
        <v>346</v>
      </c>
      <c r="W5" s="736"/>
      <c r="X5" s="736"/>
      <c r="Y5" s="736"/>
      <c r="Z5" s="737"/>
      <c r="AA5" s="735" t="s">
        <v>347</v>
      </c>
      <c r="AB5" s="736"/>
      <c r="AC5" s="736"/>
      <c r="AD5" s="736"/>
      <c r="AE5" s="736"/>
      <c r="AF5" s="768" t="s">
        <v>348</v>
      </c>
      <c r="AG5" s="736"/>
      <c r="AH5" s="736"/>
      <c r="AI5" s="736"/>
      <c r="AJ5" s="747"/>
      <c r="AK5" s="736" t="s">
        <v>349</v>
      </c>
      <c r="AL5" s="736"/>
      <c r="AM5" s="736"/>
      <c r="AN5" s="736"/>
      <c r="AO5" s="737"/>
      <c r="AP5" s="735" t="s">
        <v>350</v>
      </c>
      <c r="AQ5" s="736"/>
      <c r="AR5" s="736"/>
      <c r="AS5" s="736"/>
      <c r="AT5" s="737"/>
      <c r="AU5" s="735" t="s">
        <v>351</v>
      </c>
      <c r="AV5" s="736"/>
      <c r="AW5" s="736"/>
      <c r="AX5" s="736"/>
      <c r="AY5" s="747"/>
      <c r="AZ5" s="207"/>
      <c r="BA5" s="207"/>
      <c r="BB5" s="207"/>
      <c r="BC5" s="207"/>
      <c r="BD5" s="207"/>
      <c r="BE5" s="208"/>
      <c r="BF5" s="208"/>
      <c r="BG5" s="208"/>
      <c r="BH5" s="208"/>
      <c r="BI5" s="208"/>
      <c r="BJ5" s="208"/>
      <c r="BK5" s="208"/>
      <c r="BL5" s="208"/>
      <c r="BM5" s="208"/>
      <c r="BN5" s="208"/>
      <c r="BO5" s="208"/>
      <c r="BP5" s="208"/>
      <c r="BQ5" s="758" t="s">
        <v>352</v>
      </c>
      <c r="BR5" s="759"/>
      <c r="BS5" s="759"/>
      <c r="BT5" s="759"/>
      <c r="BU5" s="759"/>
      <c r="BV5" s="759"/>
      <c r="BW5" s="759"/>
      <c r="BX5" s="759"/>
      <c r="BY5" s="759"/>
      <c r="BZ5" s="759"/>
      <c r="CA5" s="759"/>
      <c r="CB5" s="759"/>
      <c r="CC5" s="759"/>
      <c r="CD5" s="759"/>
      <c r="CE5" s="759"/>
      <c r="CF5" s="759"/>
      <c r="CG5" s="760"/>
      <c r="CH5" s="735" t="s">
        <v>353</v>
      </c>
      <c r="CI5" s="736"/>
      <c r="CJ5" s="736"/>
      <c r="CK5" s="736"/>
      <c r="CL5" s="737"/>
      <c r="CM5" s="735" t="s">
        <v>354</v>
      </c>
      <c r="CN5" s="736"/>
      <c r="CO5" s="736"/>
      <c r="CP5" s="736"/>
      <c r="CQ5" s="737"/>
      <c r="CR5" s="735" t="s">
        <v>355</v>
      </c>
      <c r="CS5" s="736"/>
      <c r="CT5" s="736"/>
      <c r="CU5" s="736"/>
      <c r="CV5" s="737"/>
      <c r="CW5" s="735" t="s">
        <v>356</v>
      </c>
      <c r="CX5" s="736"/>
      <c r="CY5" s="736"/>
      <c r="CZ5" s="736"/>
      <c r="DA5" s="737"/>
      <c r="DB5" s="735" t="s">
        <v>357</v>
      </c>
      <c r="DC5" s="736"/>
      <c r="DD5" s="736"/>
      <c r="DE5" s="736"/>
      <c r="DF5" s="737"/>
      <c r="DG5" s="741" t="s">
        <v>358</v>
      </c>
      <c r="DH5" s="742"/>
      <c r="DI5" s="742"/>
      <c r="DJ5" s="742"/>
      <c r="DK5" s="743"/>
      <c r="DL5" s="741" t="s">
        <v>359</v>
      </c>
      <c r="DM5" s="742"/>
      <c r="DN5" s="742"/>
      <c r="DO5" s="742"/>
      <c r="DP5" s="743"/>
      <c r="DQ5" s="735" t="s">
        <v>360</v>
      </c>
      <c r="DR5" s="736"/>
      <c r="DS5" s="736"/>
      <c r="DT5" s="736"/>
      <c r="DU5" s="737"/>
      <c r="DV5" s="735" t="s">
        <v>351</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528</v>
      </c>
      <c r="C7" s="750"/>
      <c r="D7" s="750"/>
      <c r="E7" s="750"/>
      <c r="F7" s="750"/>
      <c r="G7" s="750"/>
      <c r="H7" s="750"/>
      <c r="I7" s="750"/>
      <c r="J7" s="750"/>
      <c r="K7" s="750"/>
      <c r="L7" s="750"/>
      <c r="M7" s="750"/>
      <c r="N7" s="750"/>
      <c r="O7" s="750"/>
      <c r="P7" s="751"/>
      <c r="Q7" s="752">
        <v>25647</v>
      </c>
      <c r="R7" s="753"/>
      <c r="S7" s="753"/>
      <c r="T7" s="753"/>
      <c r="U7" s="753"/>
      <c r="V7" s="753">
        <v>24766</v>
      </c>
      <c r="W7" s="753"/>
      <c r="X7" s="753"/>
      <c r="Y7" s="753"/>
      <c r="Z7" s="753"/>
      <c r="AA7" s="753">
        <v>881</v>
      </c>
      <c r="AB7" s="753"/>
      <c r="AC7" s="753"/>
      <c r="AD7" s="753"/>
      <c r="AE7" s="754"/>
      <c r="AF7" s="755">
        <v>770</v>
      </c>
      <c r="AG7" s="756"/>
      <c r="AH7" s="756"/>
      <c r="AI7" s="756"/>
      <c r="AJ7" s="757"/>
      <c r="AK7" s="792">
        <v>237</v>
      </c>
      <c r="AL7" s="793"/>
      <c r="AM7" s="793"/>
      <c r="AN7" s="793"/>
      <c r="AO7" s="793"/>
      <c r="AP7" s="793">
        <v>28529</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546</v>
      </c>
      <c r="BT7" s="797"/>
      <c r="BU7" s="797"/>
      <c r="BV7" s="797"/>
      <c r="BW7" s="797"/>
      <c r="BX7" s="797"/>
      <c r="BY7" s="797"/>
      <c r="BZ7" s="797"/>
      <c r="CA7" s="797"/>
      <c r="CB7" s="797"/>
      <c r="CC7" s="797"/>
      <c r="CD7" s="797"/>
      <c r="CE7" s="797"/>
      <c r="CF7" s="797"/>
      <c r="CG7" s="798"/>
      <c r="CH7" s="789">
        <v>-3</v>
      </c>
      <c r="CI7" s="790"/>
      <c r="CJ7" s="790"/>
      <c r="CK7" s="790"/>
      <c r="CL7" s="791"/>
      <c r="CM7" s="789">
        <v>4</v>
      </c>
      <c r="CN7" s="790"/>
      <c r="CO7" s="790"/>
      <c r="CP7" s="790"/>
      <c r="CQ7" s="791"/>
      <c r="CR7" s="789">
        <v>77</v>
      </c>
      <c r="CS7" s="790"/>
      <c r="CT7" s="790"/>
      <c r="CU7" s="790"/>
      <c r="CV7" s="791"/>
      <c r="CW7" s="789">
        <v>0</v>
      </c>
      <c r="CX7" s="790"/>
      <c r="CY7" s="790"/>
      <c r="CZ7" s="790"/>
      <c r="DA7" s="791"/>
      <c r="DB7" s="789">
        <v>0</v>
      </c>
      <c r="DC7" s="790"/>
      <c r="DD7" s="790"/>
      <c r="DE7" s="790"/>
      <c r="DF7" s="791"/>
      <c r="DG7" s="789" t="s">
        <v>531</v>
      </c>
      <c r="DH7" s="790"/>
      <c r="DI7" s="790"/>
      <c r="DJ7" s="790"/>
      <c r="DK7" s="791"/>
      <c r="DL7" s="789">
        <v>0</v>
      </c>
      <c r="DM7" s="790"/>
      <c r="DN7" s="790"/>
      <c r="DO7" s="790"/>
      <c r="DP7" s="791"/>
      <c r="DQ7" s="789">
        <v>0</v>
      </c>
      <c r="DR7" s="790"/>
      <c r="DS7" s="790"/>
      <c r="DT7" s="790"/>
      <c r="DU7" s="791"/>
      <c r="DV7" s="770"/>
      <c r="DW7" s="771"/>
      <c r="DX7" s="771"/>
      <c r="DY7" s="771"/>
      <c r="DZ7" s="772"/>
      <c r="EA7" s="205"/>
    </row>
    <row r="8" spans="1:131" s="206" customFormat="1" ht="26.25" customHeight="1">
      <c r="A8" s="212">
        <v>2</v>
      </c>
      <c r="B8" s="773" t="s">
        <v>529</v>
      </c>
      <c r="C8" s="774"/>
      <c r="D8" s="774"/>
      <c r="E8" s="774"/>
      <c r="F8" s="774"/>
      <c r="G8" s="774"/>
      <c r="H8" s="774"/>
      <c r="I8" s="774"/>
      <c r="J8" s="774"/>
      <c r="K8" s="774"/>
      <c r="L8" s="774"/>
      <c r="M8" s="774"/>
      <c r="N8" s="774"/>
      <c r="O8" s="774"/>
      <c r="P8" s="775"/>
      <c r="Q8" s="776">
        <v>74</v>
      </c>
      <c r="R8" s="777"/>
      <c r="S8" s="777"/>
      <c r="T8" s="777"/>
      <c r="U8" s="777"/>
      <c r="V8" s="777">
        <v>98</v>
      </c>
      <c r="W8" s="777"/>
      <c r="X8" s="777"/>
      <c r="Y8" s="777"/>
      <c r="Z8" s="777"/>
      <c r="AA8" s="777">
        <v>-24</v>
      </c>
      <c r="AB8" s="777"/>
      <c r="AC8" s="777"/>
      <c r="AD8" s="777"/>
      <c r="AE8" s="778"/>
      <c r="AF8" s="779">
        <v>4</v>
      </c>
      <c r="AG8" s="780"/>
      <c r="AH8" s="780"/>
      <c r="AI8" s="780"/>
      <c r="AJ8" s="781"/>
      <c r="AK8" s="782">
        <v>29</v>
      </c>
      <c r="AL8" s="783"/>
      <c r="AM8" s="783"/>
      <c r="AN8" s="783"/>
      <c r="AO8" s="783"/>
      <c r="AP8" s="783">
        <v>9</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547</v>
      </c>
      <c r="BT8" s="787"/>
      <c r="BU8" s="787"/>
      <c r="BV8" s="787"/>
      <c r="BW8" s="787"/>
      <c r="BX8" s="787"/>
      <c r="BY8" s="787"/>
      <c r="BZ8" s="787"/>
      <c r="CA8" s="787"/>
      <c r="CB8" s="787"/>
      <c r="CC8" s="787"/>
      <c r="CD8" s="787"/>
      <c r="CE8" s="787"/>
      <c r="CF8" s="787"/>
      <c r="CG8" s="788"/>
      <c r="CH8" s="799">
        <v>13</v>
      </c>
      <c r="CI8" s="800"/>
      <c r="CJ8" s="800"/>
      <c r="CK8" s="800"/>
      <c r="CL8" s="801"/>
      <c r="CM8" s="799">
        <v>137</v>
      </c>
      <c r="CN8" s="800"/>
      <c r="CO8" s="800"/>
      <c r="CP8" s="800"/>
      <c r="CQ8" s="801"/>
      <c r="CR8" s="799">
        <v>42</v>
      </c>
      <c r="CS8" s="800"/>
      <c r="CT8" s="800"/>
      <c r="CU8" s="800"/>
      <c r="CV8" s="801"/>
      <c r="CW8" s="799">
        <v>0</v>
      </c>
      <c r="CX8" s="800"/>
      <c r="CY8" s="800"/>
      <c r="CZ8" s="800"/>
      <c r="DA8" s="801"/>
      <c r="DB8" s="799">
        <v>0</v>
      </c>
      <c r="DC8" s="800"/>
      <c r="DD8" s="800"/>
      <c r="DE8" s="800"/>
      <c r="DF8" s="801"/>
      <c r="DG8" s="799" t="s">
        <v>531</v>
      </c>
      <c r="DH8" s="800"/>
      <c r="DI8" s="800"/>
      <c r="DJ8" s="800"/>
      <c r="DK8" s="801"/>
      <c r="DL8" s="799">
        <v>0</v>
      </c>
      <c r="DM8" s="800"/>
      <c r="DN8" s="800"/>
      <c r="DO8" s="800"/>
      <c r="DP8" s="801"/>
      <c r="DQ8" s="799">
        <v>0</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548</v>
      </c>
      <c r="BT9" s="787"/>
      <c r="BU9" s="787"/>
      <c r="BV9" s="787"/>
      <c r="BW9" s="787"/>
      <c r="BX9" s="787"/>
      <c r="BY9" s="787"/>
      <c r="BZ9" s="787"/>
      <c r="CA9" s="787"/>
      <c r="CB9" s="787"/>
      <c r="CC9" s="787"/>
      <c r="CD9" s="787"/>
      <c r="CE9" s="787"/>
      <c r="CF9" s="787"/>
      <c r="CG9" s="788"/>
      <c r="CH9" s="799">
        <v>2</v>
      </c>
      <c r="CI9" s="800"/>
      <c r="CJ9" s="800"/>
      <c r="CK9" s="800"/>
      <c r="CL9" s="801"/>
      <c r="CM9" s="799">
        <v>20</v>
      </c>
      <c r="CN9" s="800"/>
      <c r="CO9" s="800"/>
      <c r="CP9" s="800"/>
      <c r="CQ9" s="801"/>
      <c r="CR9" s="799">
        <v>8</v>
      </c>
      <c r="CS9" s="800"/>
      <c r="CT9" s="800"/>
      <c r="CU9" s="800"/>
      <c r="CV9" s="801"/>
      <c r="CW9" s="799">
        <v>10</v>
      </c>
      <c r="CX9" s="800"/>
      <c r="CY9" s="800"/>
      <c r="CZ9" s="800"/>
      <c r="DA9" s="801"/>
      <c r="DB9" s="799">
        <v>0</v>
      </c>
      <c r="DC9" s="800"/>
      <c r="DD9" s="800"/>
      <c r="DE9" s="800"/>
      <c r="DF9" s="801"/>
      <c r="DG9" s="799" t="s">
        <v>531</v>
      </c>
      <c r="DH9" s="800"/>
      <c r="DI9" s="800"/>
      <c r="DJ9" s="800"/>
      <c r="DK9" s="801"/>
      <c r="DL9" s="799">
        <v>0</v>
      </c>
      <c r="DM9" s="800"/>
      <c r="DN9" s="800"/>
      <c r="DO9" s="800"/>
      <c r="DP9" s="801"/>
      <c r="DQ9" s="799">
        <v>0</v>
      </c>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361</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362</v>
      </c>
      <c r="B23" s="808" t="s">
        <v>363</v>
      </c>
      <c r="C23" s="809"/>
      <c r="D23" s="809"/>
      <c r="E23" s="809"/>
      <c r="F23" s="809"/>
      <c r="G23" s="809"/>
      <c r="H23" s="809"/>
      <c r="I23" s="809"/>
      <c r="J23" s="809"/>
      <c r="K23" s="809"/>
      <c r="L23" s="809"/>
      <c r="M23" s="809"/>
      <c r="N23" s="809"/>
      <c r="O23" s="809"/>
      <c r="P23" s="810"/>
      <c r="Q23" s="811">
        <v>25721</v>
      </c>
      <c r="R23" s="812"/>
      <c r="S23" s="812"/>
      <c r="T23" s="812"/>
      <c r="U23" s="812"/>
      <c r="V23" s="812">
        <v>24864</v>
      </c>
      <c r="W23" s="812"/>
      <c r="X23" s="812"/>
      <c r="Y23" s="812"/>
      <c r="Z23" s="812"/>
      <c r="AA23" s="812">
        <v>857</v>
      </c>
      <c r="AB23" s="812"/>
      <c r="AC23" s="812"/>
      <c r="AD23" s="812"/>
      <c r="AE23" s="813"/>
      <c r="AF23" s="814">
        <v>775</v>
      </c>
      <c r="AG23" s="812"/>
      <c r="AH23" s="812"/>
      <c r="AI23" s="812"/>
      <c r="AJ23" s="815"/>
      <c r="AK23" s="816"/>
      <c r="AL23" s="817"/>
      <c r="AM23" s="817"/>
      <c r="AN23" s="817"/>
      <c r="AO23" s="817"/>
      <c r="AP23" s="812">
        <v>28538</v>
      </c>
      <c r="AQ23" s="812"/>
      <c r="AR23" s="812"/>
      <c r="AS23" s="812"/>
      <c r="AT23" s="812"/>
      <c r="AU23" s="818"/>
      <c r="AV23" s="818"/>
      <c r="AW23" s="818"/>
      <c r="AX23" s="818"/>
      <c r="AY23" s="819"/>
      <c r="AZ23" s="827" t="s">
        <v>109</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364</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365</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344</v>
      </c>
      <c r="B26" s="759"/>
      <c r="C26" s="759"/>
      <c r="D26" s="759"/>
      <c r="E26" s="759"/>
      <c r="F26" s="759"/>
      <c r="G26" s="759"/>
      <c r="H26" s="759"/>
      <c r="I26" s="759"/>
      <c r="J26" s="759"/>
      <c r="K26" s="759"/>
      <c r="L26" s="759"/>
      <c r="M26" s="759"/>
      <c r="N26" s="759"/>
      <c r="O26" s="759"/>
      <c r="P26" s="760"/>
      <c r="Q26" s="735" t="s">
        <v>366</v>
      </c>
      <c r="R26" s="736"/>
      <c r="S26" s="736"/>
      <c r="T26" s="736"/>
      <c r="U26" s="737"/>
      <c r="V26" s="735" t="s">
        <v>367</v>
      </c>
      <c r="W26" s="736"/>
      <c r="X26" s="736"/>
      <c r="Y26" s="736"/>
      <c r="Z26" s="737"/>
      <c r="AA26" s="735" t="s">
        <v>368</v>
      </c>
      <c r="AB26" s="736"/>
      <c r="AC26" s="736"/>
      <c r="AD26" s="736"/>
      <c r="AE26" s="736"/>
      <c r="AF26" s="830" t="s">
        <v>369</v>
      </c>
      <c r="AG26" s="831"/>
      <c r="AH26" s="831"/>
      <c r="AI26" s="831"/>
      <c r="AJ26" s="832"/>
      <c r="AK26" s="736" t="s">
        <v>370</v>
      </c>
      <c r="AL26" s="736"/>
      <c r="AM26" s="736"/>
      <c r="AN26" s="736"/>
      <c r="AO26" s="737"/>
      <c r="AP26" s="735" t="s">
        <v>371</v>
      </c>
      <c r="AQ26" s="736"/>
      <c r="AR26" s="736"/>
      <c r="AS26" s="736"/>
      <c r="AT26" s="737"/>
      <c r="AU26" s="735" t="s">
        <v>372</v>
      </c>
      <c r="AV26" s="736"/>
      <c r="AW26" s="736"/>
      <c r="AX26" s="736"/>
      <c r="AY26" s="737"/>
      <c r="AZ26" s="735" t="s">
        <v>373</v>
      </c>
      <c r="BA26" s="736"/>
      <c r="BB26" s="736"/>
      <c r="BC26" s="736"/>
      <c r="BD26" s="737"/>
      <c r="BE26" s="735" t="s">
        <v>351</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530</v>
      </c>
      <c r="C28" s="750"/>
      <c r="D28" s="750"/>
      <c r="E28" s="750"/>
      <c r="F28" s="750"/>
      <c r="G28" s="750"/>
      <c r="H28" s="750"/>
      <c r="I28" s="750"/>
      <c r="J28" s="750"/>
      <c r="K28" s="750"/>
      <c r="L28" s="750"/>
      <c r="M28" s="750"/>
      <c r="N28" s="750"/>
      <c r="O28" s="750"/>
      <c r="P28" s="751"/>
      <c r="Q28" s="840">
        <v>6715</v>
      </c>
      <c r="R28" s="841"/>
      <c r="S28" s="841"/>
      <c r="T28" s="841"/>
      <c r="U28" s="841"/>
      <c r="V28" s="841">
        <v>6836</v>
      </c>
      <c r="W28" s="841"/>
      <c r="X28" s="841"/>
      <c r="Y28" s="841"/>
      <c r="Z28" s="841"/>
      <c r="AA28" s="841">
        <v>-121</v>
      </c>
      <c r="AB28" s="841"/>
      <c r="AC28" s="841"/>
      <c r="AD28" s="841"/>
      <c r="AE28" s="842"/>
      <c r="AF28" s="843">
        <v>-121</v>
      </c>
      <c r="AG28" s="841"/>
      <c r="AH28" s="841"/>
      <c r="AI28" s="841"/>
      <c r="AJ28" s="844"/>
      <c r="AK28" s="845">
        <v>522</v>
      </c>
      <c r="AL28" s="836"/>
      <c r="AM28" s="836"/>
      <c r="AN28" s="836"/>
      <c r="AO28" s="836"/>
      <c r="AP28" s="836" t="s">
        <v>531</v>
      </c>
      <c r="AQ28" s="836"/>
      <c r="AR28" s="836"/>
      <c r="AS28" s="836"/>
      <c r="AT28" s="836"/>
      <c r="AU28" s="836">
        <v>0</v>
      </c>
      <c r="AV28" s="836"/>
      <c r="AW28" s="836"/>
      <c r="AX28" s="836"/>
      <c r="AY28" s="836"/>
      <c r="AZ28" s="837" t="s">
        <v>531</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532</v>
      </c>
      <c r="C29" s="774"/>
      <c r="D29" s="774"/>
      <c r="E29" s="774"/>
      <c r="F29" s="774"/>
      <c r="G29" s="774"/>
      <c r="H29" s="774"/>
      <c r="I29" s="774"/>
      <c r="J29" s="774"/>
      <c r="K29" s="774"/>
      <c r="L29" s="774"/>
      <c r="M29" s="774"/>
      <c r="N29" s="774"/>
      <c r="O29" s="774"/>
      <c r="P29" s="775"/>
      <c r="Q29" s="776">
        <v>5082</v>
      </c>
      <c r="R29" s="777"/>
      <c r="S29" s="777"/>
      <c r="T29" s="777"/>
      <c r="U29" s="777"/>
      <c r="V29" s="777">
        <v>4980</v>
      </c>
      <c r="W29" s="777"/>
      <c r="X29" s="777"/>
      <c r="Y29" s="777"/>
      <c r="Z29" s="777"/>
      <c r="AA29" s="777">
        <v>102</v>
      </c>
      <c r="AB29" s="777"/>
      <c r="AC29" s="777"/>
      <c r="AD29" s="777"/>
      <c r="AE29" s="778"/>
      <c r="AF29" s="779">
        <v>102</v>
      </c>
      <c r="AG29" s="780"/>
      <c r="AH29" s="780"/>
      <c r="AI29" s="780"/>
      <c r="AJ29" s="781"/>
      <c r="AK29" s="848">
        <v>790</v>
      </c>
      <c r="AL29" s="849"/>
      <c r="AM29" s="849"/>
      <c r="AN29" s="849"/>
      <c r="AO29" s="849"/>
      <c r="AP29" s="849" t="s">
        <v>531</v>
      </c>
      <c r="AQ29" s="849"/>
      <c r="AR29" s="849"/>
      <c r="AS29" s="849"/>
      <c r="AT29" s="849"/>
      <c r="AU29" s="849">
        <v>0</v>
      </c>
      <c r="AV29" s="849"/>
      <c r="AW29" s="849"/>
      <c r="AX29" s="849"/>
      <c r="AY29" s="849"/>
      <c r="AZ29" s="850" t="s">
        <v>531</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533</v>
      </c>
      <c r="C30" s="774"/>
      <c r="D30" s="774"/>
      <c r="E30" s="774"/>
      <c r="F30" s="774"/>
      <c r="G30" s="774"/>
      <c r="H30" s="774"/>
      <c r="I30" s="774"/>
      <c r="J30" s="774"/>
      <c r="K30" s="774"/>
      <c r="L30" s="774"/>
      <c r="M30" s="774"/>
      <c r="N30" s="774"/>
      <c r="O30" s="774"/>
      <c r="P30" s="775"/>
      <c r="Q30" s="776">
        <v>536</v>
      </c>
      <c r="R30" s="777"/>
      <c r="S30" s="777"/>
      <c r="T30" s="777"/>
      <c r="U30" s="777"/>
      <c r="V30" s="777">
        <v>536</v>
      </c>
      <c r="W30" s="777"/>
      <c r="X30" s="777"/>
      <c r="Y30" s="777"/>
      <c r="Z30" s="777"/>
      <c r="AA30" s="777">
        <v>0</v>
      </c>
      <c r="AB30" s="777"/>
      <c r="AC30" s="777"/>
      <c r="AD30" s="777"/>
      <c r="AE30" s="778"/>
      <c r="AF30" s="779">
        <v>0</v>
      </c>
      <c r="AG30" s="780"/>
      <c r="AH30" s="780"/>
      <c r="AI30" s="780"/>
      <c r="AJ30" s="781"/>
      <c r="AK30" s="848">
        <v>208</v>
      </c>
      <c r="AL30" s="849"/>
      <c r="AM30" s="849"/>
      <c r="AN30" s="849"/>
      <c r="AO30" s="849"/>
      <c r="AP30" s="849" t="s">
        <v>531</v>
      </c>
      <c r="AQ30" s="849"/>
      <c r="AR30" s="849"/>
      <c r="AS30" s="849"/>
      <c r="AT30" s="849"/>
      <c r="AU30" s="849">
        <v>0</v>
      </c>
      <c r="AV30" s="849"/>
      <c r="AW30" s="849"/>
      <c r="AX30" s="849"/>
      <c r="AY30" s="849"/>
      <c r="AZ30" s="850" t="s">
        <v>531</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534</v>
      </c>
      <c r="C31" s="774"/>
      <c r="D31" s="774"/>
      <c r="E31" s="774"/>
      <c r="F31" s="774"/>
      <c r="G31" s="774"/>
      <c r="H31" s="774"/>
      <c r="I31" s="774"/>
      <c r="J31" s="774"/>
      <c r="K31" s="774"/>
      <c r="L31" s="774"/>
      <c r="M31" s="774"/>
      <c r="N31" s="774"/>
      <c r="O31" s="774"/>
      <c r="P31" s="775"/>
      <c r="Q31" s="776">
        <v>249</v>
      </c>
      <c r="R31" s="777"/>
      <c r="S31" s="777"/>
      <c r="T31" s="777"/>
      <c r="U31" s="777"/>
      <c r="V31" s="777">
        <v>239</v>
      </c>
      <c r="W31" s="777"/>
      <c r="X31" s="777"/>
      <c r="Y31" s="777"/>
      <c r="Z31" s="777"/>
      <c r="AA31" s="777">
        <v>10</v>
      </c>
      <c r="AB31" s="777"/>
      <c r="AC31" s="777"/>
      <c r="AD31" s="777"/>
      <c r="AE31" s="778"/>
      <c r="AF31" s="779">
        <v>10</v>
      </c>
      <c r="AG31" s="780"/>
      <c r="AH31" s="780"/>
      <c r="AI31" s="780"/>
      <c r="AJ31" s="781"/>
      <c r="AK31" s="848">
        <v>1</v>
      </c>
      <c r="AL31" s="849"/>
      <c r="AM31" s="849"/>
      <c r="AN31" s="849"/>
      <c r="AO31" s="849"/>
      <c r="AP31" s="849">
        <v>25</v>
      </c>
      <c r="AQ31" s="849"/>
      <c r="AR31" s="849"/>
      <c r="AS31" s="849"/>
      <c r="AT31" s="849"/>
      <c r="AU31" s="849">
        <v>0</v>
      </c>
      <c r="AV31" s="849"/>
      <c r="AW31" s="849"/>
      <c r="AX31" s="849"/>
      <c r="AY31" s="849"/>
      <c r="AZ31" s="850" t="s">
        <v>531</v>
      </c>
      <c r="BA31" s="850"/>
      <c r="BB31" s="850"/>
      <c r="BC31" s="850"/>
      <c r="BD31" s="850"/>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535</v>
      </c>
      <c r="C32" s="774"/>
      <c r="D32" s="774"/>
      <c r="E32" s="774"/>
      <c r="F32" s="774"/>
      <c r="G32" s="774"/>
      <c r="H32" s="774"/>
      <c r="I32" s="774"/>
      <c r="J32" s="774"/>
      <c r="K32" s="774"/>
      <c r="L32" s="774"/>
      <c r="M32" s="774"/>
      <c r="N32" s="774"/>
      <c r="O32" s="774"/>
      <c r="P32" s="775"/>
      <c r="Q32" s="776">
        <v>8</v>
      </c>
      <c r="R32" s="777"/>
      <c r="S32" s="777"/>
      <c r="T32" s="777"/>
      <c r="U32" s="777"/>
      <c r="V32" s="777">
        <v>8</v>
      </c>
      <c r="W32" s="777"/>
      <c r="X32" s="777"/>
      <c r="Y32" s="777"/>
      <c r="Z32" s="777"/>
      <c r="AA32" s="777">
        <v>0</v>
      </c>
      <c r="AB32" s="777"/>
      <c r="AC32" s="777"/>
      <c r="AD32" s="777"/>
      <c r="AE32" s="778"/>
      <c r="AF32" s="779">
        <v>0</v>
      </c>
      <c r="AG32" s="780"/>
      <c r="AH32" s="780"/>
      <c r="AI32" s="780"/>
      <c r="AJ32" s="781"/>
      <c r="AK32" s="848">
        <v>0</v>
      </c>
      <c r="AL32" s="849"/>
      <c r="AM32" s="849"/>
      <c r="AN32" s="849"/>
      <c r="AO32" s="849"/>
      <c r="AP32" s="849" t="s">
        <v>531</v>
      </c>
      <c r="AQ32" s="849"/>
      <c r="AR32" s="849"/>
      <c r="AS32" s="849"/>
      <c r="AT32" s="849"/>
      <c r="AU32" s="849">
        <v>0</v>
      </c>
      <c r="AV32" s="849"/>
      <c r="AW32" s="849"/>
      <c r="AX32" s="849"/>
      <c r="AY32" s="849"/>
      <c r="AZ32" s="850" t="s">
        <v>531</v>
      </c>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536</v>
      </c>
      <c r="C33" s="774"/>
      <c r="D33" s="774"/>
      <c r="E33" s="774"/>
      <c r="F33" s="774"/>
      <c r="G33" s="774"/>
      <c r="H33" s="774"/>
      <c r="I33" s="774"/>
      <c r="J33" s="774"/>
      <c r="K33" s="774"/>
      <c r="L33" s="774"/>
      <c r="M33" s="774"/>
      <c r="N33" s="774"/>
      <c r="O33" s="774"/>
      <c r="P33" s="775"/>
      <c r="Q33" s="776">
        <v>487</v>
      </c>
      <c r="R33" s="777"/>
      <c r="S33" s="777"/>
      <c r="T33" s="777"/>
      <c r="U33" s="777"/>
      <c r="V33" s="777">
        <v>417</v>
      </c>
      <c r="W33" s="777"/>
      <c r="X33" s="777"/>
      <c r="Y33" s="777"/>
      <c r="Z33" s="777"/>
      <c r="AA33" s="777">
        <v>71</v>
      </c>
      <c r="AB33" s="777"/>
      <c r="AC33" s="777"/>
      <c r="AD33" s="777"/>
      <c r="AE33" s="778"/>
      <c r="AF33" s="779">
        <v>816</v>
      </c>
      <c r="AG33" s="780"/>
      <c r="AH33" s="780"/>
      <c r="AI33" s="780"/>
      <c r="AJ33" s="781"/>
      <c r="AK33" s="848">
        <v>4</v>
      </c>
      <c r="AL33" s="849"/>
      <c r="AM33" s="849"/>
      <c r="AN33" s="849"/>
      <c r="AO33" s="849"/>
      <c r="AP33" s="849">
        <v>1890</v>
      </c>
      <c r="AQ33" s="849"/>
      <c r="AR33" s="849"/>
      <c r="AS33" s="849"/>
      <c r="AT33" s="849"/>
      <c r="AU33" s="849">
        <v>8</v>
      </c>
      <c r="AV33" s="849"/>
      <c r="AW33" s="849"/>
      <c r="AX33" s="849"/>
      <c r="AY33" s="849"/>
      <c r="AZ33" s="850" t="s">
        <v>531</v>
      </c>
      <c r="BA33" s="850"/>
      <c r="BB33" s="850"/>
      <c r="BC33" s="850"/>
      <c r="BD33" s="850"/>
      <c r="BE33" s="846" t="s">
        <v>537</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538</v>
      </c>
      <c r="C34" s="774"/>
      <c r="D34" s="774"/>
      <c r="E34" s="774"/>
      <c r="F34" s="774"/>
      <c r="G34" s="774"/>
      <c r="H34" s="774"/>
      <c r="I34" s="774"/>
      <c r="J34" s="774"/>
      <c r="K34" s="774"/>
      <c r="L34" s="774"/>
      <c r="M34" s="774"/>
      <c r="N34" s="774"/>
      <c r="O34" s="774"/>
      <c r="P34" s="775"/>
      <c r="Q34" s="776">
        <v>395</v>
      </c>
      <c r="R34" s="777"/>
      <c r="S34" s="777"/>
      <c r="T34" s="777"/>
      <c r="U34" s="777"/>
      <c r="V34" s="777">
        <v>392</v>
      </c>
      <c r="W34" s="777"/>
      <c r="X34" s="777"/>
      <c r="Y34" s="777"/>
      <c r="Z34" s="777"/>
      <c r="AA34" s="777">
        <v>3</v>
      </c>
      <c r="AB34" s="777"/>
      <c r="AC34" s="777"/>
      <c r="AD34" s="777"/>
      <c r="AE34" s="778"/>
      <c r="AF34" s="779">
        <v>141</v>
      </c>
      <c r="AG34" s="780"/>
      <c r="AH34" s="780"/>
      <c r="AI34" s="780"/>
      <c r="AJ34" s="781"/>
      <c r="AK34" s="848">
        <v>29</v>
      </c>
      <c r="AL34" s="849"/>
      <c r="AM34" s="849"/>
      <c r="AN34" s="849"/>
      <c r="AO34" s="849"/>
      <c r="AP34" s="849">
        <v>380</v>
      </c>
      <c r="AQ34" s="849"/>
      <c r="AR34" s="849"/>
      <c r="AS34" s="849"/>
      <c r="AT34" s="849"/>
      <c r="AU34" s="849">
        <v>267</v>
      </c>
      <c r="AV34" s="849"/>
      <c r="AW34" s="849"/>
      <c r="AX34" s="849"/>
      <c r="AY34" s="849"/>
      <c r="AZ34" s="850" t="s">
        <v>539</v>
      </c>
      <c r="BA34" s="850"/>
      <c r="BB34" s="850"/>
      <c r="BC34" s="850"/>
      <c r="BD34" s="850"/>
      <c r="BE34" s="846" t="s">
        <v>540</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541</v>
      </c>
      <c r="C35" s="774"/>
      <c r="D35" s="774"/>
      <c r="E35" s="774"/>
      <c r="F35" s="774"/>
      <c r="G35" s="774"/>
      <c r="H35" s="774"/>
      <c r="I35" s="774"/>
      <c r="J35" s="774"/>
      <c r="K35" s="774"/>
      <c r="L35" s="774"/>
      <c r="M35" s="774"/>
      <c r="N35" s="774"/>
      <c r="O35" s="774"/>
      <c r="P35" s="775"/>
      <c r="Q35" s="776">
        <v>503</v>
      </c>
      <c r="R35" s="777"/>
      <c r="S35" s="777"/>
      <c r="T35" s="777"/>
      <c r="U35" s="777"/>
      <c r="V35" s="777">
        <v>528</v>
      </c>
      <c r="W35" s="777"/>
      <c r="X35" s="777"/>
      <c r="Y35" s="777"/>
      <c r="Z35" s="777"/>
      <c r="AA35" s="777">
        <v>-25</v>
      </c>
      <c r="AB35" s="777"/>
      <c r="AC35" s="777"/>
      <c r="AD35" s="777"/>
      <c r="AE35" s="778"/>
      <c r="AF35" s="779">
        <v>-25</v>
      </c>
      <c r="AG35" s="780"/>
      <c r="AH35" s="780"/>
      <c r="AI35" s="780"/>
      <c r="AJ35" s="781"/>
      <c r="AK35" s="848">
        <v>96</v>
      </c>
      <c r="AL35" s="849"/>
      <c r="AM35" s="849"/>
      <c r="AN35" s="849"/>
      <c r="AO35" s="849"/>
      <c r="AP35" s="849">
        <v>1687</v>
      </c>
      <c r="AQ35" s="849"/>
      <c r="AR35" s="849"/>
      <c r="AS35" s="849"/>
      <c r="AT35" s="849"/>
      <c r="AU35" s="849">
        <v>935</v>
      </c>
      <c r="AV35" s="849"/>
      <c r="AW35" s="849"/>
      <c r="AX35" s="849"/>
      <c r="AY35" s="849"/>
      <c r="AZ35" s="850">
        <v>12.5</v>
      </c>
      <c r="BA35" s="850"/>
      <c r="BB35" s="850"/>
      <c r="BC35" s="850"/>
      <c r="BD35" s="850"/>
      <c r="BE35" s="846" t="s">
        <v>542</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t="s">
        <v>543</v>
      </c>
      <c r="C36" s="774"/>
      <c r="D36" s="774"/>
      <c r="E36" s="774"/>
      <c r="F36" s="774"/>
      <c r="G36" s="774"/>
      <c r="H36" s="774"/>
      <c r="I36" s="774"/>
      <c r="J36" s="774"/>
      <c r="K36" s="774"/>
      <c r="L36" s="774"/>
      <c r="M36" s="774"/>
      <c r="N36" s="774"/>
      <c r="O36" s="774"/>
      <c r="P36" s="775"/>
      <c r="Q36" s="776">
        <v>134</v>
      </c>
      <c r="R36" s="777"/>
      <c r="S36" s="777"/>
      <c r="T36" s="777"/>
      <c r="U36" s="777"/>
      <c r="V36" s="777">
        <v>133</v>
      </c>
      <c r="W36" s="777"/>
      <c r="X36" s="777"/>
      <c r="Y36" s="777"/>
      <c r="Z36" s="777"/>
      <c r="AA36" s="777">
        <v>1</v>
      </c>
      <c r="AB36" s="777"/>
      <c r="AC36" s="777"/>
      <c r="AD36" s="777"/>
      <c r="AE36" s="778"/>
      <c r="AF36" s="779">
        <v>1</v>
      </c>
      <c r="AG36" s="780"/>
      <c r="AH36" s="780"/>
      <c r="AI36" s="780"/>
      <c r="AJ36" s="781"/>
      <c r="AK36" s="848">
        <v>58</v>
      </c>
      <c r="AL36" s="849"/>
      <c r="AM36" s="849"/>
      <c r="AN36" s="849"/>
      <c r="AO36" s="849"/>
      <c r="AP36" s="849">
        <v>641</v>
      </c>
      <c r="AQ36" s="849"/>
      <c r="AR36" s="849"/>
      <c r="AS36" s="849"/>
      <c r="AT36" s="849"/>
      <c r="AU36" s="849">
        <v>623</v>
      </c>
      <c r="AV36" s="849"/>
      <c r="AW36" s="849"/>
      <c r="AX36" s="849"/>
      <c r="AY36" s="849"/>
      <c r="AZ36" s="850" t="s">
        <v>539</v>
      </c>
      <c r="BA36" s="850"/>
      <c r="BB36" s="850"/>
      <c r="BC36" s="850"/>
      <c r="BD36" s="850"/>
      <c r="BE36" s="846" t="s">
        <v>542</v>
      </c>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t="s">
        <v>544</v>
      </c>
      <c r="C37" s="774"/>
      <c r="D37" s="774"/>
      <c r="E37" s="774"/>
      <c r="F37" s="774"/>
      <c r="G37" s="774"/>
      <c r="H37" s="774"/>
      <c r="I37" s="774"/>
      <c r="J37" s="774"/>
      <c r="K37" s="774"/>
      <c r="L37" s="774"/>
      <c r="M37" s="774"/>
      <c r="N37" s="774"/>
      <c r="O37" s="774"/>
      <c r="P37" s="775"/>
      <c r="Q37" s="776">
        <v>26</v>
      </c>
      <c r="R37" s="777"/>
      <c r="S37" s="777"/>
      <c r="T37" s="777"/>
      <c r="U37" s="777"/>
      <c r="V37" s="777">
        <v>25</v>
      </c>
      <c r="W37" s="777"/>
      <c r="X37" s="777"/>
      <c r="Y37" s="777"/>
      <c r="Z37" s="777"/>
      <c r="AA37" s="777">
        <v>1</v>
      </c>
      <c r="AB37" s="777"/>
      <c r="AC37" s="777"/>
      <c r="AD37" s="777"/>
      <c r="AE37" s="778"/>
      <c r="AF37" s="779">
        <v>1</v>
      </c>
      <c r="AG37" s="780"/>
      <c r="AH37" s="780"/>
      <c r="AI37" s="780"/>
      <c r="AJ37" s="781"/>
      <c r="AK37" s="848">
        <v>16</v>
      </c>
      <c r="AL37" s="849"/>
      <c r="AM37" s="849"/>
      <c r="AN37" s="849"/>
      <c r="AO37" s="849"/>
      <c r="AP37" s="849">
        <v>54</v>
      </c>
      <c r="AQ37" s="849"/>
      <c r="AR37" s="849"/>
      <c r="AS37" s="849"/>
      <c r="AT37" s="849"/>
      <c r="AU37" s="849">
        <v>41</v>
      </c>
      <c r="AV37" s="849"/>
      <c r="AW37" s="849"/>
      <c r="AX37" s="849"/>
      <c r="AY37" s="849"/>
      <c r="AZ37" s="850" t="s">
        <v>539</v>
      </c>
      <c r="BA37" s="850"/>
      <c r="BB37" s="850"/>
      <c r="BC37" s="850"/>
      <c r="BD37" s="850"/>
      <c r="BE37" s="846" t="s">
        <v>542</v>
      </c>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376</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362</v>
      </c>
      <c r="B63" s="808" t="s">
        <v>377</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925</v>
      </c>
      <c r="AG63" s="860"/>
      <c r="AH63" s="860"/>
      <c r="AI63" s="860"/>
      <c r="AJ63" s="861"/>
      <c r="AK63" s="862"/>
      <c r="AL63" s="857"/>
      <c r="AM63" s="857"/>
      <c r="AN63" s="857"/>
      <c r="AO63" s="857"/>
      <c r="AP63" s="860">
        <v>4678</v>
      </c>
      <c r="AQ63" s="860"/>
      <c r="AR63" s="860"/>
      <c r="AS63" s="860"/>
      <c r="AT63" s="860"/>
      <c r="AU63" s="860">
        <v>1873</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378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379</v>
      </c>
      <c r="B66" s="759"/>
      <c r="C66" s="759"/>
      <c r="D66" s="759"/>
      <c r="E66" s="759"/>
      <c r="F66" s="759"/>
      <c r="G66" s="759"/>
      <c r="H66" s="759"/>
      <c r="I66" s="759"/>
      <c r="J66" s="759"/>
      <c r="K66" s="759"/>
      <c r="L66" s="759"/>
      <c r="M66" s="759"/>
      <c r="N66" s="759"/>
      <c r="O66" s="759"/>
      <c r="P66" s="760"/>
      <c r="Q66" s="735" t="s">
        <v>366</v>
      </c>
      <c r="R66" s="736"/>
      <c r="S66" s="736"/>
      <c r="T66" s="736"/>
      <c r="U66" s="737"/>
      <c r="V66" s="735" t="s">
        <v>367</v>
      </c>
      <c r="W66" s="736"/>
      <c r="X66" s="736"/>
      <c r="Y66" s="736"/>
      <c r="Z66" s="737"/>
      <c r="AA66" s="735" t="s">
        <v>368</v>
      </c>
      <c r="AB66" s="736"/>
      <c r="AC66" s="736"/>
      <c r="AD66" s="736"/>
      <c r="AE66" s="737"/>
      <c r="AF66" s="870" t="s">
        <v>369</v>
      </c>
      <c r="AG66" s="831"/>
      <c r="AH66" s="831"/>
      <c r="AI66" s="831"/>
      <c r="AJ66" s="871"/>
      <c r="AK66" s="735" t="s">
        <v>370</v>
      </c>
      <c r="AL66" s="759"/>
      <c r="AM66" s="759"/>
      <c r="AN66" s="759"/>
      <c r="AO66" s="760"/>
      <c r="AP66" s="735" t="s">
        <v>371</v>
      </c>
      <c r="AQ66" s="736"/>
      <c r="AR66" s="736"/>
      <c r="AS66" s="736"/>
      <c r="AT66" s="737"/>
      <c r="AU66" s="735" t="s">
        <v>380</v>
      </c>
      <c r="AV66" s="736"/>
      <c r="AW66" s="736"/>
      <c r="AX66" s="736"/>
      <c r="AY66" s="737"/>
      <c r="AZ66" s="735" t="s">
        <v>351</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545</v>
      </c>
      <c r="C68" s="888"/>
      <c r="D68" s="888"/>
      <c r="E68" s="888"/>
      <c r="F68" s="888"/>
      <c r="G68" s="888"/>
      <c r="H68" s="888"/>
      <c r="I68" s="888"/>
      <c r="J68" s="888"/>
      <c r="K68" s="888"/>
      <c r="L68" s="888"/>
      <c r="M68" s="888"/>
      <c r="N68" s="888"/>
      <c r="O68" s="888"/>
      <c r="P68" s="889"/>
      <c r="Q68" s="890">
        <v>3182</v>
      </c>
      <c r="R68" s="884"/>
      <c r="S68" s="884"/>
      <c r="T68" s="884"/>
      <c r="U68" s="884"/>
      <c r="V68" s="884">
        <v>3071</v>
      </c>
      <c r="W68" s="884"/>
      <c r="X68" s="884"/>
      <c r="Y68" s="884"/>
      <c r="Z68" s="884"/>
      <c r="AA68" s="884">
        <v>111</v>
      </c>
      <c r="AB68" s="884"/>
      <c r="AC68" s="884"/>
      <c r="AD68" s="884"/>
      <c r="AE68" s="884"/>
      <c r="AF68" s="884">
        <v>111</v>
      </c>
      <c r="AG68" s="884"/>
      <c r="AH68" s="884"/>
      <c r="AI68" s="884"/>
      <c r="AJ68" s="884"/>
      <c r="AK68" s="884">
        <v>0</v>
      </c>
      <c r="AL68" s="884"/>
      <c r="AM68" s="884"/>
      <c r="AN68" s="884"/>
      <c r="AO68" s="884"/>
      <c r="AP68" s="884">
        <v>35</v>
      </c>
      <c r="AQ68" s="884"/>
      <c r="AR68" s="884"/>
      <c r="AS68" s="884"/>
      <c r="AT68" s="884"/>
      <c r="AU68" s="884">
        <v>0</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c r="C69" s="892"/>
      <c r="D69" s="892"/>
      <c r="E69" s="892"/>
      <c r="F69" s="892"/>
      <c r="G69" s="892"/>
      <c r="H69" s="892"/>
      <c r="I69" s="892"/>
      <c r="J69" s="892"/>
      <c r="K69" s="892"/>
      <c r="L69" s="892"/>
      <c r="M69" s="892"/>
      <c r="N69" s="892"/>
      <c r="O69" s="892"/>
      <c r="P69" s="893"/>
      <c r="Q69" s="894"/>
      <c r="R69" s="849"/>
      <c r="S69" s="849"/>
      <c r="T69" s="849"/>
      <c r="U69" s="849"/>
      <c r="V69" s="849"/>
      <c r="W69" s="849"/>
      <c r="X69" s="849"/>
      <c r="Y69" s="849"/>
      <c r="Z69" s="849"/>
      <c r="AA69" s="849"/>
      <c r="AB69" s="849"/>
      <c r="AC69" s="849"/>
      <c r="AD69" s="849"/>
      <c r="AE69" s="849"/>
      <c r="AF69" s="849"/>
      <c r="AG69" s="849"/>
      <c r="AH69" s="849"/>
      <c r="AI69" s="849"/>
      <c r="AJ69" s="849"/>
      <c r="AK69" s="849"/>
      <c r="AL69" s="849"/>
      <c r="AM69" s="849"/>
      <c r="AN69" s="849"/>
      <c r="AO69" s="849"/>
      <c r="AP69" s="849"/>
      <c r="AQ69" s="849"/>
      <c r="AR69" s="849"/>
      <c r="AS69" s="849"/>
      <c r="AT69" s="849"/>
      <c r="AU69" s="849"/>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c r="C70" s="892"/>
      <c r="D70" s="892"/>
      <c r="E70" s="892"/>
      <c r="F70" s="892"/>
      <c r="G70" s="892"/>
      <c r="H70" s="892"/>
      <c r="I70" s="892"/>
      <c r="J70" s="892"/>
      <c r="K70" s="892"/>
      <c r="L70" s="892"/>
      <c r="M70" s="892"/>
      <c r="N70" s="892"/>
      <c r="O70" s="892"/>
      <c r="P70" s="893"/>
      <c r="Q70" s="894"/>
      <c r="R70" s="849"/>
      <c r="S70" s="849"/>
      <c r="T70" s="849"/>
      <c r="U70" s="849"/>
      <c r="V70" s="849"/>
      <c r="W70" s="849"/>
      <c r="X70" s="849"/>
      <c r="Y70" s="849"/>
      <c r="Z70" s="849"/>
      <c r="AA70" s="849"/>
      <c r="AB70" s="849"/>
      <c r="AC70" s="849"/>
      <c r="AD70" s="849"/>
      <c r="AE70" s="849"/>
      <c r="AF70" s="849"/>
      <c r="AG70" s="849"/>
      <c r="AH70" s="849"/>
      <c r="AI70" s="849"/>
      <c r="AJ70" s="849"/>
      <c r="AK70" s="849"/>
      <c r="AL70" s="849"/>
      <c r="AM70" s="849"/>
      <c r="AN70" s="849"/>
      <c r="AO70" s="849"/>
      <c r="AP70" s="849"/>
      <c r="AQ70" s="849"/>
      <c r="AR70" s="849"/>
      <c r="AS70" s="849"/>
      <c r="AT70" s="849"/>
      <c r="AU70" s="849"/>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c r="C71" s="892"/>
      <c r="D71" s="892"/>
      <c r="E71" s="892"/>
      <c r="F71" s="892"/>
      <c r="G71" s="892"/>
      <c r="H71" s="892"/>
      <c r="I71" s="892"/>
      <c r="J71" s="892"/>
      <c r="K71" s="892"/>
      <c r="L71" s="892"/>
      <c r="M71" s="892"/>
      <c r="N71" s="892"/>
      <c r="O71" s="892"/>
      <c r="P71" s="893"/>
      <c r="Q71" s="894"/>
      <c r="R71" s="849"/>
      <c r="S71" s="849"/>
      <c r="T71" s="849"/>
      <c r="U71" s="849"/>
      <c r="V71" s="849"/>
      <c r="W71" s="849"/>
      <c r="X71" s="849"/>
      <c r="Y71" s="849"/>
      <c r="Z71" s="849"/>
      <c r="AA71" s="849"/>
      <c r="AB71" s="849"/>
      <c r="AC71" s="849"/>
      <c r="AD71" s="849"/>
      <c r="AE71" s="849"/>
      <c r="AF71" s="849"/>
      <c r="AG71" s="849"/>
      <c r="AH71" s="849"/>
      <c r="AI71" s="849"/>
      <c r="AJ71" s="849"/>
      <c r="AK71" s="849"/>
      <c r="AL71" s="849"/>
      <c r="AM71" s="849"/>
      <c r="AN71" s="849"/>
      <c r="AO71" s="849"/>
      <c r="AP71" s="849"/>
      <c r="AQ71" s="849"/>
      <c r="AR71" s="849"/>
      <c r="AS71" s="849"/>
      <c r="AT71" s="849"/>
      <c r="AU71" s="849"/>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c r="C72" s="892"/>
      <c r="D72" s="892"/>
      <c r="E72" s="892"/>
      <c r="F72" s="892"/>
      <c r="G72" s="892"/>
      <c r="H72" s="892"/>
      <c r="I72" s="892"/>
      <c r="J72" s="892"/>
      <c r="K72" s="892"/>
      <c r="L72" s="892"/>
      <c r="M72" s="892"/>
      <c r="N72" s="892"/>
      <c r="O72" s="892"/>
      <c r="P72" s="893"/>
      <c r="Q72" s="894"/>
      <c r="R72" s="849"/>
      <c r="S72" s="849"/>
      <c r="T72" s="849"/>
      <c r="U72" s="849"/>
      <c r="V72" s="849"/>
      <c r="W72" s="849"/>
      <c r="X72" s="849"/>
      <c r="Y72" s="849"/>
      <c r="Z72" s="849"/>
      <c r="AA72" s="849"/>
      <c r="AB72" s="849"/>
      <c r="AC72" s="849"/>
      <c r="AD72" s="849"/>
      <c r="AE72" s="849"/>
      <c r="AF72" s="849"/>
      <c r="AG72" s="849"/>
      <c r="AH72" s="849"/>
      <c r="AI72" s="849"/>
      <c r="AJ72" s="849"/>
      <c r="AK72" s="849"/>
      <c r="AL72" s="849"/>
      <c r="AM72" s="849"/>
      <c r="AN72" s="849"/>
      <c r="AO72" s="849"/>
      <c r="AP72" s="849"/>
      <c r="AQ72" s="849"/>
      <c r="AR72" s="849"/>
      <c r="AS72" s="849"/>
      <c r="AT72" s="849"/>
      <c r="AU72" s="849"/>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c r="C73" s="892"/>
      <c r="D73" s="892"/>
      <c r="E73" s="892"/>
      <c r="F73" s="892"/>
      <c r="G73" s="892"/>
      <c r="H73" s="892"/>
      <c r="I73" s="892"/>
      <c r="J73" s="892"/>
      <c r="K73" s="892"/>
      <c r="L73" s="892"/>
      <c r="M73" s="892"/>
      <c r="N73" s="892"/>
      <c r="O73" s="892"/>
      <c r="P73" s="893"/>
      <c r="Q73" s="894"/>
      <c r="R73" s="849"/>
      <c r="S73" s="849"/>
      <c r="T73" s="849"/>
      <c r="U73" s="849"/>
      <c r="V73" s="849"/>
      <c r="W73" s="849"/>
      <c r="X73" s="849"/>
      <c r="Y73" s="849"/>
      <c r="Z73" s="849"/>
      <c r="AA73" s="849"/>
      <c r="AB73" s="849"/>
      <c r="AC73" s="849"/>
      <c r="AD73" s="849"/>
      <c r="AE73" s="849"/>
      <c r="AF73" s="849"/>
      <c r="AG73" s="849"/>
      <c r="AH73" s="849"/>
      <c r="AI73" s="849"/>
      <c r="AJ73" s="849"/>
      <c r="AK73" s="849"/>
      <c r="AL73" s="849"/>
      <c r="AM73" s="849"/>
      <c r="AN73" s="849"/>
      <c r="AO73" s="849"/>
      <c r="AP73" s="849"/>
      <c r="AQ73" s="849"/>
      <c r="AR73" s="849"/>
      <c r="AS73" s="849"/>
      <c r="AT73" s="849"/>
      <c r="AU73" s="849"/>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c r="C74" s="892"/>
      <c r="D74" s="892"/>
      <c r="E74" s="892"/>
      <c r="F74" s="892"/>
      <c r="G74" s="892"/>
      <c r="H74" s="892"/>
      <c r="I74" s="892"/>
      <c r="J74" s="892"/>
      <c r="K74" s="892"/>
      <c r="L74" s="892"/>
      <c r="M74" s="892"/>
      <c r="N74" s="892"/>
      <c r="O74" s="892"/>
      <c r="P74" s="893"/>
      <c r="Q74" s="894"/>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c r="C75" s="892"/>
      <c r="D75" s="892"/>
      <c r="E75" s="892"/>
      <c r="F75" s="892"/>
      <c r="G75" s="892"/>
      <c r="H75" s="892"/>
      <c r="I75" s="892"/>
      <c r="J75" s="892"/>
      <c r="K75" s="892"/>
      <c r="L75" s="892"/>
      <c r="M75" s="892"/>
      <c r="N75" s="892"/>
      <c r="O75" s="892"/>
      <c r="P75" s="893"/>
      <c r="Q75" s="897"/>
      <c r="R75" s="898"/>
      <c r="S75" s="898"/>
      <c r="T75" s="898"/>
      <c r="U75" s="848"/>
      <c r="V75" s="899"/>
      <c r="W75" s="898"/>
      <c r="X75" s="898"/>
      <c r="Y75" s="898"/>
      <c r="Z75" s="848"/>
      <c r="AA75" s="899"/>
      <c r="AB75" s="898"/>
      <c r="AC75" s="898"/>
      <c r="AD75" s="898"/>
      <c r="AE75" s="848"/>
      <c r="AF75" s="899"/>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c r="C76" s="892"/>
      <c r="D76" s="892"/>
      <c r="E76" s="892"/>
      <c r="F76" s="892"/>
      <c r="G76" s="892"/>
      <c r="H76" s="892"/>
      <c r="I76" s="892"/>
      <c r="J76" s="892"/>
      <c r="K76" s="892"/>
      <c r="L76" s="892"/>
      <c r="M76" s="892"/>
      <c r="N76" s="892"/>
      <c r="O76" s="892"/>
      <c r="P76" s="893"/>
      <c r="Q76" s="897"/>
      <c r="R76" s="898"/>
      <c r="S76" s="898"/>
      <c r="T76" s="898"/>
      <c r="U76" s="848"/>
      <c r="V76" s="899"/>
      <c r="W76" s="898"/>
      <c r="X76" s="898"/>
      <c r="Y76" s="898"/>
      <c r="Z76" s="848"/>
      <c r="AA76" s="899"/>
      <c r="AB76" s="898"/>
      <c r="AC76" s="898"/>
      <c r="AD76" s="898"/>
      <c r="AE76" s="848"/>
      <c r="AF76" s="899"/>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362</v>
      </c>
      <c r="B88" s="808" t="s">
        <v>381</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111</v>
      </c>
      <c r="AG88" s="860"/>
      <c r="AH88" s="860"/>
      <c r="AI88" s="860"/>
      <c r="AJ88" s="860"/>
      <c r="AK88" s="857"/>
      <c r="AL88" s="857"/>
      <c r="AM88" s="857"/>
      <c r="AN88" s="857"/>
      <c r="AO88" s="857"/>
      <c r="AP88" s="860">
        <v>0</v>
      </c>
      <c r="AQ88" s="860"/>
      <c r="AR88" s="860"/>
      <c r="AS88" s="860"/>
      <c r="AT88" s="860"/>
      <c r="AU88" s="860">
        <v>0</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362</v>
      </c>
      <c r="BR102" s="808" t="s">
        <v>382</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127</v>
      </c>
      <c r="CS102" s="868"/>
      <c r="CT102" s="868"/>
      <c r="CU102" s="868"/>
      <c r="CV102" s="911"/>
      <c r="CW102" s="910">
        <v>10</v>
      </c>
      <c r="CX102" s="868"/>
      <c r="CY102" s="868"/>
      <c r="CZ102" s="868"/>
      <c r="DA102" s="911"/>
      <c r="DB102" s="910">
        <v>0</v>
      </c>
      <c r="DC102" s="868"/>
      <c r="DD102" s="868"/>
      <c r="DE102" s="868"/>
      <c r="DF102" s="911"/>
      <c r="DG102" s="910">
        <v>0</v>
      </c>
      <c r="DH102" s="868"/>
      <c r="DI102" s="868"/>
      <c r="DJ102" s="868"/>
      <c r="DK102" s="911"/>
      <c r="DL102" s="910">
        <v>0</v>
      </c>
      <c r="DM102" s="868"/>
      <c r="DN102" s="868"/>
      <c r="DO102" s="868"/>
      <c r="DP102" s="911"/>
      <c r="DQ102" s="910">
        <v>0</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383</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384</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385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386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387</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388</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389</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390</v>
      </c>
      <c r="AB109" s="913"/>
      <c r="AC109" s="913"/>
      <c r="AD109" s="913"/>
      <c r="AE109" s="914"/>
      <c r="AF109" s="912" t="s">
        <v>284</v>
      </c>
      <c r="AG109" s="913"/>
      <c r="AH109" s="913"/>
      <c r="AI109" s="913"/>
      <c r="AJ109" s="914"/>
      <c r="AK109" s="912" t="s">
        <v>283</v>
      </c>
      <c r="AL109" s="913"/>
      <c r="AM109" s="913"/>
      <c r="AN109" s="913"/>
      <c r="AO109" s="914"/>
      <c r="AP109" s="912" t="s">
        <v>391</v>
      </c>
      <c r="AQ109" s="913"/>
      <c r="AR109" s="913"/>
      <c r="AS109" s="913"/>
      <c r="AT109" s="915"/>
      <c r="AU109" s="934" t="s">
        <v>389</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390</v>
      </c>
      <c r="BR109" s="913"/>
      <c r="BS109" s="913"/>
      <c r="BT109" s="913"/>
      <c r="BU109" s="914"/>
      <c r="BV109" s="912" t="s">
        <v>284</v>
      </c>
      <c r="BW109" s="913"/>
      <c r="BX109" s="913"/>
      <c r="BY109" s="913"/>
      <c r="BZ109" s="914"/>
      <c r="CA109" s="912" t="s">
        <v>283</v>
      </c>
      <c r="CB109" s="913"/>
      <c r="CC109" s="913"/>
      <c r="CD109" s="913"/>
      <c r="CE109" s="914"/>
      <c r="CF109" s="935" t="s">
        <v>391</v>
      </c>
      <c r="CG109" s="935"/>
      <c r="CH109" s="935"/>
      <c r="CI109" s="935"/>
      <c r="CJ109" s="935"/>
      <c r="CK109" s="912" t="s">
        <v>392</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390</v>
      </c>
      <c r="DH109" s="913"/>
      <c r="DI109" s="913"/>
      <c r="DJ109" s="913"/>
      <c r="DK109" s="914"/>
      <c r="DL109" s="912" t="s">
        <v>284</v>
      </c>
      <c r="DM109" s="913"/>
      <c r="DN109" s="913"/>
      <c r="DO109" s="913"/>
      <c r="DP109" s="914"/>
      <c r="DQ109" s="912" t="s">
        <v>283</v>
      </c>
      <c r="DR109" s="913"/>
      <c r="DS109" s="913"/>
      <c r="DT109" s="913"/>
      <c r="DU109" s="914"/>
      <c r="DV109" s="912" t="s">
        <v>391</v>
      </c>
      <c r="DW109" s="913"/>
      <c r="DX109" s="913"/>
      <c r="DY109" s="913"/>
      <c r="DZ109" s="915"/>
    </row>
    <row r="110" spans="1:131" s="197" customFormat="1" ht="26.25" customHeight="1">
      <c r="A110" s="916" t="s">
        <v>393</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3229364</v>
      </c>
      <c r="AB110" s="920"/>
      <c r="AC110" s="920"/>
      <c r="AD110" s="920"/>
      <c r="AE110" s="921"/>
      <c r="AF110" s="922">
        <v>3332750</v>
      </c>
      <c r="AG110" s="920"/>
      <c r="AH110" s="920"/>
      <c r="AI110" s="920"/>
      <c r="AJ110" s="921"/>
      <c r="AK110" s="922">
        <v>3361177</v>
      </c>
      <c r="AL110" s="920"/>
      <c r="AM110" s="920"/>
      <c r="AN110" s="920"/>
      <c r="AO110" s="921"/>
      <c r="AP110" s="923">
        <v>28.9</v>
      </c>
      <c r="AQ110" s="924"/>
      <c r="AR110" s="924"/>
      <c r="AS110" s="924"/>
      <c r="AT110" s="925"/>
      <c r="AU110" s="926" t="s">
        <v>61</v>
      </c>
      <c r="AV110" s="927"/>
      <c r="AW110" s="927"/>
      <c r="AX110" s="927"/>
      <c r="AY110" s="928"/>
      <c r="AZ110" s="970" t="s">
        <v>394</v>
      </c>
      <c r="BA110" s="917"/>
      <c r="BB110" s="917"/>
      <c r="BC110" s="917"/>
      <c r="BD110" s="917"/>
      <c r="BE110" s="917"/>
      <c r="BF110" s="917"/>
      <c r="BG110" s="917"/>
      <c r="BH110" s="917"/>
      <c r="BI110" s="917"/>
      <c r="BJ110" s="917"/>
      <c r="BK110" s="917"/>
      <c r="BL110" s="917"/>
      <c r="BM110" s="917"/>
      <c r="BN110" s="917"/>
      <c r="BO110" s="917"/>
      <c r="BP110" s="918"/>
      <c r="BQ110" s="956">
        <v>28860301</v>
      </c>
      <c r="BR110" s="957"/>
      <c r="BS110" s="957"/>
      <c r="BT110" s="957"/>
      <c r="BU110" s="957"/>
      <c r="BV110" s="957">
        <v>28331972</v>
      </c>
      <c r="BW110" s="957"/>
      <c r="BX110" s="957"/>
      <c r="BY110" s="957"/>
      <c r="BZ110" s="957"/>
      <c r="CA110" s="957">
        <v>28537735</v>
      </c>
      <c r="CB110" s="957"/>
      <c r="CC110" s="957"/>
      <c r="CD110" s="957"/>
      <c r="CE110" s="957"/>
      <c r="CF110" s="971">
        <v>245.5</v>
      </c>
      <c r="CG110" s="972"/>
      <c r="CH110" s="972"/>
      <c r="CI110" s="972"/>
      <c r="CJ110" s="972"/>
      <c r="CK110" s="973" t="s">
        <v>395</v>
      </c>
      <c r="CL110" s="974"/>
      <c r="CM110" s="953" t="s">
        <v>396</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397</v>
      </c>
      <c r="DH110" s="957"/>
      <c r="DI110" s="957"/>
      <c r="DJ110" s="957"/>
      <c r="DK110" s="957"/>
      <c r="DL110" s="957" t="s">
        <v>397</v>
      </c>
      <c r="DM110" s="957"/>
      <c r="DN110" s="957"/>
      <c r="DO110" s="957"/>
      <c r="DP110" s="957"/>
      <c r="DQ110" s="957" t="s">
        <v>397</v>
      </c>
      <c r="DR110" s="957"/>
      <c r="DS110" s="957"/>
      <c r="DT110" s="957"/>
      <c r="DU110" s="957"/>
      <c r="DV110" s="958" t="s">
        <v>397</v>
      </c>
      <c r="DW110" s="958"/>
      <c r="DX110" s="958"/>
      <c r="DY110" s="958"/>
      <c r="DZ110" s="959"/>
    </row>
    <row r="111" spans="1:131" s="197" customFormat="1" ht="26.25" customHeight="1">
      <c r="A111" s="960" t="s">
        <v>398</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397</v>
      </c>
      <c r="AB111" s="964"/>
      <c r="AC111" s="964"/>
      <c r="AD111" s="964"/>
      <c r="AE111" s="965"/>
      <c r="AF111" s="966" t="s">
        <v>397</v>
      </c>
      <c r="AG111" s="964"/>
      <c r="AH111" s="964"/>
      <c r="AI111" s="964"/>
      <c r="AJ111" s="965"/>
      <c r="AK111" s="966" t="s">
        <v>397</v>
      </c>
      <c r="AL111" s="964"/>
      <c r="AM111" s="964"/>
      <c r="AN111" s="964"/>
      <c r="AO111" s="965"/>
      <c r="AP111" s="967" t="s">
        <v>397</v>
      </c>
      <c r="AQ111" s="968"/>
      <c r="AR111" s="968"/>
      <c r="AS111" s="968"/>
      <c r="AT111" s="969"/>
      <c r="AU111" s="929"/>
      <c r="AV111" s="930"/>
      <c r="AW111" s="930"/>
      <c r="AX111" s="930"/>
      <c r="AY111" s="931"/>
      <c r="AZ111" s="979" t="s">
        <v>399</v>
      </c>
      <c r="BA111" s="980"/>
      <c r="BB111" s="980"/>
      <c r="BC111" s="980"/>
      <c r="BD111" s="980"/>
      <c r="BE111" s="980"/>
      <c r="BF111" s="980"/>
      <c r="BG111" s="980"/>
      <c r="BH111" s="980"/>
      <c r="BI111" s="980"/>
      <c r="BJ111" s="980"/>
      <c r="BK111" s="980"/>
      <c r="BL111" s="980"/>
      <c r="BM111" s="980"/>
      <c r="BN111" s="980"/>
      <c r="BO111" s="980"/>
      <c r="BP111" s="981"/>
      <c r="BQ111" s="949">
        <v>836134</v>
      </c>
      <c r="BR111" s="950"/>
      <c r="BS111" s="950"/>
      <c r="BT111" s="950"/>
      <c r="BU111" s="950"/>
      <c r="BV111" s="950">
        <v>718758</v>
      </c>
      <c r="BW111" s="950"/>
      <c r="BX111" s="950"/>
      <c r="BY111" s="950"/>
      <c r="BZ111" s="950"/>
      <c r="CA111" s="950">
        <v>656364</v>
      </c>
      <c r="CB111" s="950"/>
      <c r="CC111" s="950"/>
      <c r="CD111" s="950"/>
      <c r="CE111" s="950"/>
      <c r="CF111" s="944">
        <v>5.6</v>
      </c>
      <c r="CG111" s="945"/>
      <c r="CH111" s="945"/>
      <c r="CI111" s="945"/>
      <c r="CJ111" s="945"/>
      <c r="CK111" s="975"/>
      <c r="CL111" s="976"/>
      <c r="CM111" s="946" t="s">
        <v>400</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401</v>
      </c>
      <c r="DH111" s="950"/>
      <c r="DI111" s="950"/>
      <c r="DJ111" s="950"/>
      <c r="DK111" s="950"/>
      <c r="DL111" s="950" t="s">
        <v>401</v>
      </c>
      <c r="DM111" s="950"/>
      <c r="DN111" s="950"/>
      <c r="DO111" s="950"/>
      <c r="DP111" s="950"/>
      <c r="DQ111" s="950" t="s">
        <v>401</v>
      </c>
      <c r="DR111" s="950"/>
      <c r="DS111" s="950"/>
      <c r="DT111" s="950"/>
      <c r="DU111" s="950"/>
      <c r="DV111" s="951" t="s">
        <v>401</v>
      </c>
      <c r="DW111" s="951"/>
      <c r="DX111" s="951"/>
      <c r="DY111" s="951"/>
      <c r="DZ111" s="952"/>
    </row>
    <row r="112" spans="1:131" s="197" customFormat="1" ht="26.25" customHeight="1">
      <c r="A112" s="982" t="s">
        <v>402</v>
      </c>
      <c r="B112" s="983"/>
      <c r="C112" s="980" t="s">
        <v>403</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401</v>
      </c>
      <c r="AB112" s="989"/>
      <c r="AC112" s="989"/>
      <c r="AD112" s="989"/>
      <c r="AE112" s="990"/>
      <c r="AF112" s="991" t="s">
        <v>401</v>
      </c>
      <c r="AG112" s="989"/>
      <c r="AH112" s="989"/>
      <c r="AI112" s="989"/>
      <c r="AJ112" s="990"/>
      <c r="AK112" s="991" t="s">
        <v>401</v>
      </c>
      <c r="AL112" s="989"/>
      <c r="AM112" s="989"/>
      <c r="AN112" s="989"/>
      <c r="AO112" s="990"/>
      <c r="AP112" s="992" t="s">
        <v>401</v>
      </c>
      <c r="AQ112" s="993"/>
      <c r="AR112" s="993"/>
      <c r="AS112" s="993"/>
      <c r="AT112" s="994"/>
      <c r="AU112" s="929"/>
      <c r="AV112" s="930"/>
      <c r="AW112" s="930"/>
      <c r="AX112" s="930"/>
      <c r="AY112" s="931"/>
      <c r="AZ112" s="979" t="s">
        <v>404</v>
      </c>
      <c r="BA112" s="980"/>
      <c r="BB112" s="980"/>
      <c r="BC112" s="980"/>
      <c r="BD112" s="980"/>
      <c r="BE112" s="980"/>
      <c r="BF112" s="980"/>
      <c r="BG112" s="980"/>
      <c r="BH112" s="980"/>
      <c r="BI112" s="980"/>
      <c r="BJ112" s="980"/>
      <c r="BK112" s="980"/>
      <c r="BL112" s="980"/>
      <c r="BM112" s="980"/>
      <c r="BN112" s="980"/>
      <c r="BO112" s="980"/>
      <c r="BP112" s="981"/>
      <c r="BQ112" s="949">
        <v>1806405</v>
      </c>
      <c r="BR112" s="950"/>
      <c r="BS112" s="950"/>
      <c r="BT112" s="950"/>
      <c r="BU112" s="950"/>
      <c r="BV112" s="950">
        <v>1832376</v>
      </c>
      <c r="BW112" s="950"/>
      <c r="BX112" s="950"/>
      <c r="BY112" s="950"/>
      <c r="BZ112" s="950"/>
      <c r="CA112" s="950">
        <v>1872950</v>
      </c>
      <c r="CB112" s="950"/>
      <c r="CC112" s="950"/>
      <c r="CD112" s="950"/>
      <c r="CE112" s="950"/>
      <c r="CF112" s="944">
        <v>16.100000000000001</v>
      </c>
      <c r="CG112" s="945"/>
      <c r="CH112" s="945"/>
      <c r="CI112" s="945"/>
      <c r="CJ112" s="945"/>
      <c r="CK112" s="975"/>
      <c r="CL112" s="976"/>
      <c r="CM112" s="946" t="s">
        <v>405</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401</v>
      </c>
      <c r="DH112" s="950"/>
      <c r="DI112" s="950"/>
      <c r="DJ112" s="950"/>
      <c r="DK112" s="950"/>
      <c r="DL112" s="950" t="s">
        <v>401</v>
      </c>
      <c r="DM112" s="950"/>
      <c r="DN112" s="950"/>
      <c r="DO112" s="950"/>
      <c r="DP112" s="950"/>
      <c r="DQ112" s="950" t="s">
        <v>401</v>
      </c>
      <c r="DR112" s="950"/>
      <c r="DS112" s="950"/>
      <c r="DT112" s="950"/>
      <c r="DU112" s="950"/>
      <c r="DV112" s="951" t="s">
        <v>401</v>
      </c>
      <c r="DW112" s="951"/>
      <c r="DX112" s="951"/>
      <c r="DY112" s="951"/>
      <c r="DZ112" s="952"/>
    </row>
    <row r="113" spans="1:130" s="197" customFormat="1" ht="26.25" customHeight="1">
      <c r="A113" s="984"/>
      <c r="B113" s="985"/>
      <c r="C113" s="980" t="s">
        <v>406</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213862</v>
      </c>
      <c r="AB113" s="964"/>
      <c r="AC113" s="964"/>
      <c r="AD113" s="964"/>
      <c r="AE113" s="965"/>
      <c r="AF113" s="966">
        <v>189985</v>
      </c>
      <c r="AG113" s="964"/>
      <c r="AH113" s="964"/>
      <c r="AI113" s="964"/>
      <c r="AJ113" s="965"/>
      <c r="AK113" s="966">
        <v>177472</v>
      </c>
      <c r="AL113" s="964"/>
      <c r="AM113" s="964"/>
      <c r="AN113" s="964"/>
      <c r="AO113" s="965"/>
      <c r="AP113" s="967">
        <v>1.5</v>
      </c>
      <c r="AQ113" s="968"/>
      <c r="AR113" s="968"/>
      <c r="AS113" s="968"/>
      <c r="AT113" s="969"/>
      <c r="AU113" s="929"/>
      <c r="AV113" s="930"/>
      <c r="AW113" s="930"/>
      <c r="AX113" s="930"/>
      <c r="AY113" s="931"/>
      <c r="AZ113" s="979" t="s">
        <v>407</v>
      </c>
      <c r="BA113" s="980"/>
      <c r="BB113" s="980"/>
      <c r="BC113" s="980"/>
      <c r="BD113" s="980"/>
      <c r="BE113" s="980"/>
      <c r="BF113" s="980"/>
      <c r="BG113" s="980"/>
      <c r="BH113" s="980"/>
      <c r="BI113" s="980"/>
      <c r="BJ113" s="980"/>
      <c r="BK113" s="980"/>
      <c r="BL113" s="980"/>
      <c r="BM113" s="980"/>
      <c r="BN113" s="980"/>
      <c r="BO113" s="980"/>
      <c r="BP113" s="981"/>
      <c r="BQ113" s="949" t="s">
        <v>401</v>
      </c>
      <c r="BR113" s="950"/>
      <c r="BS113" s="950"/>
      <c r="BT113" s="950"/>
      <c r="BU113" s="950"/>
      <c r="BV113" s="950" t="s">
        <v>401</v>
      </c>
      <c r="BW113" s="950"/>
      <c r="BX113" s="950"/>
      <c r="BY113" s="950"/>
      <c r="BZ113" s="950"/>
      <c r="CA113" s="950">
        <v>27438</v>
      </c>
      <c r="CB113" s="950"/>
      <c r="CC113" s="950"/>
      <c r="CD113" s="950"/>
      <c r="CE113" s="950"/>
      <c r="CF113" s="944">
        <v>0.2</v>
      </c>
      <c r="CG113" s="945"/>
      <c r="CH113" s="945"/>
      <c r="CI113" s="945"/>
      <c r="CJ113" s="945"/>
      <c r="CK113" s="975"/>
      <c r="CL113" s="976"/>
      <c r="CM113" s="946" t="s">
        <v>408</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401</v>
      </c>
      <c r="DH113" s="989"/>
      <c r="DI113" s="989"/>
      <c r="DJ113" s="989"/>
      <c r="DK113" s="990"/>
      <c r="DL113" s="991" t="s">
        <v>401</v>
      </c>
      <c r="DM113" s="989"/>
      <c r="DN113" s="989"/>
      <c r="DO113" s="989"/>
      <c r="DP113" s="990"/>
      <c r="DQ113" s="991" t="s">
        <v>401</v>
      </c>
      <c r="DR113" s="989"/>
      <c r="DS113" s="989"/>
      <c r="DT113" s="989"/>
      <c r="DU113" s="990"/>
      <c r="DV113" s="992" t="s">
        <v>401</v>
      </c>
      <c r="DW113" s="993"/>
      <c r="DX113" s="993"/>
      <c r="DY113" s="993"/>
      <c r="DZ113" s="994"/>
    </row>
    <row r="114" spans="1:130" s="197" customFormat="1" ht="26.25" customHeight="1">
      <c r="A114" s="984"/>
      <c r="B114" s="985"/>
      <c r="C114" s="980" t="s">
        <v>409</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t="s">
        <v>401</v>
      </c>
      <c r="AB114" s="989"/>
      <c r="AC114" s="989"/>
      <c r="AD114" s="989"/>
      <c r="AE114" s="990"/>
      <c r="AF114" s="991" t="s">
        <v>401</v>
      </c>
      <c r="AG114" s="989"/>
      <c r="AH114" s="989"/>
      <c r="AI114" s="989"/>
      <c r="AJ114" s="990"/>
      <c r="AK114" s="991">
        <v>27438</v>
      </c>
      <c r="AL114" s="989"/>
      <c r="AM114" s="989"/>
      <c r="AN114" s="989"/>
      <c r="AO114" s="990"/>
      <c r="AP114" s="992">
        <v>0.2</v>
      </c>
      <c r="AQ114" s="993"/>
      <c r="AR114" s="993"/>
      <c r="AS114" s="993"/>
      <c r="AT114" s="994"/>
      <c r="AU114" s="929"/>
      <c r="AV114" s="930"/>
      <c r="AW114" s="930"/>
      <c r="AX114" s="930"/>
      <c r="AY114" s="931"/>
      <c r="AZ114" s="979" t="s">
        <v>410</v>
      </c>
      <c r="BA114" s="980"/>
      <c r="BB114" s="980"/>
      <c r="BC114" s="980"/>
      <c r="BD114" s="980"/>
      <c r="BE114" s="980"/>
      <c r="BF114" s="980"/>
      <c r="BG114" s="980"/>
      <c r="BH114" s="980"/>
      <c r="BI114" s="980"/>
      <c r="BJ114" s="980"/>
      <c r="BK114" s="980"/>
      <c r="BL114" s="980"/>
      <c r="BM114" s="980"/>
      <c r="BN114" s="980"/>
      <c r="BO114" s="980"/>
      <c r="BP114" s="981"/>
      <c r="BQ114" s="949">
        <v>5509489</v>
      </c>
      <c r="BR114" s="950"/>
      <c r="BS114" s="950"/>
      <c r="BT114" s="950"/>
      <c r="BU114" s="950"/>
      <c r="BV114" s="950">
        <v>5032844</v>
      </c>
      <c r="BW114" s="950"/>
      <c r="BX114" s="950"/>
      <c r="BY114" s="950"/>
      <c r="BZ114" s="950"/>
      <c r="CA114" s="950">
        <v>4518211</v>
      </c>
      <c r="CB114" s="950"/>
      <c r="CC114" s="950"/>
      <c r="CD114" s="950"/>
      <c r="CE114" s="950"/>
      <c r="CF114" s="944">
        <v>38.9</v>
      </c>
      <c r="CG114" s="945"/>
      <c r="CH114" s="945"/>
      <c r="CI114" s="945"/>
      <c r="CJ114" s="945"/>
      <c r="CK114" s="975"/>
      <c r="CL114" s="976"/>
      <c r="CM114" s="946" t="s">
        <v>411</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v>54982</v>
      </c>
      <c r="DH114" s="989"/>
      <c r="DI114" s="989"/>
      <c r="DJ114" s="989"/>
      <c r="DK114" s="990"/>
      <c r="DL114" s="991" t="s">
        <v>401</v>
      </c>
      <c r="DM114" s="989"/>
      <c r="DN114" s="989"/>
      <c r="DO114" s="989"/>
      <c r="DP114" s="990"/>
      <c r="DQ114" s="991" t="s">
        <v>401</v>
      </c>
      <c r="DR114" s="989"/>
      <c r="DS114" s="989"/>
      <c r="DT114" s="989"/>
      <c r="DU114" s="990"/>
      <c r="DV114" s="992" t="s">
        <v>401</v>
      </c>
      <c r="DW114" s="993"/>
      <c r="DX114" s="993"/>
      <c r="DY114" s="993"/>
      <c r="DZ114" s="994"/>
    </row>
    <row r="115" spans="1:130" s="197" customFormat="1" ht="26.25" customHeight="1">
      <c r="A115" s="984"/>
      <c r="B115" s="985"/>
      <c r="C115" s="980" t="s">
        <v>412</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39862</v>
      </c>
      <c r="AB115" s="964"/>
      <c r="AC115" s="964"/>
      <c r="AD115" s="964"/>
      <c r="AE115" s="965"/>
      <c r="AF115" s="966">
        <v>91885</v>
      </c>
      <c r="AG115" s="964"/>
      <c r="AH115" s="964"/>
      <c r="AI115" s="964"/>
      <c r="AJ115" s="965"/>
      <c r="AK115" s="966">
        <v>33131</v>
      </c>
      <c r="AL115" s="964"/>
      <c r="AM115" s="964"/>
      <c r="AN115" s="964"/>
      <c r="AO115" s="965"/>
      <c r="AP115" s="967">
        <v>0.3</v>
      </c>
      <c r="AQ115" s="968"/>
      <c r="AR115" s="968"/>
      <c r="AS115" s="968"/>
      <c r="AT115" s="969"/>
      <c r="AU115" s="929"/>
      <c r="AV115" s="930"/>
      <c r="AW115" s="930"/>
      <c r="AX115" s="930"/>
      <c r="AY115" s="931"/>
      <c r="AZ115" s="979" t="s">
        <v>413</v>
      </c>
      <c r="BA115" s="980"/>
      <c r="BB115" s="980"/>
      <c r="BC115" s="980"/>
      <c r="BD115" s="980"/>
      <c r="BE115" s="980"/>
      <c r="BF115" s="980"/>
      <c r="BG115" s="980"/>
      <c r="BH115" s="980"/>
      <c r="BI115" s="980"/>
      <c r="BJ115" s="980"/>
      <c r="BK115" s="980"/>
      <c r="BL115" s="980"/>
      <c r="BM115" s="980"/>
      <c r="BN115" s="980"/>
      <c r="BO115" s="980"/>
      <c r="BP115" s="981"/>
      <c r="BQ115" s="949">
        <v>18285</v>
      </c>
      <c r="BR115" s="950"/>
      <c r="BS115" s="950"/>
      <c r="BT115" s="950"/>
      <c r="BU115" s="950"/>
      <c r="BV115" s="950">
        <v>16622</v>
      </c>
      <c r="BW115" s="950"/>
      <c r="BX115" s="950"/>
      <c r="BY115" s="950"/>
      <c r="BZ115" s="950"/>
      <c r="CA115" s="950">
        <v>15314</v>
      </c>
      <c r="CB115" s="950"/>
      <c r="CC115" s="950"/>
      <c r="CD115" s="950"/>
      <c r="CE115" s="950"/>
      <c r="CF115" s="944">
        <v>0.1</v>
      </c>
      <c r="CG115" s="945"/>
      <c r="CH115" s="945"/>
      <c r="CI115" s="945"/>
      <c r="CJ115" s="945"/>
      <c r="CK115" s="975"/>
      <c r="CL115" s="976"/>
      <c r="CM115" s="979" t="s">
        <v>414</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401</v>
      </c>
      <c r="DH115" s="989"/>
      <c r="DI115" s="989"/>
      <c r="DJ115" s="989"/>
      <c r="DK115" s="990"/>
      <c r="DL115" s="991" t="s">
        <v>401</v>
      </c>
      <c r="DM115" s="989"/>
      <c r="DN115" s="989"/>
      <c r="DO115" s="989"/>
      <c r="DP115" s="990"/>
      <c r="DQ115" s="991" t="s">
        <v>401</v>
      </c>
      <c r="DR115" s="989"/>
      <c r="DS115" s="989"/>
      <c r="DT115" s="989"/>
      <c r="DU115" s="990"/>
      <c r="DV115" s="992" t="s">
        <v>401</v>
      </c>
      <c r="DW115" s="993"/>
      <c r="DX115" s="993"/>
      <c r="DY115" s="993"/>
      <c r="DZ115" s="994"/>
    </row>
    <row r="116" spans="1:130" s="197" customFormat="1" ht="26.25" customHeight="1">
      <c r="A116" s="986"/>
      <c r="B116" s="987"/>
      <c r="C116" s="1001" t="s">
        <v>415</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401</v>
      </c>
      <c r="AB116" s="989"/>
      <c r="AC116" s="989"/>
      <c r="AD116" s="989"/>
      <c r="AE116" s="990"/>
      <c r="AF116" s="991" t="s">
        <v>401</v>
      </c>
      <c r="AG116" s="989"/>
      <c r="AH116" s="989"/>
      <c r="AI116" s="989"/>
      <c r="AJ116" s="990"/>
      <c r="AK116" s="991">
        <v>59</v>
      </c>
      <c r="AL116" s="989"/>
      <c r="AM116" s="989"/>
      <c r="AN116" s="989"/>
      <c r="AO116" s="990"/>
      <c r="AP116" s="992">
        <v>0</v>
      </c>
      <c r="AQ116" s="993"/>
      <c r="AR116" s="993"/>
      <c r="AS116" s="993"/>
      <c r="AT116" s="994"/>
      <c r="AU116" s="929"/>
      <c r="AV116" s="930"/>
      <c r="AW116" s="930"/>
      <c r="AX116" s="930"/>
      <c r="AY116" s="931"/>
      <c r="AZ116" s="979" t="s">
        <v>416</v>
      </c>
      <c r="BA116" s="980"/>
      <c r="BB116" s="980"/>
      <c r="BC116" s="980"/>
      <c r="BD116" s="980"/>
      <c r="BE116" s="980"/>
      <c r="BF116" s="980"/>
      <c r="BG116" s="980"/>
      <c r="BH116" s="980"/>
      <c r="BI116" s="980"/>
      <c r="BJ116" s="980"/>
      <c r="BK116" s="980"/>
      <c r="BL116" s="980"/>
      <c r="BM116" s="980"/>
      <c r="BN116" s="980"/>
      <c r="BO116" s="980"/>
      <c r="BP116" s="981"/>
      <c r="BQ116" s="949" t="s">
        <v>401</v>
      </c>
      <c r="BR116" s="950"/>
      <c r="BS116" s="950"/>
      <c r="BT116" s="950"/>
      <c r="BU116" s="950"/>
      <c r="BV116" s="950" t="s">
        <v>401</v>
      </c>
      <c r="BW116" s="950"/>
      <c r="BX116" s="950"/>
      <c r="BY116" s="950"/>
      <c r="BZ116" s="950"/>
      <c r="CA116" s="950" t="s">
        <v>401</v>
      </c>
      <c r="CB116" s="950"/>
      <c r="CC116" s="950"/>
      <c r="CD116" s="950"/>
      <c r="CE116" s="950"/>
      <c r="CF116" s="944" t="s">
        <v>401</v>
      </c>
      <c r="CG116" s="945"/>
      <c r="CH116" s="945"/>
      <c r="CI116" s="945"/>
      <c r="CJ116" s="945"/>
      <c r="CK116" s="975"/>
      <c r="CL116" s="976"/>
      <c r="CM116" s="946" t="s">
        <v>417</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401</v>
      </c>
      <c r="DH116" s="989"/>
      <c r="DI116" s="989"/>
      <c r="DJ116" s="989"/>
      <c r="DK116" s="990"/>
      <c r="DL116" s="991" t="s">
        <v>401</v>
      </c>
      <c r="DM116" s="989"/>
      <c r="DN116" s="989"/>
      <c r="DO116" s="989"/>
      <c r="DP116" s="990"/>
      <c r="DQ116" s="991" t="s">
        <v>401</v>
      </c>
      <c r="DR116" s="989"/>
      <c r="DS116" s="989"/>
      <c r="DT116" s="989"/>
      <c r="DU116" s="990"/>
      <c r="DV116" s="992" t="s">
        <v>401</v>
      </c>
      <c r="DW116" s="993"/>
      <c r="DX116" s="993"/>
      <c r="DY116" s="993"/>
      <c r="DZ116" s="994"/>
    </row>
    <row r="117" spans="1:130" s="197" customFormat="1" ht="26.25" customHeight="1">
      <c r="A117" s="934" t="s">
        <v>167</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418</v>
      </c>
      <c r="Z117" s="914"/>
      <c r="AA117" s="1026">
        <v>3483088</v>
      </c>
      <c r="AB117" s="996"/>
      <c r="AC117" s="996"/>
      <c r="AD117" s="996"/>
      <c r="AE117" s="997"/>
      <c r="AF117" s="995">
        <v>3614620</v>
      </c>
      <c r="AG117" s="996"/>
      <c r="AH117" s="996"/>
      <c r="AI117" s="996"/>
      <c r="AJ117" s="997"/>
      <c r="AK117" s="995">
        <v>3599277</v>
      </c>
      <c r="AL117" s="996"/>
      <c r="AM117" s="996"/>
      <c r="AN117" s="996"/>
      <c r="AO117" s="997"/>
      <c r="AP117" s="998"/>
      <c r="AQ117" s="999"/>
      <c r="AR117" s="999"/>
      <c r="AS117" s="999"/>
      <c r="AT117" s="1000"/>
      <c r="AU117" s="929"/>
      <c r="AV117" s="930"/>
      <c r="AW117" s="930"/>
      <c r="AX117" s="930"/>
      <c r="AY117" s="931"/>
      <c r="AZ117" s="1025" t="s">
        <v>419</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420</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392</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390</v>
      </c>
      <c r="AB118" s="913"/>
      <c r="AC118" s="913"/>
      <c r="AD118" s="913"/>
      <c r="AE118" s="914"/>
      <c r="AF118" s="912" t="s">
        <v>284</v>
      </c>
      <c r="AG118" s="913"/>
      <c r="AH118" s="913"/>
      <c r="AI118" s="913"/>
      <c r="AJ118" s="914"/>
      <c r="AK118" s="912" t="s">
        <v>283</v>
      </c>
      <c r="AL118" s="913"/>
      <c r="AM118" s="913"/>
      <c r="AN118" s="913"/>
      <c r="AO118" s="914"/>
      <c r="AP118" s="1020" t="s">
        <v>391</v>
      </c>
      <c r="AQ118" s="1021"/>
      <c r="AR118" s="1021"/>
      <c r="AS118" s="1021"/>
      <c r="AT118" s="1022"/>
      <c r="AU118" s="932"/>
      <c r="AV118" s="933"/>
      <c r="AW118" s="933"/>
      <c r="AX118" s="933"/>
      <c r="AY118" s="933"/>
      <c r="AZ118" s="228" t="s">
        <v>167</v>
      </c>
      <c r="BA118" s="228"/>
      <c r="BB118" s="228"/>
      <c r="BC118" s="228"/>
      <c r="BD118" s="228"/>
      <c r="BE118" s="228"/>
      <c r="BF118" s="228"/>
      <c r="BG118" s="228"/>
      <c r="BH118" s="228"/>
      <c r="BI118" s="228"/>
      <c r="BJ118" s="228"/>
      <c r="BK118" s="228"/>
      <c r="BL118" s="228"/>
      <c r="BM118" s="228"/>
      <c r="BN118" s="228"/>
      <c r="BO118" s="1023" t="s">
        <v>421</v>
      </c>
      <c r="BP118" s="1024"/>
      <c r="BQ118" s="1015">
        <v>37030614</v>
      </c>
      <c r="BR118" s="1016"/>
      <c r="BS118" s="1016"/>
      <c r="BT118" s="1016"/>
      <c r="BU118" s="1016"/>
      <c r="BV118" s="1016">
        <v>35932572</v>
      </c>
      <c r="BW118" s="1016"/>
      <c r="BX118" s="1016"/>
      <c r="BY118" s="1016"/>
      <c r="BZ118" s="1016"/>
      <c r="CA118" s="1016">
        <v>35628012</v>
      </c>
      <c r="CB118" s="1016"/>
      <c r="CC118" s="1016"/>
      <c r="CD118" s="1016"/>
      <c r="CE118" s="1016"/>
      <c r="CF118" s="1017"/>
      <c r="CG118" s="1018"/>
      <c r="CH118" s="1018"/>
      <c r="CI118" s="1018"/>
      <c r="CJ118" s="1019"/>
      <c r="CK118" s="975"/>
      <c r="CL118" s="976"/>
      <c r="CM118" s="946" t="s">
        <v>422</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395</v>
      </c>
      <c r="B119" s="974"/>
      <c r="C119" s="953" t="s">
        <v>396</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423</v>
      </c>
      <c r="AV119" s="1008"/>
      <c r="AW119" s="1008"/>
      <c r="AX119" s="1008"/>
      <c r="AY119" s="1009"/>
      <c r="AZ119" s="970" t="s">
        <v>424</v>
      </c>
      <c r="BA119" s="917"/>
      <c r="BB119" s="917"/>
      <c r="BC119" s="917"/>
      <c r="BD119" s="917"/>
      <c r="BE119" s="917"/>
      <c r="BF119" s="917"/>
      <c r="BG119" s="917"/>
      <c r="BH119" s="917"/>
      <c r="BI119" s="917"/>
      <c r="BJ119" s="917"/>
      <c r="BK119" s="917"/>
      <c r="BL119" s="917"/>
      <c r="BM119" s="917"/>
      <c r="BN119" s="917"/>
      <c r="BO119" s="917"/>
      <c r="BP119" s="918"/>
      <c r="BQ119" s="956">
        <v>9818323</v>
      </c>
      <c r="BR119" s="957"/>
      <c r="BS119" s="957"/>
      <c r="BT119" s="957"/>
      <c r="BU119" s="957"/>
      <c r="BV119" s="957">
        <v>11719667</v>
      </c>
      <c r="BW119" s="957"/>
      <c r="BX119" s="957"/>
      <c r="BY119" s="957"/>
      <c r="BZ119" s="957"/>
      <c r="CA119" s="957">
        <v>13789364</v>
      </c>
      <c r="CB119" s="957"/>
      <c r="CC119" s="957"/>
      <c r="CD119" s="957"/>
      <c r="CE119" s="957"/>
      <c r="CF119" s="971">
        <v>118.6</v>
      </c>
      <c r="CG119" s="972"/>
      <c r="CH119" s="972"/>
      <c r="CI119" s="972"/>
      <c r="CJ119" s="972"/>
      <c r="CK119" s="977"/>
      <c r="CL119" s="978"/>
      <c r="CM119" s="1034" t="s">
        <v>425</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781152</v>
      </c>
      <c r="DH119" s="1028"/>
      <c r="DI119" s="1028"/>
      <c r="DJ119" s="1028"/>
      <c r="DK119" s="1029"/>
      <c r="DL119" s="1030">
        <v>718758</v>
      </c>
      <c r="DM119" s="1028"/>
      <c r="DN119" s="1028"/>
      <c r="DO119" s="1028"/>
      <c r="DP119" s="1029"/>
      <c r="DQ119" s="1030">
        <v>656364</v>
      </c>
      <c r="DR119" s="1028"/>
      <c r="DS119" s="1028"/>
      <c r="DT119" s="1028"/>
      <c r="DU119" s="1029"/>
      <c r="DV119" s="1031">
        <v>5.6</v>
      </c>
      <c r="DW119" s="1032"/>
      <c r="DX119" s="1032"/>
      <c r="DY119" s="1032"/>
      <c r="DZ119" s="1033"/>
    </row>
    <row r="120" spans="1:130" s="197" customFormat="1" ht="26.25" customHeight="1">
      <c r="A120" s="1005"/>
      <c r="B120" s="976"/>
      <c r="C120" s="946" t="s">
        <v>400</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426</v>
      </c>
      <c r="BA120" s="980"/>
      <c r="BB120" s="980"/>
      <c r="BC120" s="980"/>
      <c r="BD120" s="980"/>
      <c r="BE120" s="980"/>
      <c r="BF120" s="980"/>
      <c r="BG120" s="980"/>
      <c r="BH120" s="980"/>
      <c r="BI120" s="980"/>
      <c r="BJ120" s="980"/>
      <c r="BK120" s="980"/>
      <c r="BL120" s="980"/>
      <c r="BM120" s="980"/>
      <c r="BN120" s="980"/>
      <c r="BO120" s="980"/>
      <c r="BP120" s="981"/>
      <c r="BQ120" s="949">
        <v>1459773</v>
      </c>
      <c r="BR120" s="950"/>
      <c r="BS120" s="950"/>
      <c r="BT120" s="950"/>
      <c r="BU120" s="950"/>
      <c r="BV120" s="950">
        <v>1260213</v>
      </c>
      <c r="BW120" s="950"/>
      <c r="BX120" s="950"/>
      <c r="BY120" s="950"/>
      <c r="BZ120" s="950"/>
      <c r="CA120" s="950">
        <v>1114580</v>
      </c>
      <c r="CB120" s="950"/>
      <c r="CC120" s="950"/>
      <c r="CD120" s="950"/>
      <c r="CE120" s="950"/>
      <c r="CF120" s="944">
        <v>9.6</v>
      </c>
      <c r="CG120" s="945"/>
      <c r="CH120" s="945"/>
      <c r="CI120" s="945"/>
      <c r="CJ120" s="945"/>
      <c r="CK120" s="1043" t="s">
        <v>427</v>
      </c>
      <c r="CL120" s="1044"/>
      <c r="CM120" s="1044"/>
      <c r="CN120" s="1044"/>
      <c r="CO120" s="1045"/>
      <c r="CP120" s="1051" t="s">
        <v>374</v>
      </c>
      <c r="CQ120" s="1052"/>
      <c r="CR120" s="1052"/>
      <c r="CS120" s="1052"/>
      <c r="CT120" s="1052"/>
      <c r="CU120" s="1052"/>
      <c r="CV120" s="1052"/>
      <c r="CW120" s="1052"/>
      <c r="CX120" s="1052"/>
      <c r="CY120" s="1052"/>
      <c r="CZ120" s="1052"/>
      <c r="DA120" s="1052"/>
      <c r="DB120" s="1052"/>
      <c r="DC120" s="1052"/>
      <c r="DD120" s="1052"/>
      <c r="DE120" s="1052"/>
      <c r="DF120" s="1053"/>
      <c r="DG120" s="956">
        <v>806094</v>
      </c>
      <c r="DH120" s="957"/>
      <c r="DI120" s="957"/>
      <c r="DJ120" s="957"/>
      <c r="DK120" s="957"/>
      <c r="DL120" s="957">
        <v>867371</v>
      </c>
      <c r="DM120" s="957"/>
      <c r="DN120" s="957"/>
      <c r="DO120" s="957"/>
      <c r="DP120" s="957"/>
      <c r="DQ120" s="957">
        <v>934832</v>
      </c>
      <c r="DR120" s="957"/>
      <c r="DS120" s="957"/>
      <c r="DT120" s="957"/>
      <c r="DU120" s="957"/>
      <c r="DV120" s="958">
        <v>8</v>
      </c>
      <c r="DW120" s="958"/>
      <c r="DX120" s="958"/>
      <c r="DY120" s="958"/>
      <c r="DZ120" s="959"/>
    </row>
    <row r="121" spans="1:130" s="197" customFormat="1" ht="26.25" customHeight="1">
      <c r="A121" s="1005"/>
      <c r="B121" s="976"/>
      <c r="C121" s="1040" t="s">
        <v>428</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429</v>
      </c>
      <c r="BA121" s="1001"/>
      <c r="BB121" s="1001"/>
      <c r="BC121" s="1001"/>
      <c r="BD121" s="1001"/>
      <c r="BE121" s="1001"/>
      <c r="BF121" s="1001"/>
      <c r="BG121" s="1001"/>
      <c r="BH121" s="1001"/>
      <c r="BI121" s="1001"/>
      <c r="BJ121" s="1001"/>
      <c r="BK121" s="1001"/>
      <c r="BL121" s="1001"/>
      <c r="BM121" s="1001"/>
      <c r="BN121" s="1001"/>
      <c r="BO121" s="1001"/>
      <c r="BP121" s="1002"/>
      <c r="BQ121" s="1015">
        <v>23428666</v>
      </c>
      <c r="BR121" s="1016"/>
      <c r="BS121" s="1016"/>
      <c r="BT121" s="1016"/>
      <c r="BU121" s="1016"/>
      <c r="BV121" s="1016">
        <v>23585702</v>
      </c>
      <c r="BW121" s="1016"/>
      <c r="BX121" s="1016"/>
      <c r="BY121" s="1016"/>
      <c r="BZ121" s="1016"/>
      <c r="CA121" s="1016">
        <v>24180384</v>
      </c>
      <c r="CB121" s="1016"/>
      <c r="CC121" s="1016"/>
      <c r="CD121" s="1016"/>
      <c r="CE121" s="1016"/>
      <c r="CF121" s="1054">
        <v>208</v>
      </c>
      <c r="CG121" s="1055"/>
      <c r="CH121" s="1055"/>
      <c r="CI121" s="1055"/>
      <c r="CJ121" s="1055"/>
      <c r="CK121" s="1046"/>
      <c r="CL121" s="1047"/>
      <c r="CM121" s="1047"/>
      <c r="CN121" s="1047"/>
      <c r="CO121" s="1048"/>
      <c r="CP121" s="1037" t="s">
        <v>375</v>
      </c>
      <c r="CQ121" s="1038"/>
      <c r="CR121" s="1038"/>
      <c r="CS121" s="1038"/>
      <c r="CT121" s="1038"/>
      <c r="CU121" s="1038"/>
      <c r="CV121" s="1038"/>
      <c r="CW121" s="1038"/>
      <c r="CX121" s="1038"/>
      <c r="CY121" s="1038"/>
      <c r="CZ121" s="1038"/>
      <c r="DA121" s="1038"/>
      <c r="DB121" s="1038"/>
      <c r="DC121" s="1038"/>
      <c r="DD121" s="1038"/>
      <c r="DE121" s="1038"/>
      <c r="DF121" s="1039"/>
      <c r="DG121" s="949">
        <v>614913</v>
      </c>
      <c r="DH121" s="950"/>
      <c r="DI121" s="950"/>
      <c r="DJ121" s="950"/>
      <c r="DK121" s="950"/>
      <c r="DL121" s="950">
        <v>617439</v>
      </c>
      <c r="DM121" s="950"/>
      <c r="DN121" s="950"/>
      <c r="DO121" s="950"/>
      <c r="DP121" s="950"/>
      <c r="DQ121" s="950">
        <v>622770</v>
      </c>
      <c r="DR121" s="950"/>
      <c r="DS121" s="950"/>
      <c r="DT121" s="950"/>
      <c r="DU121" s="950"/>
      <c r="DV121" s="951">
        <v>5.4</v>
      </c>
      <c r="DW121" s="951"/>
      <c r="DX121" s="951"/>
      <c r="DY121" s="951"/>
      <c r="DZ121" s="952"/>
    </row>
    <row r="122" spans="1:130" s="197" customFormat="1" ht="26.25" customHeight="1">
      <c r="A122" s="1005"/>
      <c r="B122" s="976"/>
      <c r="C122" s="946" t="s">
        <v>411</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v>5785</v>
      </c>
      <c r="AB122" s="989"/>
      <c r="AC122" s="989"/>
      <c r="AD122" s="989"/>
      <c r="AE122" s="990"/>
      <c r="AF122" s="991">
        <v>58754</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167</v>
      </c>
      <c r="BA122" s="228"/>
      <c r="BB122" s="228"/>
      <c r="BC122" s="228"/>
      <c r="BD122" s="228"/>
      <c r="BE122" s="228"/>
      <c r="BF122" s="228"/>
      <c r="BG122" s="228"/>
      <c r="BH122" s="228"/>
      <c r="BI122" s="228"/>
      <c r="BJ122" s="228"/>
      <c r="BK122" s="228"/>
      <c r="BL122" s="228"/>
      <c r="BM122" s="228"/>
      <c r="BN122" s="228"/>
      <c r="BO122" s="1023" t="s">
        <v>430</v>
      </c>
      <c r="BP122" s="1024"/>
      <c r="BQ122" s="1064">
        <v>34706762</v>
      </c>
      <c r="BR122" s="1065"/>
      <c r="BS122" s="1065"/>
      <c r="BT122" s="1065"/>
      <c r="BU122" s="1065"/>
      <c r="BV122" s="1065">
        <v>36565582</v>
      </c>
      <c r="BW122" s="1065"/>
      <c r="BX122" s="1065"/>
      <c r="BY122" s="1065"/>
      <c r="BZ122" s="1065"/>
      <c r="CA122" s="1065">
        <v>39084328</v>
      </c>
      <c r="CB122" s="1065"/>
      <c r="CC122" s="1065"/>
      <c r="CD122" s="1065"/>
      <c r="CE122" s="1065"/>
      <c r="CF122" s="1017"/>
      <c r="CG122" s="1018"/>
      <c r="CH122" s="1018"/>
      <c r="CI122" s="1018"/>
      <c r="CJ122" s="1019"/>
      <c r="CK122" s="1046"/>
      <c r="CL122" s="1047"/>
      <c r="CM122" s="1047"/>
      <c r="CN122" s="1047"/>
      <c r="CO122" s="1048"/>
      <c r="CP122" s="1037" t="s">
        <v>431</v>
      </c>
      <c r="CQ122" s="1038"/>
      <c r="CR122" s="1038"/>
      <c r="CS122" s="1038"/>
      <c r="CT122" s="1038"/>
      <c r="CU122" s="1038"/>
      <c r="CV122" s="1038"/>
      <c r="CW122" s="1038"/>
      <c r="CX122" s="1038"/>
      <c r="CY122" s="1038"/>
      <c r="CZ122" s="1038"/>
      <c r="DA122" s="1038"/>
      <c r="DB122" s="1038"/>
      <c r="DC122" s="1038"/>
      <c r="DD122" s="1038"/>
      <c r="DE122" s="1038"/>
      <c r="DF122" s="1039"/>
      <c r="DG122" s="949">
        <v>313074</v>
      </c>
      <c r="DH122" s="950"/>
      <c r="DI122" s="950"/>
      <c r="DJ122" s="950"/>
      <c r="DK122" s="950"/>
      <c r="DL122" s="950">
        <v>293704</v>
      </c>
      <c r="DM122" s="950"/>
      <c r="DN122" s="950"/>
      <c r="DO122" s="950"/>
      <c r="DP122" s="950"/>
      <c r="DQ122" s="950">
        <v>266934</v>
      </c>
      <c r="DR122" s="950"/>
      <c r="DS122" s="950"/>
      <c r="DT122" s="950"/>
      <c r="DU122" s="950"/>
      <c r="DV122" s="951">
        <v>2.2999999999999998</v>
      </c>
      <c r="DW122" s="951"/>
      <c r="DX122" s="951"/>
      <c r="DY122" s="951"/>
      <c r="DZ122" s="952"/>
    </row>
    <row r="123" spans="1:130" s="197" customFormat="1" ht="26.25" customHeight="1" thickBot="1">
      <c r="A123" s="1005"/>
      <c r="B123" s="976"/>
      <c r="C123" s="946" t="s">
        <v>417</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432</v>
      </c>
      <c r="AB123" s="989"/>
      <c r="AC123" s="989"/>
      <c r="AD123" s="989"/>
      <c r="AE123" s="990"/>
      <c r="AF123" s="991" t="s">
        <v>432</v>
      </c>
      <c r="AG123" s="989"/>
      <c r="AH123" s="989"/>
      <c r="AI123" s="989"/>
      <c r="AJ123" s="990"/>
      <c r="AK123" s="991" t="s">
        <v>432</v>
      </c>
      <c r="AL123" s="989"/>
      <c r="AM123" s="989"/>
      <c r="AN123" s="989"/>
      <c r="AO123" s="990"/>
      <c r="AP123" s="992" t="s">
        <v>432</v>
      </c>
      <c r="AQ123" s="993"/>
      <c r="AR123" s="993"/>
      <c r="AS123" s="993"/>
      <c r="AT123" s="994"/>
      <c r="AU123" s="1061" t="s">
        <v>433</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19.8</v>
      </c>
      <c r="BR123" s="1057"/>
      <c r="BS123" s="1057"/>
      <c r="BT123" s="1057"/>
      <c r="BU123" s="1057"/>
      <c r="BV123" s="1057" t="s">
        <v>432</v>
      </c>
      <c r="BW123" s="1057"/>
      <c r="BX123" s="1057"/>
      <c r="BY123" s="1057"/>
      <c r="BZ123" s="1057"/>
      <c r="CA123" s="1057" t="s">
        <v>432</v>
      </c>
      <c r="CB123" s="1057"/>
      <c r="CC123" s="1057"/>
      <c r="CD123" s="1057"/>
      <c r="CE123" s="1057"/>
      <c r="CF123" s="1058"/>
      <c r="CG123" s="1059"/>
      <c r="CH123" s="1059"/>
      <c r="CI123" s="1059"/>
      <c r="CJ123" s="1060"/>
      <c r="CK123" s="1046"/>
      <c r="CL123" s="1047"/>
      <c r="CM123" s="1047"/>
      <c r="CN123" s="1047"/>
      <c r="CO123" s="1048"/>
      <c r="CP123" s="1037" t="s">
        <v>434</v>
      </c>
      <c r="CQ123" s="1038"/>
      <c r="CR123" s="1038"/>
      <c r="CS123" s="1038"/>
      <c r="CT123" s="1038"/>
      <c r="CU123" s="1038"/>
      <c r="CV123" s="1038"/>
      <c r="CW123" s="1038"/>
      <c r="CX123" s="1038"/>
      <c r="CY123" s="1038"/>
      <c r="CZ123" s="1038"/>
      <c r="DA123" s="1038"/>
      <c r="DB123" s="1038"/>
      <c r="DC123" s="1038"/>
      <c r="DD123" s="1038"/>
      <c r="DE123" s="1038"/>
      <c r="DF123" s="1039"/>
      <c r="DG123" s="988">
        <v>44707</v>
      </c>
      <c r="DH123" s="989"/>
      <c r="DI123" s="989"/>
      <c r="DJ123" s="989"/>
      <c r="DK123" s="990"/>
      <c r="DL123" s="991">
        <v>40192</v>
      </c>
      <c r="DM123" s="989"/>
      <c r="DN123" s="989"/>
      <c r="DO123" s="989"/>
      <c r="DP123" s="990"/>
      <c r="DQ123" s="991">
        <v>40856</v>
      </c>
      <c r="DR123" s="989"/>
      <c r="DS123" s="989"/>
      <c r="DT123" s="989"/>
      <c r="DU123" s="990"/>
      <c r="DV123" s="992">
        <v>0.4</v>
      </c>
      <c r="DW123" s="993"/>
      <c r="DX123" s="993"/>
      <c r="DY123" s="993"/>
      <c r="DZ123" s="994"/>
    </row>
    <row r="124" spans="1:130" s="197" customFormat="1" ht="26.25" customHeight="1">
      <c r="A124" s="1005"/>
      <c r="B124" s="976"/>
      <c r="C124" s="946" t="s">
        <v>420</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432</v>
      </c>
      <c r="AB124" s="989"/>
      <c r="AC124" s="989"/>
      <c r="AD124" s="989"/>
      <c r="AE124" s="990"/>
      <c r="AF124" s="991" t="s">
        <v>432</v>
      </c>
      <c r="AG124" s="989"/>
      <c r="AH124" s="989"/>
      <c r="AI124" s="989"/>
      <c r="AJ124" s="990"/>
      <c r="AK124" s="991" t="s">
        <v>432</v>
      </c>
      <c r="AL124" s="989"/>
      <c r="AM124" s="989"/>
      <c r="AN124" s="989"/>
      <c r="AO124" s="990"/>
      <c r="AP124" s="992" t="s">
        <v>432</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435</v>
      </c>
      <c r="CQ124" s="1038"/>
      <c r="CR124" s="1038"/>
      <c r="CS124" s="1038"/>
      <c r="CT124" s="1038"/>
      <c r="CU124" s="1038"/>
      <c r="CV124" s="1038"/>
      <c r="CW124" s="1038"/>
      <c r="CX124" s="1038"/>
      <c r="CY124" s="1038"/>
      <c r="CZ124" s="1038"/>
      <c r="DA124" s="1038"/>
      <c r="DB124" s="1038"/>
      <c r="DC124" s="1038"/>
      <c r="DD124" s="1038"/>
      <c r="DE124" s="1038"/>
      <c r="DF124" s="1039"/>
      <c r="DG124" s="1027">
        <v>27617</v>
      </c>
      <c r="DH124" s="1028"/>
      <c r="DI124" s="1028"/>
      <c r="DJ124" s="1028"/>
      <c r="DK124" s="1029"/>
      <c r="DL124" s="1030">
        <v>13670</v>
      </c>
      <c r="DM124" s="1028"/>
      <c r="DN124" s="1028"/>
      <c r="DO124" s="1028"/>
      <c r="DP124" s="1029"/>
      <c r="DQ124" s="1030">
        <v>7558</v>
      </c>
      <c r="DR124" s="1028"/>
      <c r="DS124" s="1028"/>
      <c r="DT124" s="1028"/>
      <c r="DU124" s="1029"/>
      <c r="DV124" s="1031">
        <v>0.1</v>
      </c>
      <c r="DW124" s="1032"/>
      <c r="DX124" s="1032"/>
      <c r="DY124" s="1032"/>
      <c r="DZ124" s="1033"/>
    </row>
    <row r="125" spans="1:130" s="197" customFormat="1" ht="26.25" customHeight="1" thickBot="1">
      <c r="A125" s="1005"/>
      <c r="B125" s="976"/>
      <c r="C125" s="946" t="s">
        <v>422</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432</v>
      </c>
      <c r="AB125" s="989"/>
      <c r="AC125" s="989"/>
      <c r="AD125" s="989"/>
      <c r="AE125" s="990"/>
      <c r="AF125" s="991" t="s">
        <v>432</v>
      </c>
      <c r="AG125" s="989"/>
      <c r="AH125" s="989"/>
      <c r="AI125" s="989"/>
      <c r="AJ125" s="990"/>
      <c r="AK125" s="991" t="s">
        <v>432</v>
      </c>
      <c r="AL125" s="989"/>
      <c r="AM125" s="989"/>
      <c r="AN125" s="989"/>
      <c r="AO125" s="990"/>
      <c r="AP125" s="992" t="s">
        <v>432</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436</v>
      </c>
      <c r="CL125" s="1044"/>
      <c r="CM125" s="1044"/>
      <c r="CN125" s="1044"/>
      <c r="CO125" s="1045"/>
      <c r="CP125" s="970" t="s">
        <v>437</v>
      </c>
      <c r="CQ125" s="917"/>
      <c r="CR125" s="917"/>
      <c r="CS125" s="917"/>
      <c r="CT125" s="917"/>
      <c r="CU125" s="917"/>
      <c r="CV125" s="917"/>
      <c r="CW125" s="917"/>
      <c r="CX125" s="917"/>
      <c r="CY125" s="917"/>
      <c r="CZ125" s="917"/>
      <c r="DA125" s="917"/>
      <c r="DB125" s="917"/>
      <c r="DC125" s="917"/>
      <c r="DD125" s="917"/>
      <c r="DE125" s="917"/>
      <c r="DF125" s="918"/>
      <c r="DG125" s="956" t="s">
        <v>432</v>
      </c>
      <c r="DH125" s="957"/>
      <c r="DI125" s="957"/>
      <c r="DJ125" s="957"/>
      <c r="DK125" s="957"/>
      <c r="DL125" s="957" t="s">
        <v>432</v>
      </c>
      <c r="DM125" s="957"/>
      <c r="DN125" s="957"/>
      <c r="DO125" s="957"/>
      <c r="DP125" s="957"/>
      <c r="DQ125" s="957" t="s">
        <v>432</v>
      </c>
      <c r="DR125" s="957"/>
      <c r="DS125" s="957"/>
      <c r="DT125" s="957"/>
      <c r="DU125" s="957"/>
      <c r="DV125" s="958" t="s">
        <v>432</v>
      </c>
      <c r="DW125" s="958"/>
      <c r="DX125" s="958"/>
      <c r="DY125" s="958"/>
      <c r="DZ125" s="959"/>
    </row>
    <row r="126" spans="1:130" s="197" customFormat="1" ht="26.25" customHeight="1">
      <c r="A126" s="1005"/>
      <c r="B126" s="976"/>
      <c r="C126" s="946" t="s">
        <v>425</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34077</v>
      </c>
      <c r="AB126" s="989"/>
      <c r="AC126" s="989"/>
      <c r="AD126" s="989"/>
      <c r="AE126" s="990"/>
      <c r="AF126" s="991">
        <v>33131</v>
      </c>
      <c r="AG126" s="989"/>
      <c r="AH126" s="989"/>
      <c r="AI126" s="989"/>
      <c r="AJ126" s="990"/>
      <c r="AK126" s="991">
        <v>33131</v>
      </c>
      <c r="AL126" s="989"/>
      <c r="AM126" s="989"/>
      <c r="AN126" s="989"/>
      <c r="AO126" s="990"/>
      <c r="AP126" s="992">
        <v>0.3</v>
      </c>
      <c r="AQ126" s="993"/>
      <c r="AR126" s="993"/>
      <c r="AS126" s="993"/>
      <c r="AT126" s="994"/>
      <c r="AU126" s="233"/>
      <c r="AV126" s="233"/>
      <c r="AW126" s="233"/>
      <c r="AX126" s="1066" t="s">
        <v>438</v>
      </c>
      <c r="AY126" s="1067"/>
      <c r="AZ126" s="1067"/>
      <c r="BA126" s="1067"/>
      <c r="BB126" s="1067"/>
      <c r="BC126" s="1067"/>
      <c r="BD126" s="1067"/>
      <c r="BE126" s="1068"/>
      <c r="BF126" s="1082" t="s">
        <v>439</v>
      </c>
      <c r="BG126" s="1067"/>
      <c r="BH126" s="1067"/>
      <c r="BI126" s="1067"/>
      <c r="BJ126" s="1067"/>
      <c r="BK126" s="1067"/>
      <c r="BL126" s="1068"/>
      <c r="BM126" s="1082" t="s">
        <v>440</v>
      </c>
      <c r="BN126" s="1067"/>
      <c r="BO126" s="1067"/>
      <c r="BP126" s="1067"/>
      <c r="BQ126" s="1067"/>
      <c r="BR126" s="1067"/>
      <c r="BS126" s="1068"/>
      <c r="BT126" s="1082" t="s">
        <v>441</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442</v>
      </c>
      <c r="CQ126" s="980"/>
      <c r="CR126" s="980"/>
      <c r="CS126" s="980"/>
      <c r="CT126" s="980"/>
      <c r="CU126" s="980"/>
      <c r="CV126" s="980"/>
      <c r="CW126" s="980"/>
      <c r="CX126" s="980"/>
      <c r="CY126" s="980"/>
      <c r="CZ126" s="980"/>
      <c r="DA126" s="980"/>
      <c r="DB126" s="980"/>
      <c r="DC126" s="980"/>
      <c r="DD126" s="980"/>
      <c r="DE126" s="980"/>
      <c r="DF126" s="981"/>
      <c r="DG126" s="949" t="s">
        <v>432</v>
      </c>
      <c r="DH126" s="950"/>
      <c r="DI126" s="950"/>
      <c r="DJ126" s="950"/>
      <c r="DK126" s="950"/>
      <c r="DL126" s="950" t="s">
        <v>432</v>
      </c>
      <c r="DM126" s="950"/>
      <c r="DN126" s="950"/>
      <c r="DO126" s="950"/>
      <c r="DP126" s="950"/>
      <c r="DQ126" s="950" t="s">
        <v>432</v>
      </c>
      <c r="DR126" s="950"/>
      <c r="DS126" s="950"/>
      <c r="DT126" s="950"/>
      <c r="DU126" s="950"/>
      <c r="DV126" s="951" t="s">
        <v>432</v>
      </c>
      <c r="DW126" s="951"/>
      <c r="DX126" s="951"/>
      <c r="DY126" s="951"/>
      <c r="DZ126" s="952"/>
    </row>
    <row r="127" spans="1:130" s="197" customFormat="1" ht="26.25" customHeight="1" thickBot="1">
      <c r="A127" s="1006"/>
      <c r="B127" s="978"/>
      <c r="C127" s="1034" t="s">
        <v>443</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432</v>
      </c>
      <c r="AB127" s="989"/>
      <c r="AC127" s="989"/>
      <c r="AD127" s="989"/>
      <c r="AE127" s="990"/>
      <c r="AF127" s="991" t="s">
        <v>432</v>
      </c>
      <c r="AG127" s="989"/>
      <c r="AH127" s="989"/>
      <c r="AI127" s="989"/>
      <c r="AJ127" s="990"/>
      <c r="AK127" s="991" t="s">
        <v>432</v>
      </c>
      <c r="AL127" s="989"/>
      <c r="AM127" s="989"/>
      <c r="AN127" s="989"/>
      <c r="AO127" s="990"/>
      <c r="AP127" s="992" t="s">
        <v>432</v>
      </c>
      <c r="AQ127" s="993"/>
      <c r="AR127" s="993"/>
      <c r="AS127" s="993"/>
      <c r="AT127" s="994"/>
      <c r="AU127" s="233"/>
      <c r="AV127" s="233"/>
      <c r="AW127" s="233"/>
      <c r="AX127" s="916" t="s">
        <v>444</v>
      </c>
      <c r="AY127" s="917"/>
      <c r="AZ127" s="917"/>
      <c r="BA127" s="917"/>
      <c r="BB127" s="917"/>
      <c r="BC127" s="917"/>
      <c r="BD127" s="917"/>
      <c r="BE127" s="918"/>
      <c r="BF127" s="1071" t="s">
        <v>432</v>
      </c>
      <c r="BG127" s="1072"/>
      <c r="BH127" s="1072"/>
      <c r="BI127" s="1072"/>
      <c r="BJ127" s="1072"/>
      <c r="BK127" s="1072"/>
      <c r="BL127" s="1081"/>
      <c r="BM127" s="1071">
        <v>12.84</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445</v>
      </c>
      <c r="CQ127" s="1075"/>
      <c r="CR127" s="1075"/>
      <c r="CS127" s="1075"/>
      <c r="CT127" s="1075"/>
      <c r="CU127" s="1075"/>
      <c r="CV127" s="1075"/>
      <c r="CW127" s="1075"/>
      <c r="CX127" s="1075"/>
      <c r="CY127" s="1075"/>
      <c r="CZ127" s="1075"/>
      <c r="DA127" s="1075"/>
      <c r="DB127" s="1075"/>
      <c r="DC127" s="1075"/>
      <c r="DD127" s="1075"/>
      <c r="DE127" s="1075"/>
      <c r="DF127" s="1076"/>
      <c r="DG127" s="1077">
        <v>18285</v>
      </c>
      <c r="DH127" s="1078"/>
      <c r="DI127" s="1078"/>
      <c r="DJ127" s="1078"/>
      <c r="DK127" s="1078"/>
      <c r="DL127" s="1078">
        <v>16622</v>
      </c>
      <c r="DM127" s="1078"/>
      <c r="DN127" s="1078"/>
      <c r="DO127" s="1078"/>
      <c r="DP127" s="1078"/>
      <c r="DQ127" s="1078">
        <v>15314</v>
      </c>
      <c r="DR127" s="1078"/>
      <c r="DS127" s="1078"/>
      <c r="DT127" s="1078"/>
      <c r="DU127" s="1078"/>
      <c r="DV127" s="1079">
        <v>0.1</v>
      </c>
      <c r="DW127" s="1079"/>
      <c r="DX127" s="1079"/>
      <c r="DY127" s="1079"/>
      <c r="DZ127" s="1080"/>
    </row>
    <row r="128" spans="1:130" s="197" customFormat="1" ht="26.25" customHeight="1">
      <c r="A128" s="1101" t="s">
        <v>446</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447</v>
      </c>
      <c r="X128" s="1103"/>
      <c r="Y128" s="1103"/>
      <c r="Z128" s="1104"/>
      <c r="AA128" s="1119">
        <v>103269</v>
      </c>
      <c r="AB128" s="1120"/>
      <c r="AC128" s="1120"/>
      <c r="AD128" s="1120"/>
      <c r="AE128" s="1121"/>
      <c r="AF128" s="1122">
        <v>117382</v>
      </c>
      <c r="AG128" s="1120"/>
      <c r="AH128" s="1120"/>
      <c r="AI128" s="1120"/>
      <c r="AJ128" s="1121"/>
      <c r="AK128" s="1122">
        <v>143709</v>
      </c>
      <c r="AL128" s="1120"/>
      <c r="AM128" s="1120"/>
      <c r="AN128" s="1120"/>
      <c r="AO128" s="1121"/>
      <c r="AP128" s="1123"/>
      <c r="AQ128" s="1124"/>
      <c r="AR128" s="1124"/>
      <c r="AS128" s="1124"/>
      <c r="AT128" s="1125"/>
      <c r="AU128" s="235"/>
      <c r="AV128" s="235"/>
      <c r="AW128" s="235"/>
      <c r="AX128" s="1084" t="s">
        <v>448</v>
      </c>
      <c r="AY128" s="980"/>
      <c r="AZ128" s="980"/>
      <c r="BA128" s="980"/>
      <c r="BB128" s="980"/>
      <c r="BC128" s="980"/>
      <c r="BD128" s="980"/>
      <c r="BE128" s="981"/>
      <c r="BF128" s="1096" t="s">
        <v>449</v>
      </c>
      <c r="BG128" s="1097"/>
      <c r="BH128" s="1097"/>
      <c r="BI128" s="1097"/>
      <c r="BJ128" s="1097"/>
      <c r="BK128" s="1097"/>
      <c r="BL128" s="1098"/>
      <c r="BM128" s="1096">
        <v>17.84</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450</v>
      </c>
      <c r="X129" s="1091"/>
      <c r="Y129" s="1091"/>
      <c r="Z129" s="1092"/>
      <c r="AA129" s="988">
        <v>14207530</v>
      </c>
      <c r="AB129" s="989"/>
      <c r="AC129" s="989"/>
      <c r="AD129" s="989"/>
      <c r="AE129" s="990"/>
      <c r="AF129" s="991">
        <v>14130282</v>
      </c>
      <c r="AG129" s="989"/>
      <c r="AH129" s="989"/>
      <c r="AI129" s="989"/>
      <c r="AJ129" s="990"/>
      <c r="AK129" s="991">
        <v>14235892</v>
      </c>
      <c r="AL129" s="989"/>
      <c r="AM129" s="989"/>
      <c r="AN129" s="989"/>
      <c r="AO129" s="990"/>
      <c r="AP129" s="1093"/>
      <c r="AQ129" s="1094"/>
      <c r="AR129" s="1094"/>
      <c r="AS129" s="1094"/>
      <c r="AT129" s="1095"/>
      <c r="AU129" s="235"/>
      <c r="AV129" s="235"/>
      <c r="AW129" s="235"/>
      <c r="AX129" s="1084" t="s">
        <v>451</v>
      </c>
      <c r="AY129" s="980"/>
      <c r="AZ129" s="980"/>
      <c r="BA129" s="980"/>
      <c r="BB129" s="980"/>
      <c r="BC129" s="980"/>
      <c r="BD129" s="980"/>
      <c r="BE129" s="981"/>
      <c r="BF129" s="1085">
        <v>7.5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452</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453</v>
      </c>
      <c r="X130" s="1091"/>
      <c r="Y130" s="1091"/>
      <c r="Z130" s="1092"/>
      <c r="AA130" s="988">
        <v>2478325</v>
      </c>
      <c r="AB130" s="989"/>
      <c r="AC130" s="989"/>
      <c r="AD130" s="989"/>
      <c r="AE130" s="990"/>
      <c r="AF130" s="991">
        <v>2609698</v>
      </c>
      <c r="AG130" s="989"/>
      <c r="AH130" s="989"/>
      <c r="AI130" s="989"/>
      <c r="AJ130" s="990"/>
      <c r="AK130" s="991">
        <v>2613022</v>
      </c>
      <c r="AL130" s="989"/>
      <c r="AM130" s="989"/>
      <c r="AN130" s="989"/>
      <c r="AO130" s="990"/>
      <c r="AP130" s="1093"/>
      <c r="AQ130" s="1094"/>
      <c r="AR130" s="1094"/>
      <c r="AS130" s="1094"/>
      <c r="AT130" s="1095"/>
      <c r="AU130" s="235"/>
      <c r="AV130" s="235"/>
      <c r="AW130" s="235"/>
      <c r="AX130" s="1143" t="s">
        <v>454</v>
      </c>
      <c r="AY130" s="1075"/>
      <c r="AZ130" s="1075"/>
      <c r="BA130" s="1075"/>
      <c r="BB130" s="1075"/>
      <c r="BC130" s="1075"/>
      <c r="BD130" s="1075"/>
      <c r="BE130" s="1076"/>
      <c r="BF130" s="1105" t="s">
        <v>397</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455</v>
      </c>
      <c r="X131" s="1114"/>
      <c r="Y131" s="1114"/>
      <c r="Z131" s="1115"/>
      <c r="AA131" s="1027">
        <v>11729205</v>
      </c>
      <c r="AB131" s="1028"/>
      <c r="AC131" s="1028"/>
      <c r="AD131" s="1028"/>
      <c r="AE131" s="1029"/>
      <c r="AF131" s="1030">
        <v>11520584</v>
      </c>
      <c r="AG131" s="1028"/>
      <c r="AH131" s="1028"/>
      <c r="AI131" s="1028"/>
      <c r="AJ131" s="1029"/>
      <c r="AK131" s="1030">
        <v>11622870</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456</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457</v>
      </c>
      <c r="W132" s="1131"/>
      <c r="X132" s="1131"/>
      <c r="Y132" s="1131"/>
      <c r="Z132" s="1132"/>
      <c r="AA132" s="1133">
        <v>7.6858917550000001</v>
      </c>
      <c r="AB132" s="1134"/>
      <c r="AC132" s="1134"/>
      <c r="AD132" s="1134"/>
      <c r="AE132" s="1135"/>
      <c r="AF132" s="1136">
        <v>7.7039497299999997</v>
      </c>
      <c r="AG132" s="1134"/>
      <c r="AH132" s="1134"/>
      <c r="AI132" s="1134"/>
      <c r="AJ132" s="1135"/>
      <c r="AK132" s="1136">
        <v>7.2490357369999998</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458</v>
      </c>
      <c r="W133" s="1138"/>
      <c r="X133" s="1138"/>
      <c r="Y133" s="1138"/>
      <c r="Z133" s="1139"/>
      <c r="AA133" s="1140">
        <v>9</v>
      </c>
      <c r="AB133" s="1141"/>
      <c r="AC133" s="1141"/>
      <c r="AD133" s="1141"/>
      <c r="AE133" s="1142"/>
      <c r="AF133" s="1140">
        <v>8.1</v>
      </c>
      <c r="AG133" s="1141"/>
      <c r="AH133" s="1141"/>
      <c r="AI133" s="1141"/>
      <c r="AJ133" s="1142"/>
      <c r="AK133" s="1140">
        <v>7.5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47" t="s">
        <v>461</v>
      </c>
      <c r="L7" s="254"/>
      <c r="M7" s="255" t="s">
        <v>462</v>
      </c>
      <c r="N7" s="256"/>
    </row>
    <row r="8" spans="1:16">
      <c r="A8" s="248"/>
      <c r="B8" s="244"/>
      <c r="C8" s="244"/>
      <c r="D8" s="244"/>
      <c r="E8" s="244"/>
      <c r="F8" s="244"/>
      <c r="G8" s="257"/>
      <c r="H8" s="258"/>
      <c r="I8" s="258"/>
      <c r="J8" s="259"/>
      <c r="K8" s="1148"/>
      <c r="L8" s="260" t="s">
        <v>463</v>
      </c>
      <c r="M8" s="261" t="s">
        <v>464</v>
      </c>
      <c r="N8" s="262" t="s">
        <v>465</v>
      </c>
    </row>
    <row r="9" spans="1:16">
      <c r="A9" s="248"/>
      <c r="B9" s="244"/>
      <c r="C9" s="244"/>
      <c r="D9" s="244"/>
      <c r="E9" s="244"/>
      <c r="F9" s="244"/>
      <c r="G9" s="1149" t="s">
        <v>466</v>
      </c>
      <c r="H9" s="1150"/>
      <c r="I9" s="1150"/>
      <c r="J9" s="1151"/>
      <c r="K9" s="263">
        <v>4564559</v>
      </c>
      <c r="L9" s="264">
        <v>126716</v>
      </c>
      <c r="M9" s="265">
        <v>88578</v>
      </c>
      <c r="N9" s="266">
        <v>43.1</v>
      </c>
    </row>
    <row r="10" spans="1:16">
      <c r="A10" s="248"/>
      <c r="B10" s="244"/>
      <c r="C10" s="244"/>
      <c r="D10" s="244"/>
      <c r="E10" s="244"/>
      <c r="F10" s="244"/>
      <c r="G10" s="1149" t="s">
        <v>467</v>
      </c>
      <c r="H10" s="1150"/>
      <c r="I10" s="1150"/>
      <c r="J10" s="1151"/>
      <c r="K10" s="267">
        <v>72512</v>
      </c>
      <c r="L10" s="268">
        <v>2013</v>
      </c>
      <c r="M10" s="269">
        <v>7040</v>
      </c>
      <c r="N10" s="270">
        <v>-71.400000000000006</v>
      </c>
    </row>
    <row r="11" spans="1:16" ht="13.5" customHeight="1">
      <c r="A11" s="248"/>
      <c r="B11" s="244"/>
      <c r="C11" s="244"/>
      <c r="D11" s="244"/>
      <c r="E11" s="244"/>
      <c r="F11" s="244"/>
      <c r="G11" s="1149" t="s">
        <v>468</v>
      </c>
      <c r="H11" s="1150"/>
      <c r="I11" s="1150"/>
      <c r="J11" s="1151"/>
      <c r="K11" s="267">
        <v>22266</v>
      </c>
      <c r="L11" s="268">
        <v>618</v>
      </c>
      <c r="M11" s="269">
        <v>8852</v>
      </c>
      <c r="N11" s="270">
        <v>-93</v>
      </c>
    </row>
    <row r="12" spans="1:16" ht="13.5" customHeight="1">
      <c r="A12" s="248"/>
      <c r="B12" s="244"/>
      <c r="C12" s="244"/>
      <c r="D12" s="244"/>
      <c r="E12" s="244"/>
      <c r="F12" s="244"/>
      <c r="G12" s="1149" t="s">
        <v>469</v>
      </c>
      <c r="H12" s="1150"/>
      <c r="I12" s="1150"/>
      <c r="J12" s="1151"/>
      <c r="K12" s="267" t="s">
        <v>470</v>
      </c>
      <c r="L12" s="268" t="s">
        <v>470</v>
      </c>
      <c r="M12" s="269">
        <v>853</v>
      </c>
      <c r="N12" s="270" t="s">
        <v>470</v>
      </c>
    </row>
    <row r="13" spans="1:16" ht="13.5" customHeight="1">
      <c r="A13" s="248"/>
      <c r="B13" s="244"/>
      <c r="C13" s="244"/>
      <c r="D13" s="244"/>
      <c r="E13" s="244"/>
      <c r="F13" s="244"/>
      <c r="G13" s="1149" t="s">
        <v>471</v>
      </c>
      <c r="H13" s="1150"/>
      <c r="I13" s="1150"/>
      <c r="J13" s="1151"/>
      <c r="K13" s="267" t="s">
        <v>470</v>
      </c>
      <c r="L13" s="268" t="s">
        <v>470</v>
      </c>
      <c r="M13" s="269">
        <v>12</v>
      </c>
      <c r="N13" s="270" t="s">
        <v>470</v>
      </c>
    </row>
    <row r="14" spans="1:16" ht="13.5" customHeight="1">
      <c r="A14" s="248"/>
      <c r="B14" s="244"/>
      <c r="C14" s="244"/>
      <c r="D14" s="244"/>
      <c r="E14" s="244"/>
      <c r="F14" s="244"/>
      <c r="G14" s="1149" t="s">
        <v>472</v>
      </c>
      <c r="H14" s="1150"/>
      <c r="I14" s="1150"/>
      <c r="J14" s="1151"/>
      <c r="K14" s="267">
        <v>203177</v>
      </c>
      <c r="L14" s="268">
        <v>5640</v>
      </c>
      <c r="M14" s="269">
        <v>4061</v>
      </c>
      <c r="N14" s="270">
        <v>38.9</v>
      </c>
    </row>
    <row r="15" spans="1:16" ht="13.5" customHeight="1">
      <c r="A15" s="248"/>
      <c r="B15" s="244"/>
      <c r="C15" s="244"/>
      <c r="D15" s="244"/>
      <c r="E15" s="244"/>
      <c r="F15" s="244"/>
      <c r="G15" s="1149" t="s">
        <v>473</v>
      </c>
      <c r="H15" s="1150"/>
      <c r="I15" s="1150"/>
      <c r="J15" s="1151"/>
      <c r="K15" s="267">
        <v>131011</v>
      </c>
      <c r="L15" s="268">
        <v>3637</v>
      </c>
      <c r="M15" s="269">
        <v>2096</v>
      </c>
      <c r="N15" s="270">
        <v>73.5</v>
      </c>
    </row>
    <row r="16" spans="1:16">
      <c r="A16" s="248"/>
      <c r="B16" s="244"/>
      <c r="C16" s="244"/>
      <c r="D16" s="244"/>
      <c r="E16" s="244"/>
      <c r="F16" s="244"/>
      <c r="G16" s="1152" t="s">
        <v>474</v>
      </c>
      <c r="H16" s="1153"/>
      <c r="I16" s="1153"/>
      <c r="J16" s="1154"/>
      <c r="K16" s="268">
        <v>-596374</v>
      </c>
      <c r="L16" s="268">
        <v>-16556</v>
      </c>
      <c r="M16" s="269">
        <v>-9609</v>
      </c>
      <c r="N16" s="270">
        <v>72.3</v>
      </c>
    </row>
    <row r="17" spans="1:16">
      <c r="A17" s="248"/>
      <c r="B17" s="244"/>
      <c r="C17" s="244"/>
      <c r="D17" s="244"/>
      <c r="E17" s="244"/>
      <c r="F17" s="244"/>
      <c r="G17" s="1152" t="s">
        <v>167</v>
      </c>
      <c r="H17" s="1153"/>
      <c r="I17" s="1153"/>
      <c r="J17" s="1154"/>
      <c r="K17" s="268">
        <v>4397151</v>
      </c>
      <c r="L17" s="268">
        <v>122068</v>
      </c>
      <c r="M17" s="269">
        <v>101883</v>
      </c>
      <c r="N17" s="270">
        <v>19.8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44" t="s">
        <v>479</v>
      </c>
      <c r="H21" s="1145"/>
      <c r="I21" s="1145"/>
      <c r="J21" s="1146"/>
      <c r="K21" s="280">
        <v>13.21</v>
      </c>
      <c r="L21" s="281">
        <v>9.81</v>
      </c>
      <c r="M21" s="282">
        <v>3.4</v>
      </c>
      <c r="N21" s="249"/>
      <c r="O21" s="283"/>
      <c r="P21" s="279"/>
    </row>
    <row r="22" spans="1:16" s="284" customFormat="1">
      <c r="A22" s="279"/>
      <c r="B22" s="249"/>
      <c r="C22" s="249"/>
      <c r="D22" s="249"/>
      <c r="E22" s="249"/>
      <c r="F22" s="249"/>
      <c r="G22" s="1144" t="s">
        <v>480</v>
      </c>
      <c r="H22" s="1145"/>
      <c r="I22" s="1145"/>
      <c r="J22" s="1146"/>
      <c r="K22" s="285">
        <v>96.7</v>
      </c>
      <c r="L22" s="286">
        <v>97.8</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47" t="s">
        <v>461</v>
      </c>
      <c r="L30" s="254"/>
      <c r="M30" s="255" t="s">
        <v>462</v>
      </c>
      <c r="N30" s="256"/>
    </row>
    <row r="31" spans="1:16">
      <c r="A31" s="248"/>
      <c r="B31" s="244"/>
      <c r="C31" s="244"/>
      <c r="D31" s="244"/>
      <c r="E31" s="244"/>
      <c r="F31" s="244"/>
      <c r="G31" s="257"/>
      <c r="H31" s="258"/>
      <c r="I31" s="258"/>
      <c r="J31" s="259"/>
      <c r="K31" s="1148"/>
      <c r="L31" s="260" t="s">
        <v>463</v>
      </c>
      <c r="M31" s="261" t="s">
        <v>464</v>
      </c>
      <c r="N31" s="262" t="s">
        <v>465</v>
      </c>
    </row>
    <row r="32" spans="1:16" ht="27" customHeight="1">
      <c r="A32" s="248"/>
      <c r="B32" s="244"/>
      <c r="C32" s="244"/>
      <c r="D32" s="244"/>
      <c r="E32" s="244"/>
      <c r="F32" s="244"/>
      <c r="G32" s="1160" t="s">
        <v>484</v>
      </c>
      <c r="H32" s="1161"/>
      <c r="I32" s="1161"/>
      <c r="J32" s="1162"/>
      <c r="K32" s="294">
        <v>3361177</v>
      </c>
      <c r="L32" s="294">
        <v>93309</v>
      </c>
      <c r="M32" s="295">
        <v>68295</v>
      </c>
      <c r="N32" s="296">
        <v>36.6</v>
      </c>
    </row>
    <row r="33" spans="1:16" ht="13.5" customHeight="1">
      <c r="A33" s="248"/>
      <c r="B33" s="244"/>
      <c r="C33" s="244"/>
      <c r="D33" s="244"/>
      <c r="E33" s="244"/>
      <c r="F33" s="244"/>
      <c r="G33" s="1160" t="s">
        <v>485</v>
      </c>
      <c r="H33" s="1161"/>
      <c r="I33" s="1161"/>
      <c r="J33" s="1162"/>
      <c r="K33" s="294" t="s">
        <v>470</v>
      </c>
      <c r="L33" s="294" t="s">
        <v>470</v>
      </c>
      <c r="M33" s="295" t="s">
        <v>470</v>
      </c>
      <c r="N33" s="296" t="s">
        <v>470</v>
      </c>
    </row>
    <row r="34" spans="1:16" ht="27" customHeight="1">
      <c r="A34" s="248"/>
      <c r="B34" s="244"/>
      <c r="C34" s="244"/>
      <c r="D34" s="244"/>
      <c r="E34" s="244"/>
      <c r="F34" s="244"/>
      <c r="G34" s="1160" t="s">
        <v>486</v>
      </c>
      <c r="H34" s="1161"/>
      <c r="I34" s="1161"/>
      <c r="J34" s="1162"/>
      <c r="K34" s="294" t="s">
        <v>470</v>
      </c>
      <c r="L34" s="294" t="s">
        <v>470</v>
      </c>
      <c r="M34" s="295">
        <v>20</v>
      </c>
      <c r="N34" s="296" t="s">
        <v>470</v>
      </c>
    </row>
    <row r="35" spans="1:16" ht="27" customHeight="1">
      <c r="A35" s="248"/>
      <c r="B35" s="244"/>
      <c r="C35" s="244"/>
      <c r="D35" s="244"/>
      <c r="E35" s="244"/>
      <c r="F35" s="244"/>
      <c r="G35" s="1160" t="s">
        <v>487</v>
      </c>
      <c r="H35" s="1161"/>
      <c r="I35" s="1161"/>
      <c r="J35" s="1162"/>
      <c r="K35" s="294">
        <v>177472</v>
      </c>
      <c r="L35" s="294">
        <v>4927</v>
      </c>
      <c r="M35" s="295">
        <v>17270</v>
      </c>
      <c r="N35" s="296">
        <v>-71.5</v>
      </c>
    </row>
    <row r="36" spans="1:16" ht="27" customHeight="1">
      <c r="A36" s="248"/>
      <c r="B36" s="244"/>
      <c r="C36" s="244"/>
      <c r="D36" s="244"/>
      <c r="E36" s="244"/>
      <c r="F36" s="244"/>
      <c r="G36" s="1160" t="s">
        <v>488</v>
      </c>
      <c r="H36" s="1161"/>
      <c r="I36" s="1161"/>
      <c r="J36" s="1162"/>
      <c r="K36" s="294">
        <v>27438</v>
      </c>
      <c r="L36" s="294">
        <v>762</v>
      </c>
      <c r="M36" s="295">
        <v>2908</v>
      </c>
      <c r="N36" s="296">
        <v>-73.8</v>
      </c>
    </row>
    <row r="37" spans="1:16" ht="13.5" customHeight="1">
      <c r="A37" s="248"/>
      <c r="B37" s="244"/>
      <c r="C37" s="244"/>
      <c r="D37" s="244"/>
      <c r="E37" s="244"/>
      <c r="F37" s="244"/>
      <c r="G37" s="1160" t="s">
        <v>489</v>
      </c>
      <c r="H37" s="1161"/>
      <c r="I37" s="1161"/>
      <c r="J37" s="1162"/>
      <c r="K37" s="294">
        <v>33131</v>
      </c>
      <c r="L37" s="294">
        <v>920</v>
      </c>
      <c r="M37" s="295">
        <v>1444</v>
      </c>
      <c r="N37" s="296">
        <v>-36.299999999999997</v>
      </c>
    </row>
    <row r="38" spans="1:16" ht="27" customHeight="1">
      <c r="A38" s="248"/>
      <c r="B38" s="244"/>
      <c r="C38" s="244"/>
      <c r="D38" s="244"/>
      <c r="E38" s="244"/>
      <c r="F38" s="244"/>
      <c r="G38" s="1163" t="s">
        <v>490</v>
      </c>
      <c r="H38" s="1164"/>
      <c r="I38" s="1164"/>
      <c r="J38" s="1165"/>
      <c r="K38" s="297">
        <v>59</v>
      </c>
      <c r="L38" s="297">
        <v>2</v>
      </c>
      <c r="M38" s="298">
        <v>7</v>
      </c>
      <c r="N38" s="299">
        <v>-71.400000000000006</v>
      </c>
      <c r="O38" s="293"/>
    </row>
    <row r="39" spans="1:16">
      <c r="A39" s="248"/>
      <c r="B39" s="244"/>
      <c r="C39" s="244"/>
      <c r="D39" s="244"/>
      <c r="E39" s="244"/>
      <c r="F39" s="244"/>
      <c r="G39" s="1163" t="s">
        <v>491</v>
      </c>
      <c r="H39" s="1164"/>
      <c r="I39" s="1164"/>
      <c r="J39" s="1165"/>
      <c r="K39" s="300">
        <v>-143709</v>
      </c>
      <c r="L39" s="300">
        <v>-3989</v>
      </c>
      <c r="M39" s="301">
        <v>-4412</v>
      </c>
      <c r="N39" s="302">
        <v>-9.6</v>
      </c>
      <c r="O39" s="293"/>
    </row>
    <row r="40" spans="1:16" ht="27" customHeight="1">
      <c r="A40" s="248"/>
      <c r="B40" s="244"/>
      <c r="C40" s="244"/>
      <c r="D40" s="244"/>
      <c r="E40" s="244"/>
      <c r="F40" s="244"/>
      <c r="G40" s="1160" t="s">
        <v>492</v>
      </c>
      <c r="H40" s="1161"/>
      <c r="I40" s="1161"/>
      <c r="J40" s="1162"/>
      <c r="K40" s="300">
        <v>-2613022</v>
      </c>
      <c r="L40" s="300">
        <v>-72540</v>
      </c>
      <c r="M40" s="301">
        <v>-58381</v>
      </c>
      <c r="N40" s="302">
        <v>24.3</v>
      </c>
      <c r="O40" s="293"/>
    </row>
    <row r="41" spans="1:16">
      <c r="A41" s="248"/>
      <c r="B41" s="244"/>
      <c r="C41" s="244"/>
      <c r="D41" s="244"/>
      <c r="E41" s="244"/>
      <c r="F41" s="244"/>
      <c r="G41" s="1166" t="s">
        <v>278</v>
      </c>
      <c r="H41" s="1167"/>
      <c r="I41" s="1167"/>
      <c r="J41" s="1168"/>
      <c r="K41" s="294">
        <v>842546</v>
      </c>
      <c r="L41" s="300">
        <v>23390</v>
      </c>
      <c r="M41" s="301">
        <v>27153</v>
      </c>
      <c r="N41" s="302">
        <v>-13.9</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55" t="s">
        <v>461</v>
      </c>
      <c r="J49" s="1157" t="s">
        <v>496</v>
      </c>
      <c r="K49" s="1158"/>
      <c r="L49" s="1158"/>
      <c r="M49" s="1158"/>
      <c r="N49" s="1159"/>
    </row>
    <row r="50" spans="1:14">
      <c r="A50" s="248"/>
      <c r="B50" s="244"/>
      <c r="C50" s="244"/>
      <c r="D50" s="244"/>
      <c r="E50" s="244"/>
      <c r="F50" s="244"/>
      <c r="G50" s="312"/>
      <c r="H50" s="313"/>
      <c r="I50" s="1156"/>
      <c r="J50" s="314" t="s">
        <v>497</v>
      </c>
      <c r="K50" s="315" t="s">
        <v>498</v>
      </c>
      <c r="L50" s="316" t="s">
        <v>499</v>
      </c>
      <c r="M50" s="317" t="s">
        <v>500</v>
      </c>
      <c r="N50" s="318" t="s">
        <v>501</v>
      </c>
    </row>
    <row r="51" spans="1:14">
      <c r="A51" s="248"/>
      <c r="B51" s="244"/>
      <c r="C51" s="244"/>
      <c r="D51" s="244"/>
      <c r="E51" s="244"/>
      <c r="F51" s="244"/>
      <c r="G51" s="310" t="s">
        <v>502</v>
      </c>
      <c r="H51" s="311"/>
      <c r="I51" s="319">
        <v>2641785</v>
      </c>
      <c r="J51" s="320">
        <v>69102</v>
      </c>
      <c r="K51" s="321">
        <v>-29.4</v>
      </c>
      <c r="L51" s="322">
        <v>67201</v>
      </c>
      <c r="M51" s="323">
        <v>-14.6</v>
      </c>
      <c r="N51" s="324">
        <v>-14.8</v>
      </c>
    </row>
    <row r="52" spans="1:14">
      <c r="A52" s="248"/>
      <c r="B52" s="244"/>
      <c r="C52" s="244"/>
      <c r="D52" s="244"/>
      <c r="E52" s="244"/>
      <c r="F52" s="244"/>
      <c r="G52" s="325"/>
      <c r="H52" s="326" t="s">
        <v>503</v>
      </c>
      <c r="I52" s="327">
        <v>1438339</v>
      </c>
      <c r="J52" s="328">
        <v>37623</v>
      </c>
      <c r="K52" s="329">
        <v>-44</v>
      </c>
      <c r="L52" s="330">
        <v>35210</v>
      </c>
      <c r="M52" s="331">
        <v>-7.6</v>
      </c>
      <c r="N52" s="332">
        <v>-36.4</v>
      </c>
    </row>
    <row r="53" spans="1:14">
      <c r="A53" s="248"/>
      <c r="B53" s="244"/>
      <c r="C53" s="244"/>
      <c r="D53" s="244"/>
      <c r="E53" s="244"/>
      <c r="F53" s="244"/>
      <c r="G53" s="310" t="s">
        <v>504</v>
      </c>
      <c r="H53" s="311"/>
      <c r="I53" s="319">
        <v>2352924</v>
      </c>
      <c r="J53" s="320">
        <v>62571</v>
      </c>
      <c r="K53" s="321">
        <v>-9.5</v>
      </c>
      <c r="L53" s="322">
        <v>75709</v>
      </c>
      <c r="M53" s="323">
        <v>12.7</v>
      </c>
      <c r="N53" s="324">
        <v>-22.2</v>
      </c>
    </row>
    <row r="54" spans="1:14">
      <c r="A54" s="248"/>
      <c r="B54" s="244"/>
      <c r="C54" s="244"/>
      <c r="D54" s="244"/>
      <c r="E54" s="244"/>
      <c r="F54" s="244"/>
      <c r="G54" s="325"/>
      <c r="H54" s="326" t="s">
        <v>503</v>
      </c>
      <c r="I54" s="327">
        <v>1165854</v>
      </c>
      <c r="J54" s="328">
        <v>31003</v>
      </c>
      <c r="K54" s="329">
        <v>-17.600000000000001</v>
      </c>
      <c r="L54" s="330">
        <v>35212</v>
      </c>
      <c r="M54" s="331">
        <v>0</v>
      </c>
      <c r="N54" s="332">
        <v>-17.600000000000001</v>
      </c>
    </row>
    <row r="55" spans="1:14">
      <c r="A55" s="248"/>
      <c r="B55" s="244"/>
      <c r="C55" s="244"/>
      <c r="D55" s="244"/>
      <c r="E55" s="244"/>
      <c r="F55" s="244"/>
      <c r="G55" s="310" t="s">
        <v>505</v>
      </c>
      <c r="H55" s="311"/>
      <c r="I55" s="319">
        <v>3685741</v>
      </c>
      <c r="J55" s="320">
        <v>98428</v>
      </c>
      <c r="K55" s="321">
        <v>57.3</v>
      </c>
      <c r="L55" s="322">
        <v>90961</v>
      </c>
      <c r="M55" s="323">
        <v>20.100000000000001</v>
      </c>
      <c r="N55" s="324">
        <v>37.200000000000003</v>
      </c>
    </row>
    <row r="56" spans="1:14">
      <c r="A56" s="248"/>
      <c r="B56" s="244"/>
      <c r="C56" s="244"/>
      <c r="D56" s="244"/>
      <c r="E56" s="244"/>
      <c r="F56" s="244"/>
      <c r="G56" s="325"/>
      <c r="H56" s="326" t="s">
        <v>503</v>
      </c>
      <c r="I56" s="327">
        <v>1143113</v>
      </c>
      <c r="J56" s="328">
        <v>30527</v>
      </c>
      <c r="K56" s="329">
        <v>-1.5</v>
      </c>
      <c r="L56" s="330">
        <v>37720</v>
      </c>
      <c r="M56" s="331">
        <v>7.1</v>
      </c>
      <c r="N56" s="332">
        <v>-8.6</v>
      </c>
    </row>
    <row r="57" spans="1:14">
      <c r="A57" s="248"/>
      <c r="B57" s="244"/>
      <c r="C57" s="244"/>
      <c r="D57" s="244"/>
      <c r="E57" s="244"/>
      <c r="F57" s="244"/>
      <c r="G57" s="310" t="s">
        <v>506</v>
      </c>
      <c r="H57" s="311"/>
      <c r="I57" s="319">
        <v>3004142</v>
      </c>
      <c r="J57" s="320">
        <v>81674</v>
      </c>
      <c r="K57" s="321">
        <v>-17</v>
      </c>
      <c r="L57" s="322">
        <v>106614</v>
      </c>
      <c r="M57" s="323">
        <v>17.2</v>
      </c>
      <c r="N57" s="324">
        <v>-34.200000000000003</v>
      </c>
    </row>
    <row r="58" spans="1:14">
      <c r="A58" s="248"/>
      <c r="B58" s="244"/>
      <c r="C58" s="244"/>
      <c r="D58" s="244"/>
      <c r="E58" s="244"/>
      <c r="F58" s="244"/>
      <c r="G58" s="325"/>
      <c r="H58" s="326" t="s">
        <v>503</v>
      </c>
      <c r="I58" s="327">
        <v>1961767</v>
      </c>
      <c r="J58" s="328">
        <v>53335</v>
      </c>
      <c r="K58" s="329">
        <v>74.7</v>
      </c>
      <c r="L58" s="330">
        <v>45545</v>
      </c>
      <c r="M58" s="331">
        <v>20.7</v>
      </c>
      <c r="N58" s="332">
        <v>54</v>
      </c>
    </row>
    <row r="59" spans="1:14">
      <c r="A59" s="248"/>
      <c r="B59" s="244"/>
      <c r="C59" s="244"/>
      <c r="D59" s="244"/>
      <c r="E59" s="244"/>
      <c r="F59" s="244"/>
      <c r="G59" s="310" t="s">
        <v>507</v>
      </c>
      <c r="H59" s="311"/>
      <c r="I59" s="319">
        <v>3413672</v>
      </c>
      <c r="J59" s="320">
        <v>94766</v>
      </c>
      <c r="K59" s="321">
        <v>16</v>
      </c>
      <c r="L59" s="322">
        <v>85459</v>
      </c>
      <c r="M59" s="323">
        <v>-19.8</v>
      </c>
      <c r="N59" s="324">
        <v>35.799999999999997</v>
      </c>
    </row>
    <row r="60" spans="1:14">
      <c r="A60" s="248"/>
      <c r="B60" s="244"/>
      <c r="C60" s="244"/>
      <c r="D60" s="244"/>
      <c r="E60" s="244"/>
      <c r="F60" s="244"/>
      <c r="G60" s="325"/>
      <c r="H60" s="326" t="s">
        <v>503</v>
      </c>
      <c r="I60" s="333">
        <v>2449445</v>
      </c>
      <c r="J60" s="328">
        <v>67999</v>
      </c>
      <c r="K60" s="329">
        <v>27.5</v>
      </c>
      <c r="L60" s="330">
        <v>44378</v>
      </c>
      <c r="M60" s="331">
        <v>-2.6</v>
      </c>
      <c r="N60" s="332">
        <v>30.1</v>
      </c>
    </row>
    <row r="61" spans="1:14">
      <c r="A61" s="248"/>
      <c r="B61" s="244"/>
      <c r="C61" s="244"/>
      <c r="D61" s="244"/>
      <c r="E61" s="244"/>
      <c r="F61" s="244"/>
      <c r="G61" s="310" t="s">
        <v>508</v>
      </c>
      <c r="H61" s="334"/>
      <c r="I61" s="335">
        <v>3019653</v>
      </c>
      <c r="J61" s="336">
        <v>81308</v>
      </c>
      <c r="K61" s="337">
        <v>3.5</v>
      </c>
      <c r="L61" s="338">
        <v>85189</v>
      </c>
      <c r="M61" s="339">
        <v>3.1</v>
      </c>
      <c r="N61" s="324">
        <v>0.4</v>
      </c>
    </row>
    <row r="62" spans="1:14">
      <c r="A62" s="248"/>
      <c r="B62" s="244"/>
      <c r="C62" s="244"/>
      <c r="D62" s="244"/>
      <c r="E62" s="244"/>
      <c r="F62" s="244"/>
      <c r="G62" s="325"/>
      <c r="H62" s="326" t="s">
        <v>503</v>
      </c>
      <c r="I62" s="327">
        <v>1631704</v>
      </c>
      <c r="J62" s="328">
        <v>44097</v>
      </c>
      <c r="K62" s="329">
        <v>7.8</v>
      </c>
      <c r="L62" s="330">
        <v>39613</v>
      </c>
      <c r="M62" s="331">
        <v>3.5</v>
      </c>
      <c r="N62" s="332">
        <v>4.3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69" t="s">
        <v>3</v>
      </c>
      <c r="D47" s="1169"/>
      <c r="E47" s="1170"/>
      <c r="F47" s="11">
        <v>10.59</v>
      </c>
      <c r="G47" s="12">
        <v>10.85</v>
      </c>
      <c r="H47" s="12">
        <v>10.73</v>
      </c>
      <c r="I47" s="12">
        <v>10.81</v>
      </c>
      <c r="J47" s="13">
        <v>11.23</v>
      </c>
    </row>
    <row r="48" spans="2:10" ht="57.75" customHeight="1">
      <c r="B48" s="14"/>
      <c r="C48" s="1171" t="s">
        <v>4</v>
      </c>
      <c r="D48" s="1171"/>
      <c r="E48" s="1172"/>
      <c r="F48" s="15">
        <v>4.57</v>
      </c>
      <c r="G48" s="16">
        <v>4.91</v>
      </c>
      <c r="H48" s="16">
        <v>4.3899999999999997</v>
      </c>
      <c r="I48" s="16">
        <v>5.09</v>
      </c>
      <c r="J48" s="17">
        <v>5.44</v>
      </c>
    </row>
    <row r="49" spans="2:10" ht="57.75" customHeight="1" thickBot="1">
      <c r="B49" s="18"/>
      <c r="C49" s="1173" t="s">
        <v>5</v>
      </c>
      <c r="D49" s="1173"/>
      <c r="E49" s="1174"/>
      <c r="F49" s="19">
        <v>1.76</v>
      </c>
      <c r="G49" s="20">
        <v>2.16</v>
      </c>
      <c r="H49" s="20" t="s">
        <v>515</v>
      </c>
      <c r="I49" s="20">
        <v>0.7</v>
      </c>
      <c r="J49" s="21">
        <v>0.89</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鹿児島県</cp:lastModifiedBy>
  <cp:lastPrinted>2017-05-18T08:42:24Z</cp:lastPrinted>
  <dcterms:created xsi:type="dcterms:W3CDTF">2017-02-15T23:32:09Z</dcterms:created>
  <dcterms:modified xsi:type="dcterms:W3CDTF">2017-05-18T08:44:39Z</dcterms:modified>
</cp:coreProperties>
</file>