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A60C215F-4101-4DAE-A9D1-702E1FE23F71}" xr6:coauthVersionLast="47" xr6:coauthVersionMax="47" xr10:uidLastSave="{00000000-0000-0000-0000-000000000000}"/>
  <bookViews>
    <workbookView xWindow="-120" yWindow="-16320" windowWidth="29040" windowHeight="15720" tabRatio="78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F23" i="12"/>
  <c r="AA23" i="12"/>
  <c r="V23" i="12"/>
  <c r="Q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<sst xmlns="http://schemas.openxmlformats.org/spreadsheetml/2006/main" count="1062" uniqueCount="563">
  <si>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</si>
  <si>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</si>
  <si>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</si>
  <si>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</si>
  <si>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</si>
  <si>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</si>
  <si>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</si>
  <si>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</si>
  <si>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</si>
  <si>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</si>
  <si>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</si>
  <si>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</si>
  <si>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</si>
  <si>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</si>
  <si>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</si>
  <si>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</si>
  <si>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</si>
  <si>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</si>
  <si>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</si>
  <si>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</si>
  <si>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</si>
  <si>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</si>
  <si>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</si>
  <si>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</si>
  <si>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</si>
  <si>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</si>
  <si>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</si>
  <si>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</si>
  <si>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</si>
  <si>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</si>
  <si>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</si>
  <si>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</si>
  <si>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</si>
  <si>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</si>
  <si>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</si>
  <si>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</si>
  <si>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</si>
  <si>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</si>
  <si>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</si>
  <si>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</si>
  <si>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</si>
  <si>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</si>
  <si>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</si>
  <si>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</si>
  <si>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</si>
  <si>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</si>
  <si>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</si>
  <si>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</si>
  <si>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</si>
  <si>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</si>
  <si>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</si>
  <si>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</si>
  <si>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</si>
  <si>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</si>
  <si>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</si>
  <si>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</si>
  <si>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</si>
  <si>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</si>
  <si>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</si>
  <si>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</si>
  <si>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</si>
  <si>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</si>
  <si>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</si>
  <si>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</si>
  <si>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</si>
  <si>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</si>
  <si>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</si>
  <si>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</si>
  <si>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</si>
  <si>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</si>
  <si>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</si>
  <si>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</si>
  <si>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</si>
  <si>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</si>
  <si>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</si>
  <si>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</si>
  <si>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</si>
  <si>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</si>
  <si>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</si>
  <si>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</si>
  <si>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</si>
  <si>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</si>
  <si>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</si>
  <si>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</si>
  <si>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</si>
  <si>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</si>
  <si>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</si>
  <si>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</si>
  <si>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</si>
  <si>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</si>
  <si>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</si>
  <si>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</si>
  <si>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</si>
  <si>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</si>
  <si>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</si>
  <si>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</si>
  <si>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</si>
  <si>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</si>
  <si>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</si>
  <si>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</si>
  <si>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</si>
  <si>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</si>
  <si>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</si>
  <si>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</si>
  <si>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</si>
  <si>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</si>
  <si>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</si>
  <si>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</si>
  <si>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</si>
  <si>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</si>
  <si>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</si>
  <si>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</si>
  <si>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</si>
  <si>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</si>
  <si>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</si>
  <si>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</si>
  <si>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</si>
  <si>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</si>
  <si>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</si>
  <si>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</si>
  <si>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</si>
  <si>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</si>
  <si>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</si>
  <si>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</si>
  <si>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</si>
  <si>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</si>
  <si>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</si>
  <si>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</si>
  <si>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</si>
  <si>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</si>
  <si>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</si>
  <si>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</si>
  <si>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</si>
  <si>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</si>
  <si>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</si>
  <si>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</si>
  <si>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</si>
  <si>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</si>
  <si>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</si>
  <si>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</si>
  <si>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</si>
  <si>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</si>
  <si>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</si>
  <si>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</si>
  <si>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</si>
  <si>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</si>
  <si>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</si>
  <si>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</si>
  <si>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</si>
  <si>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</si>
  <si>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</si>
  <si>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</si>
  <si>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</si>
  <si>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</si>
  <si>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</si>
  <si>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</si>
  <si>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</si>
  <si>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</si>
  <si>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</si>
  <si>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</si>
  <si>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</si>
  <si>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</si>
  <si>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</si>
  <si>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</si>
  <si>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</si>
  <si>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</si>
  <si>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</si>
  <si>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</si>
  <si>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</si>
  <si>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</si>
  <si>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</si>
  <si>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</si>
  <si>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</si>
  <si>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</si>
  <si>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</si>
  <si>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</si>
  <si>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</si>
  <si>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</si>
  <si>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</si>
  <si>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</si>
  <si>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</si>
  <si>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</si>
  <si>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</si>
  <si>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</si>
  <si>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</si>
  <si>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</si>
  <si>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</si>
  <si>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</si>
  <si>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</si>
  <si>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</si>
  <si>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</si>
  <si>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</si>
  <si>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</si>
  <si>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</si>
  <si>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</si>
  <si>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</si>
  <si>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</si>
  <si>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</si>
  <si>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</si>
  <si>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</si>
  <si>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</si>
  <si>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</si>
  <si>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</si>
  <si>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</si>
  <si>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鹿児島県伊佐市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</si>
  <si>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</si>
  <si>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</si>
  <si>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</si>
  <si>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</si>
  <si>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</si>
  <si>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</si>
  <si>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</si>
  <si>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</si>
  <si>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</si>
  <si>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</si>
  <si>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</si>
  <si>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</si>
  <si>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</si>
  <si>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</si>
  <si>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</si>
  <si>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</si>
  <si>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</si>
  <si>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</si>
  <si>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</si>
  <si>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</si>
  <si>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</si>
  <si>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</si>
  <si>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</si>
  <si>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</si>
  <si>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</si>
  <si>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</si>
  <si>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</si>
  <si>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</si>
  <si>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</si>
  <si>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</si>
  <si>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</si>
  <si>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</si>
  <si>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</si>
  <si>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</si>
  <si>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</si>
  <si>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</si>
  <si>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</si>
  <si>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</si>
  <si>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</si>
  <si>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</si>
  <si>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</si>
  <si>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</si>
  <si>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</si>
  <si>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</si>
  <si>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</si>
  <si>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</si>
  <si>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</si>
  <si>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</si>
  <si>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</si>
  <si>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</si>
  <si>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</si>
  <si>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</si>
  <si>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</si>
  <si>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</si>
  <si>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</si>
  <si>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</si>
  <si>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</si>
  <si>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</si>
  <si>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</si>
  <si>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</si>
  <si>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</si>
  <si>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</si>
  <si>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</si>
  <si>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</si>
  <si>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</si>
  <si>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</si>
  <si>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</si>
  <si>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</si>
  <si>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</si>
  <si>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</si>
  <si>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</si>
  <si>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</si>
  <si>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</si>
  <si>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</si>
  <si>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</si>
  <si>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</si>
  <si>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</si>
  <si>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</si>
  <si>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</si>
  <si>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</si>
  <si>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</si>
  <si>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</si>
  <si>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</si>
  <si>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</si>
  <si>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</si>
  <si>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</si>
  <si>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</si>
  <si>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</si>
  <si>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</si>
  <si>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</si>
  <si>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</si>
  <si>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</si>
  <si>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</si>
  <si>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</si>
  <si>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</si>
  <si>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</si>
  <si>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</si>
  <si>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</si>
  <si>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</si>
  <si>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</si>
  <si>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</si>
  <si>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</si>
  <si>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</si>
  <si>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</si>
  <si>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</si>
  <si>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</si>
  <si>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</si>
  <si>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</si>
  <si>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</si>
  <si>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</si>
  <si>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</si>
  <si>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</si>
  <si>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</si>
  <si>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</si>
  <si>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</si>
  <si>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</si>
  <si>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</si>
  <si>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</si>
  <si>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</si>
  <si>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</si>
  <si>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</si>
  <si>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</si>
  <si>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</si>
  <si>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</si>
  <si>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</si>
  <si>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</si>
  <si>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</si>
  <si>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</si>
  <si>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</si>
  <si>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</si>
  <si>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</si>
  <si>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</si>
  <si>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</si>
  <si>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</si>
  <si>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</si>
  <si>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</si>
  <si>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</si>
  <si>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</si>
  <si>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</si>
  <si>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</si>
  <si>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</si>
  <si>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</si>
  <si>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</si>
  <si>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</si>
  <si>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</si>
  <si>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</si>
  <si>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</si>
  <si>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</si>
  <si>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</si>
  <si>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</si>
  <si>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鹿児島県伊佐市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</si>
  <si>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</si>
  <si>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</si>
  <si>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</si>
  <si>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</si>
  <si>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</si>
  <si>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</si>
  <si>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</si>
  <si>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</si>
  <si>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</si>
  <si>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</si>
  <si>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</si>
  <si>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</si>
  <si>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</si>
  <si>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</si>
  <si>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</si>
  <si>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</si>
  <si>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</si>
  <si>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</si>
  <si>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</si>
  <si>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</si>
  <si>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</si>
  <si>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</si>
  <si>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</si>
  <si>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</si>
  <si>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</si>
  <si>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</si>
  <si>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</si>
  <si>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</si>
  <si>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</si>
  <si>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</si>
  <si>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</si>
  <si>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</si>
  <si>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</si>
  <si>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伊佐市国民健康保険事業特別会計</t>
    <phoneticPr fontId="5"/>
  </si>
  <si>
    <t>伊佐市介護保険事業特別会計</t>
    <phoneticPr fontId="5"/>
  </si>
  <si>
    <t>伊佐市後期高齢者医療特別会計</t>
    <phoneticPr fontId="5"/>
  </si>
  <si>
    <t>伊佐市介護サービス事業特別会計</t>
    <phoneticPr fontId="5"/>
  </si>
  <si>
    <t>伊佐市水道事業会計</t>
    <phoneticPr fontId="5"/>
  </si>
  <si>
    <t>法適用企業</t>
    <phoneticPr fontId="5"/>
  </si>
  <si>
    <t>伊佐市農業集落排水事業会計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</si>
  <si>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</si>
  <si>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</si>
  <si>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</si>
  <si>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</si>
  <si>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</si>
  <si>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</si>
  <si>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</si>
  <si>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</si>
  <si>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</si>
  <si>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</si>
  <si>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</si>
  <si>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</si>
  <si>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</si>
  <si>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</si>
  <si>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</si>
  <si>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</si>
  <si>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</si>
  <si>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</si>
  <si>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</si>
  <si>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</si>
  <si>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</si>
  <si>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</si>
  <si>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</si>
  <si>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</si>
  <si>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</si>
  <si>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</si>
  <si>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</si>
  <si>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</si>
  <si>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</si>
  <si>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</si>
  <si>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</si>
  <si>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</si>
  <si>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</si>
  <si>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</si>
  <si>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</si>
  <si>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</si>
  <si>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</si>
  <si>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</si>
  <si>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</si>
  <si>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</si>
  <si>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</si>
  <si>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</si>
  <si>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</si>
  <si>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</si>
  <si>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</si>
  <si>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</si>
  <si>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</si>
  <si>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</si>
  <si>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</si>
  <si>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</si>
  <si>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</si>
  <si>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</si>
  <si>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</si>
  <si>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</si>
  <si>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</si>
  <si>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</si>
  <si>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</si>
  <si>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</si>
  <si>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</si>
  <si>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</si>
  <si>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</si>
  <si>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</si>
  <si>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</si>
  <si>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</si>
  <si>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</si>
  <si>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</si>
  <si>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</si>
  <si>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</si>
  <si>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</si>
  <si>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</si>
  <si>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</si>
  <si>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</si>
  <si>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</si>
  <si>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</si>
  <si>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</si>
  <si>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</si>
  <si>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</si>
  <si>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</si>
  <si>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</si>
  <si>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</si>
  <si>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</si>
  <si>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</si>
  <si>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</si>
  <si>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</si>
  <si>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</si>
  <si>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</si>
  <si>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</si>
  <si>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</si>
  <si>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</si>
  <si>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</si>
  <si>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</si>
  <si>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</si>
  <si>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</si>
  <si>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</si>
  <si>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</si>
  <si>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</si>
  <si>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</si>
  <si>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</si>
  <si>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</si>
  <si>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</si>
  <si>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</si>
  <si>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</si>
  <si>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</si>
  <si>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</si>
  <si>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</si>
  <si>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</si>
  <si>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</si>
  <si>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</si>
  <si>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</si>
  <si>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</si>
  <si>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</si>
  <si>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</si>
  <si>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</si>
  <si>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</si>
  <si>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</si>
  <si>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</si>
  <si>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</si>
  <si>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</si>
  <si>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</si>
  <si>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</si>
  <si>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</si>
  <si>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</si>
  <si>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</si>
  <si>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</si>
  <si>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</si>
  <si>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</si>
  <si>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</si>
  <si>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</si>
  <si>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</si>
  <si>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</si>
  <si>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</si>
  <si>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</si>
  <si>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</si>
  <si>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</si>
  <si>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</si>
  <si>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3.68</t>
  </si>
  <si>
    <t>▲ 2.58</t>
  </si>
  <si>
    <t>▲ 0.75</t>
  </si>
  <si>
    <t>伊佐市国民健康保険事業特別会計</t>
  </si>
  <si>
    <t>▲ 0.00</t>
  </si>
  <si>
    <t>伊佐市水道事業会計</t>
  </si>
  <si>
    <t>一般会計</t>
  </si>
  <si>
    <t>伊佐市介護保険事業特別会計</t>
  </si>
  <si>
    <t>伊佐市農業集落排水事業会計</t>
  </si>
  <si>
    <t>伊佐市後期高齢者医療特別会計</t>
  </si>
  <si>
    <t>伊佐市介護サービス事業特別会計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</si>
  <si>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</si>
  <si>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</si>
  <si>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</si>
  <si>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</si>
  <si>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</si>
  <si>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</si>
  <si>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</si>
  <si>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</si>
  <si>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菱刈泉熱開発</t>
    <rPh sb="0" eb="2">
      <t>ヒシカリ</t>
    </rPh>
    <rPh sb="2" eb="3">
      <t>イズミ</t>
    </rPh>
    <rPh sb="3" eb="4">
      <t>ネツ</t>
    </rPh>
    <rPh sb="4" eb="6">
      <t>カイハツ</t>
    </rPh>
    <phoneticPr fontId="2"/>
  </si>
  <si>
    <t>伊佐湧水消防組合</t>
    <phoneticPr fontId="2"/>
  </si>
  <si>
    <t>伊佐北姶良環境管理組合</t>
    <phoneticPr fontId="2"/>
  </si>
  <si>
    <t>伊佐北姶良火葬場管理組合</t>
    <phoneticPr fontId="2"/>
  </si>
  <si>
    <t>姶良・伊佐地区介護保険組合</t>
    <phoneticPr fontId="2"/>
  </si>
  <si>
    <t>鹿児島県後期高齢者医療広域連合（一般会計）</t>
    <phoneticPr fontId="2"/>
  </si>
  <si>
    <t>鹿児島県後期高齢者医療広域連合（特別会計）</t>
    <rPh sb="16" eb="18">
      <t>トクベツ</t>
    </rPh>
    <phoneticPr fontId="2"/>
  </si>
  <si>
    <t>大口地方卸売市場管理組合</t>
    <phoneticPr fontId="2"/>
  </si>
  <si>
    <t>特定公有財産取得基金</t>
    <rPh sb="0" eb="2">
      <t>トクテイ</t>
    </rPh>
    <rPh sb="2" eb="6">
      <t>コウユウザイサン</t>
    </rPh>
    <rPh sb="6" eb="8">
      <t>シュトク</t>
    </rPh>
    <rPh sb="8" eb="10">
      <t>キキン</t>
    </rPh>
    <phoneticPr fontId="2"/>
  </si>
  <si>
    <t>ふるさと納税基金</t>
    <rPh sb="4" eb="6">
      <t>ノウゼイ</t>
    </rPh>
    <rPh sb="6" eb="8">
      <t>キキン</t>
    </rPh>
    <phoneticPr fontId="2"/>
  </si>
  <si>
    <t>情報通信技術環境整備基金</t>
    <rPh sb="0" eb="2">
      <t>ジョウホウ</t>
    </rPh>
    <rPh sb="2" eb="4">
      <t>ツウシン</t>
    </rPh>
    <rPh sb="4" eb="6">
      <t>ギジュツ</t>
    </rPh>
    <rPh sb="6" eb="8">
      <t>カンキョウ</t>
    </rPh>
    <rPh sb="8" eb="10">
      <t>セイビ</t>
    </rPh>
    <rPh sb="10" eb="12">
      <t>キキン</t>
    </rPh>
    <phoneticPr fontId="2"/>
  </si>
  <si>
    <t>森林環境譲与税基金</t>
    <rPh sb="0" eb="2">
      <t>シンリン</t>
    </rPh>
    <rPh sb="2" eb="4">
      <t>カンキョウ</t>
    </rPh>
    <rPh sb="4" eb="6">
      <t>ジョウヨ</t>
    </rPh>
    <rPh sb="6" eb="7">
      <t>ゼイ</t>
    </rPh>
    <rPh sb="7" eb="9">
      <t>キキン</t>
    </rPh>
    <phoneticPr fontId="2"/>
  </si>
  <si>
    <t>海音寺潮五郎基金</t>
    <rPh sb="0" eb="3">
      <t>カイオンジ</t>
    </rPh>
    <rPh sb="3" eb="6">
      <t>チョウゴロウ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</si>
</sst>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732-4E6E-B896-F766468434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71407</c:v>
                </c:pt>
                <c:pt idx="1">
                  <c:v>96137</c:v>
                </c:pt>
                <c:pt idx="2">
                  <c:v>79166</c:v>
                </c:pt>
                <c:pt idx="3">
                  <c:v>99972</c:v>
                </c:pt>
                <c:pt idx="4">
                  <c:v>137149</c:v>
                </c:pt>
              </c:numCache>
            </c:numRef>
          </c:val>
          <c:smooth val="0"/>
          <c:extLst>
            <c:ext xmlns:c16="http://schemas.microsoft.com/office/drawing/2014/chart" uri="{C3380CC4-5D6E-409C-BE32-E72D297353CC}">
              <c16:uniqueId val="{00000001-E732-4E6E-B896-F766468434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6.92</c:v>
                </c:pt>
                <c:pt idx="1">
                  <c:v>12.8</c:v>
                </c:pt>
                <c:pt idx="2">
                  <c:v>11.66</c:v>
                </c:pt>
                <c:pt idx="3">
                  <c:v>10.92</c:v>
                </c:pt>
                <c:pt idx="4">
                  <c:v>6.35</c:v>
                </c:pt>
              </c:numCache>
            </c:numRef>
          </c:val>
          <c:extLst>
            <c:ext xmlns:c16="http://schemas.microsoft.com/office/drawing/2014/chart" uri="{C3380CC4-5D6E-409C-BE32-E72D297353CC}">
              <c16:uniqueId val="{00000000-B9B3-4647-9359-C4862862FA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54.07</c:v>
                </c:pt>
                <c:pt idx="1">
                  <c:v>55.05</c:v>
                </c:pt>
                <c:pt idx="2">
                  <c:v>55.39</c:v>
                </c:pt>
                <c:pt idx="3">
                  <c:v>53.46</c:v>
                </c:pt>
                <c:pt idx="4">
                  <c:v>56.21</c:v>
                </c:pt>
              </c:numCache>
            </c:numRef>
          </c:val>
          <c:extLst>
            <c:ext xmlns:c16="http://schemas.microsoft.com/office/drawing/2014/chart" uri="{C3380CC4-5D6E-409C-BE32-E72D297353CC}">
              <c16:uniqueId val="{00000001-B9B3-4647-9359-C4862862FA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0.35</c:v>
                </c:pt>
                <c:pt idx="1">
                  <c:v>9.6199999999999992</c:v>
                </c:pt>
                <c:pt idx="2">
                  <c:v>-3.68</c:v>
                </c:pt>
                <c:pt idx="3">
                  <c:v>-2.58</c:v>
                </c:pt>
                <c:pt idx="4">
                  <c:v>-0.75</c:v>
                </c:pt>
              </c:numCache>
            </c:numRef>
          </c:val>
          <c:smooth val="0"/>
          <c:extLst>
            <c:ext xmlns:c16="http://schemas.microsoft.com/office/drawing/2014/chart" uri="{C3380CC4-5D6E-409C-BE32-E72D297353CC}">
              <c16:uniqueId val="{00000002-B9B3-4647-9359-C4862862FA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7.0000000000000007E-2</c:v>
                </c:pt>
                <c:pt idx="4">
                  <c:v>#N/A</c:v>
                </c:pt>
                <c:pt idx="5">
                  <c:v>0.28999999999999998</c:v>
                </c:pt>
                <c:pt idx="6">
                  <c:v>0</c:v>
                </c:pt>
                <c:pt idx="7">
                  <c:v>0</c:v>
                </c:pt>
                <c:pt idx="8">
                  <c:v>0</c:v>
                </c:pt>
                <c:pt idx="9">
                  <c:v>0</c:v>
                </c:pt>
              </c:numCache>
            </c:numRef>
          </c:val>
          <c:extLst>
            <c:ext xmlns:c16="http://schemas.microsoft.com/office/drawing/2014/chart" uri="{C3380CC4-5D6E-409C-BE32-E72D297353CC}">
              <c16:uniqueId val="{00000000-28C9-4B05-95A2-B3F3AE7219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C9-4B05-95A2-B3F3AE7219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8C9-4B05-95A2-B3F3AE721998}"/>
            </c:ext>
          </c:extLst>
        </c:ser>
        <c:ser>
          <c:idx val="3"/>
          <c:order val="3"/>
          <c:tx>
            <c:strRef>
              <c:f>データシート!$A$30</c:f>
              <c:strCache>
                <c:ptCount val="1"/>
                <c:pt idx="0">
                  <c:v>伊佐市介護サービス事業特別会計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8C9-4B05-95A2-B3F3AE721998}"/>
            </c:ext>
          </c:extLst>
        </c:ser>
        <c:ser>
          <c:idx val="4"/>
          <c:order val="4"/>
          <c:tx>
            <c:strRef>
              <c:f>データシート!$A$31</c:f>
              <c:strCache>
                <c:ptCount val="1"/>
                <c:pt idx="0">
                  <c:v>伊佐市後期高齢者医療特別会計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0.05</c:v>
                </c:pt>
                <c:pt idx="8">
                  <c:v>#N/A</c:v>
                </c:pt>
                <c:pt idx="9">
                  <c:v>0.01</c:v>
                </c:pt>
              </c:numCache>
            </c:numRef>
          </c:val>
          <c:extLst>
            <c:ext xmlns:c16="http://schemas.microsoft.com/office/drawing/2014/chart" uri="{C3380CC4-5D6E-409C-BE32-E72D297353CC}">
              <c16:uniqueId val="{00000004-28C9-4B05-95A2-B3F3AE721998}"/>
            </c:ext>
          </c:extLst>
        </c:ser>
        <c:ser>
          <c:idx val="5"/>
          <c:order val="5"/>
          <c:tx>
            <c:strRef>
              <c:f>データシート!$A$32</c:f>
              <c:strCache>
                <c:ptCount val="1"/>
                <c:pt idx="0">
                  <c:v>伊佐市農業集落排水事業会計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0.03</c:v>
                </c:pt>
                <c:pt idx="8">
                  <c:v>#N/A</c:v>
                </c:pt>
                <c:pt idx="9">
                  <c:v>0.26</c:v>
                </c:pt>
              </c:numCache>
            </c:numRef>
          </c:val>
          <c:extLst>
            <c:ext xmlns:c16="http://schemas.microsoft.com/office/drawing/2014/chart" uri="{C3380CC4-5D6E-409C-BE32-E72D297353CC}">
              <c16:uniqueId val="{00000005-28C9-4B05-95A2-B3F3AE721998}"/>
            </c:ext>
          </c:extLst>
        </c:ser>
        <c:ser>
          <c:idx val="6"/>
          <c:order val="6"/>
          <c:tx>
            <c:strRef>
              <c:f>データシート!$A$33</c:f>
              <c:strCache>
                <c:ptCount val="1"/>
                <c:pt idx="0">
                  <c:v>伊佐市介護保険事業特別会計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0.7</c:v>
                </c:pt>
                <c:pt idx="4">
                  <c:v>#N/A</c:v>
                </c:pt>
                <c:pt idx="5">
                  <c:v>0.95</c:v>
                </c:pt>
                <c:pt idx="6">
                  <c:v>#N/A</c:v>
                </c:pt>
                <c:pt idx="7">
                  <c:v>0.48</c:v>
                </c:pt>
                <c:pt idx="8">
                  <c:v>#N/A</c:v>
                </c:pt>
                <c:pt idx="9">
                  <c:v>0.75</c:v>
                </c:pt>
              </c:numCache>
            </c:numRef>
          </c:val>
          <c:extLst>
            <c:ext xmlns:c16="http://schemas.microsoft.com/office/drawing/2014/chart" uri="{C3380CC4-5D6E-409C-BE32-E72D297353CC}">
              <c16:uniqueId val="{00000006-28C9-4B05-95A2-B3F3AE72199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6.92</c:v>
                </c:pt>
                <c:pt idx="2">
                  <c:v>#N/A</c:v>
                </c:pt>
                <c:pt idx="3">
                  <c:v>12.8</c:v>
                </c:pt>
                <c:pt idx="4">
                  <c:v>#N/A</c:v>
                </c:pt>
                <c:pt idx="5">
                  <c:v>11.65</c:v>
                </c:pt>
                <c:pt idx="6">
                  <c:v>#N/A</c:v>
                </c:pt>
                <c:pt idx="7">
                  <c:v>10.91</c:v>
                </c:pt>
                <c:pt idx="8">
                  <c:v>#N/A</c:v>
                </c:pt>
                <c:pt idx="9">
                  <c:v>6.35</c:v>
                </c:pt>
              </c:numCache>
            </c:numRef>
          </c:val>
          <c:extLst>
            <c:ext xmlns:c16="http://schemas.microsoft.com/office/drawing/2014/chart" uri="{C3380CC4-5D6E-409C-BE32-E72D297353CC}">
              <c16:uniqueId val="{00000007-28C9-4B05-95A2-B3F3AE721998}"/>
            </c:ext>
          </c:extLst>
        </c:ser>
        <c:ser>
          <c:idx val="8"/>
          <c:order val="8"/>
          <c:tx>
            <c:strRef>
              <c:f>データシート!$A$35</c:f>
              <c:strCache>
                <c:ptCount val="1"/>
                <c:pt idx="0">
                  <c:v>伊佐市水道事業会計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c:v>
                </c:pt>
                <c:pt idx="2">
                  <c:v>#N/A</c:v>
                </c:pt>
                <c:pt idx="3">
                  <c:v>5.52</c:v>
                </c:pt>
                <c:pt idx="4">
                  <c:v>#N/A</c:v>
                </c:pt>
                <c:pt idx="5">
                  <c:v>6.89</c:v>
                </c:pt>
                <c:pt idx="6">
                  <c:v>#N/A</c:v>
                </c:pt>
                <c:pt idx="7">
                  <c:v>7.78</c:v>
                </c:pt>
                <c:pt idx="8">
                  <c:v>#N/A</c:v>
                </c:pt>
                <c:pt idx="9">
                  <c:v>8.64</c:v>
                </c:pt>
              </c:numCache>
            </c:numRef>
          </c:val>
          <c:extLst>
            <c:ext xmlns:c16="http://schemas.microsoft.com/office/drawing/2014/chart" uri="{C3380CC4-5D6E-409C-BE32-E72D297353CC}">
              <c16:uniqueId val="{00000008-28C9-4B05-95A2-B3F3AE721998}"/>
            </c:ext>
          </c:extLst>
        </c:ser>
        <c:ser>
          <c:idx val="9"/>
          <c:order val="9"/>
          <c:tx>
            <c:strRef>
              <c:f>データシート!$A$36</c:f>
              <c:strCache>
                <c:ptCount val="1"/>
                <c:pt idx="0">
                  <c:v>伊佐市国民健康保険事業特別会計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0.02</c:v>
                </c:pt>
                <c:pt idx="2">
                  <c:v>#N/A</c:v>
                </c:pt>
                <c:pt idx="3">
                  <c:v>0</c:v>
                </c:pt>
                <c:pt idx="4">
                  <c:v>#N/A</c:v>
                </c:pt>
                <c:pt idx="5">
                  <c:v>0.02</c:v>
                </c:pt>
                <c:pt idx="6">
                  <c:v>#N/A</c:v>
                </c:pt>
                <c:pt idx="7">
                  <c:v>0.01</c:v>
                </c:pt>
                <c:pt idx="8">
                  <c:v>#N/A</c:v>
                </c:pt>
                <c:pt idx="9">
                  <c:v>0</c:v>
                </c:pt>
              </c:numCache>
            </c:numRef>
          </c:val>
          <c:extLst>
            <c:ext xmlns:c16="http://schemas.microsoft.com/office/drawing/2014/chart" uri="{C3380CC4-5D6E-409C-BE32-E72D297353CC}">
              <c16:uniqueId val="{00000009-28C9-4B05-95A2-B3F3AE7219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1368</c:v>
                </c:pt>
                <c:pt idx="5">
                  <c:v>1368</c:v>
                </c:pt>
                <c:pt idx="8">
                  <c:v>1309</c:v>
                </c:pt>
                <c:pt idx="11">
                  <c:v>1296</c:v>
                </c:pt>
                <c:pt idx="14">
                  <c:v>1311</c:v>
                </c:pt>
              </c:numCache>
            </c:numRef>
          </c:val>
          <c:extLst>
            <c:ext xmlns:c16="http://schemas.microsoft.com/office/drawing/2014/chart" uri="{C3380CC4-5D6E-409C-BE32-E72D297353CC}">
              <c16:uniqueId val="{00000000-6CCA-4276-A578-5F640C1C7C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CA-4276-A578-5F640C1C7C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52</c:v>
                </c:pt>
                <c:pt idx="3">
                  <c:v>38</c:v>
                </c:pt>
                <c:pt idx="6">
                  <c:v>25</c:v>
                </c:pt>
                <c:pt idx="9">
                  <c:v>9</c:v>
                </c:pt>
                <c:pt idx="12">
                  <c:v>5</c:v>
                </c:pt>
              </c:numCache>
            </c:numRef>
          </c:val>
          <c:extLst>
            <c:ext xmlns:c16="http://schemas.microsoft.com/office/drawing/2014/chart" uri="{C3380CC4-5D6E-409C-BE32-E72D297353CC}">
              <c16:uniqueId val="{00000002-6CCA-4276-A578-5F640C1C7C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12</c:v>
                </c:pt>
                <c:pt idx="6">
                  <c:v>12</c:v>
                </c:pt>
                <c:pt idx="9">
                  <c:v>11</c:v>
                </c:pt>
                <c:pt idx="12">
                  <c:v>31</c:v>
                </c:pt>
              </c:numCache>
            </c:numRef>
          </c:val>
          <c:extLst>
            <c:ext xmlns:c16="http://schemas.microsoft.com/office/drawing/2014/chart" uri="{C3380CC4-5D6E-409C-BE32-E72D297353CC}">
              <c16:uniqueId val="{00000003-6CCA-4276-A578-5F640C1C7C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144</c:v>
                </c:pt>
                <c:pt idx="3">
                  <c:v>123</c:v>
                </c:pt>
                <c:pt idx="6">
                  <c:v>126</c:v>
                </c:pt>
                <c:pt idx="9">
                  <c:v>126</c:v>
                </c:pt>
                <c:pt idx="12">
                  <c:v>124</c:v>
                </c:pt>
              </c:numCache>
            </c:numRef>
          </c:val>
          <c:extLst>
            <c:ext xmlns:c16="http://schemas.microsoft.com/office/drawing/2014/chart" uri="{C3380CC4-5D6E-409C-BE32-E72D297353CC}">
              <c16:uniqueId val="{00000004-6CCA-4276-A578-5F640C1C7C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CA-4276-A578-5F640C1C7C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CA-4276-A578-5F640C1C7C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1857</c:v>
                </c:pt>
                <c:pt idx="3">
                  <c:v>1902</c:v>
                </c:pt>
                <c:pt idx="6">
                  <c:v>1914</c:v>
                </c:pt>
                <c:pt idx="9">
                  <c:v>1891</c:v>
                </c:pt>
                <c:pt idx="12">
                  <c:v>1882</c:v>
                </c:pt>
              </c:numCache>
            </c:numRef>
          </c:val>
          <c:extLst>
            <c:ext xmlns:c16="http://schemas.microsoft.com/office/drawing/2014/chart" uri="{C3380CC4-5D6E-409C-BE32-E72D297353CC}">
              <c16:uniqueId val="{00000007-6CCA-4276-A578-5F640C1C7C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697</c:v>
                </c:pt>
                <c:pt idx="2">
                  <c:v>#N/A</c:v>
                </c:pt>
                <c:pt idx="3">
                  <c:v>#N/A</c:v>
                </c:pt>
                <c:pt idx="4">
                  <c:v>707</c:v>
                </c:pt>
                <c:pt idx="5">
                  <c:v>#N/A</c:v>
                </c:pt>
                <c:pt idx="6">
                  <c:v>#N/A</c:v>
                </c:pt>
                <c:pt idx="7">
                  <c:v>768</c:v>
                </c:pt>
                <c:pt idx="8">
                  <c:v>#N/A</c:v>
                </c:pt>
                <c:pt idx="9">
                  <c:v>#N/A</c:v>
                </c:pt>
                <c:pt idx="10">
                  <c:v>741</c:v>
                </c:pt>
                <c:pt idx="11">
                  <c:v>#N/A</c:v>
                </c:pt>
                <c:pt idx="12">
                  <c:v>#N/A</c:v>
                </c:pt>
                <c:pt idx="13">
                  <c:v>731</c:v>
                </c:pt>
                <c:pt idx="14">
                  <c:v>#N/A</c:v>
                </c:pt>
              </c:numCache>
            </c:numRef>
          </c:val>
          <c:smooth val="0"/>
          <c:extLst>
            <c:ext xmlns:c16="http://schemas.microsoft.com/office/drawing/2014/chart" uri="{C3380CC4-5D6E-409C-BE32-E72D297353CC}">
              <c16:uniqueId val="{00000008-6CCA-4276-A578-5F640C1C7C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12218</c:v>
                </c:pt>
                <c:pt idx="5">
                  <c:v>11758</c:v>
                </c:pt>
                <c:pt idx="8">
                  <c:v>11237</c:v>
                </c:pt>
                <c:pt idx="11">
                  <c:v>11293</c:v>
                </c:pt>
                <c:pt idx="14">
                  <c:v>11521</c:v>
                </c:pt>
              </c:numCache>
            </c:numRef>
          </c:val>
          <c:extLst>
            <c:ext xmlns:c16="http://schemas.microsoft.com/office/drawing/2014/chart" uri="{C3380CC4-5D6E-409C-BE32-E72D297353CC}">
              <c16:uniqueId val="{00000000-1A5B-4D58-A7F5-96D5933A8C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c:v>
                </c:pt>
                <c:pt idx="5">
                  <c:v>93</c:v>
                </c:pt>
                <c:pt idx="8">
                  <c:v>48</c:v>
                </c:pt>
                <c:pt idx="11">
                  <c:v>14</c:v>
                </c:pt>
                <c:pt idx="14">
                  <c:v>7</c:v>
                </c:pt>
              </c:numCache>
            </c:numRef>
          </c:val>
          <c:extLst>
            <c:ext xmlns:c16="http://schemas.microsoft.com/office/drawing/2014/chart" uri="{C3380CC4-5D6E-409C-BE32-E72D297353CC}">
              <c16:uniqueId val="{00000001-1A5B-4D58-A7F5-96D5933A8C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8837</c:v>
                </c:pt>
                <c:pt idx="5">
                  <c:v>9895</c:v>
                </c:pt>
                <c:pt idx="8">
                  <c:v>10584</c:v>
                </c:pt>
                <c:pt idx="11">
                  <c:v>11003</c:v>
                </c:pt>
                <c:pt idx="14">
                  <c:v>11669</c:v>
                </c:pt>
              </c:numCache>
            </c:numRef>
          </c:val>
          <c:extLst>
            <c:ext xmlns:c16="http://schemas.microsoft.com/office/drawing/2014/chart" uri="{C3380CC4-5D6E-409C-BE32-E72D297353CC}">
              <c16:uniqueId val="{00000002-1A5B-4D58-A7F5-96D5933A8C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5B-4D58-A7F5-96D5933A8C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5B-4D58-A7F5-96D5933A8C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5B-4D58-A7F5-96D5933A8C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1548</c:v>
                </c:pt>
                <c:pt idx="3">
                  <c:v>1493</c:v>
                </c:pt>
                <c:pt idx="6">
                  <c:v>1450</c:v>
                </c:pt>
                <c:pt idx="9">
                  <c:v>1508</c:v>
                </c:pt>
                <c:pt idx="12">
                  <c:v>1581</c:v>
                </c:pt>
              </c:numCache>
            </c:numRef>
          </c:val>
          <c:extLst>
            <c:ext xmlns:c16="http://schemas.microsoft.com/office/drawing/2014/chart" uri="{C3380CC4-5D6E-409C-BE32-E72D297353CC}">
              <c16:uniqueId val="{00000006-1A5B-4D58-A7F5-96D5933A8C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c:v>
                </c:pt>
                <c:pt idx="3">
                  <c:v>26</c:v>
                </c:pt>
                <c:pt idx="6">
                  <c:v>14</c:v>
                </c:pt>
                <c:pt idx="9">
                  <c:v>4</c:v>
                </c:pt>
                <c:pt idx="12">
                  <c:v>543</c:v>
                </c:pt>
              </c:numCache>
            </c:numRef>
          </c:val>
          <c:extLst>
            <c:ext xmlns:c16="http://schemas.microsoft.com/office/drawing/2014/chart" uri="{C3380CC4-5D6E-409C-BE32-E72D297353CC}">
              <c16:uniqueId val="{00000007-1A5B-4D58-A7F5-96D5933A8C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951</c:v>
                </c:pt>
                <c:pt idx="3">
                  <c:v>845</c:v>
                </c:pt>
                <c:pt idx="6">
                  <c:v>694</c:v>
                </c:pt>
                <c:pt idx="9">
                  <c:v>545</c:v>
                </c:pt>
                <c:pt idx="12">
                  <c:v>446</c:v>
                </c:pt>
              </c:numCache>
            </c:numRef>
          </c:val>
          <c:extLst>
            <c:ext xmlns:c16="http://schemas.microsoft.com/office/drawing/2014/chart" uri="{C3380CC4-5D6E-409C-BE32-E72D297353CC}">
              <c16:uniqueId val="{00000008-1A5B-4D58-A7F5-96D5933A8C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1A5B-4D58-A7F5-96D5933A8C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15319</c:v>
                </c:pt>
                <c:pt idx="3">
                  <c:v>14970</c:v>
                </c:pt>
                <c:pt idx="6">
                  <c:v>14021</c:v>
                </c:pt>
                <c:pt idx="9">
                  <c:v>13253</c:v>
                </c:pt>
                <c:pt idx="12">
                  <c:v>13574</c:v>
                </c:pt>
              </c:numCache>
            </c:numRef>
          </c:val>
          <c:extLst>
            <c:ext xmlns:c16="http://schemas.microsoft.com/office/drawing/2014/chart" uri="{C3380CC4-5D6E-409C-BE32-E72D297353CC}">
              <c16:uniqueId val="{0000000A-1A5B-4D58-A7F5-96D5933A8C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5B-4D58-A7F5-96D5933A8C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5228</c:v>
                </c:pt>
                <c:pt idx="1">
                  <c:v>5053</c:v>
                </c:pt>
                <c:pt idx="2">
                  <c:v>5402</c:v>
                </c:pt>
              </c:numCache>
            </c:numRef>
          </c:val>
          <c:extLst>
            <c:ext xmlns:c16="http://schemas.microsoft.com/office/drawing/2014/chart" uri="{C3380CC4-5D6E-409C-BE32-E72D297353CC}">
              <c16:uniqueId val="{00000000-6202-4550-B12D-74306904FA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1697</c:v>
                </c:pt>
                <c:pt idx="1">
                  <c:v>2017</c:v>
                </c:pt>
                <c:pt idx="2">
                  <c:v>2067</c:v>
                </c:pt>
              </c:numCache>
            </c:numRef>
          </c:val>
          <c:extLst>
            <c:ext xmlns:c16="http://schemas.microsoft.com/office/drawing/2014/chart" uri="{C3380CC4-5D6E-409C-BE32-E72D297353CC}">
              <c16:uniqueId val="{00000001-6202-4550-B12D-74306904FA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2543</c:v>
                </c:pt>
                <c:pt idx="1">
                  <c:v>2817</c:v>
                </c:pt>
                <c:pt idx="2">
                  <c:v>3040</c:v>
                </c:pt>
              </c:numCache>
            </c:numRef>
          </c:val>
          <c:extLst>
            <c:ext xmlns:c16="http://schemas.microsoft.com/office/drawing/2014/chart" uri="{C3380CC4-5D6E-409C-BE32-E72D297353CC}">
              <c16:uniqueId val="{00000002-6202-4550-B12D-74306904FA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実質公債費比率における分子の額については、令和２年度より衛生センター</a:t>
          </a:r>
          <a:r>
            <a:rPr kumimoji="1" lang="ja-JP" altLang="en-US" sz="1100">
              <a:solidFill>
                <a:schemeClr val="dk1"/>
              </a:solidFill>
              <a:effectLst/>
              <a:latin typeface="+mn-lt"/>
              <a:ea typeface="+mn-ea"/>
              <a:cs typeface="+mn-cs"/>
            </a:rPr>
            <a:t>建設に係る</a:t>
          </a:r>
          <a:r>
            <a:rPr kumimoji="1" lang="ja-JP" altLang="ja-JP" sz="1100">
              <a:solidFill>
                <a:schemeClr val="dk1"/>
              </a:solidFill>
              <a:effectLst/>
              <a:latin typeface="+mn-lt"/>
              <a:ea typeface="+mn-ea"/>
              <a:cs typeface="+mn-cs"/>
            </a:rPr>
            <a:t>元金償還開始により増加していたが、令和５年度</a:t>
          </a:r>
          <a:r>
            <a:rPr kumimoji="1" lang="ja-JP" altLang="en-US" sz="1100">
              <a:solidFill>
                <a:schemeClr val="dk1"/>
              </a:solidFill>
              <a:effectLst/>
              <a:latin typeface="+mn-lt"/>
              <a:ea typeface="+mn-ea"/>
              <a:cs typeface="+mn-cs"/>
            </a:rPr>
            <a:t>から減額で推移している。</a:t>
          </a:r>
          <a:endParaRPr lang="ja-JP" altLang="ja-JP" sz="1400">
            <a:effectLst/>
          </a:endParaRPr>
        </a:p>
        <a:p>
          <a:r>
            <a:rPr kumimoji="1" lang="ja-JP" altLang="ja-JP" sz="1100">
              <a:solidFill>
                <a:schemeClr val="dk1"/>
              </a:solidFill>
              <a:effectLst/>
              <a:latin typeface="+mn-lt"/>
              <a:ea typeface="+mn-ea"/>
              <a:cs typeface="+mn-cs"/>
            </a:rPr>
            <a:t>今後は、令和８年度完成予定の</a:t>
          </a:r>
          <a:r>
            <a:rPr lang="ja-JP" altLang="ja-JP" sz="1100" b="0" i="0" baseline="0">
              <a:solidFill>
                <a:schemeClr val="dk1"/>
              </a:solidFill>
              <a:effectLst/>
              <a:latin typeface="+mn-lt"/>
              <a:ea typeface="+mn-ea"/>
              <a:cs typeface="+mn-cs"/>
            </a:rPr>
            <a:t>新庁舎建設や各種施設の長寿命化対応等により起債額が増加し、償還額も大きく増加すると見込んでいる。</a:t>
          </a:r>
          <a:endParaRPr lang="ja-JP" altLang="ja-JP" sz="1400">
            <a:effectLst/>
          </a:endParaRPr>
        </a:p>
        <a:p>
          <a:r>
            <a:rPr kumimoji="1" lang="ja-JP" altLang="ja-JP" sz="1100">
              <a:solidFill>
                <a:schemeClr val="dk1"/>
              </a:solidFill>
              <a:effectLst/>
              <a:latin typeface="+mn-lt"/>
              <a:ea typeface="+mn-ea"/>
              <a:cs typeface="+mn-cs"/>
            </a:rPr>
            <a:t>交付税措置率の高い有利な地方債の活用を図ることはもちろんのこと、普通建設費等の投資的経費についても財政計画に基づいた適切な投資を行い、公債費負担が過大にならないよう努める。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年度の将来負担比率における分子の額については△</a:t>
          </a:r>
          <a:r>
            <a:rPr kumimoji="1" lang="en-US" altLang="ja-JP" sz="1100">
              <a:solidFill>
                <a:schemeClr val="dk1"/>
              </a:solidFill>
              <a:effectLst/>
              <a:latin typeface="+mn-lt"/>
              <a:ea typeface="+mn-ea"/>
              <a:cs typeface="+mn-cs"/>
            </a:rPr>
            <a:t>70.5</a:t>
          </a:r>
          <a:r>
            <a:rPr kumimoji="1" lang="ja-JP" altLang="ja-JP" sz="1100">
              <a:solidFill>
                <a:schemeClr val="dk1"/>
              </a:solidFill>
              <a:effectLst/>
              <a:latin typeface="+mn-lt"/>
              <a:ea typeface="+mn-ea"/>
              <a:cs typeface="+mn-cs"/>
            </a:rPr>
            <a:t>億円となり、今年度も将来負担比率は算出されなかった。</a:t>
          </a:r>
          <a:endParaRPr lang="ja-JP" altLang="ja-JP" sz="1400">
            <a:effectLst/>
          </a:endParaRPr>
        </a:p>
        <a:p>
          <a:r>
            <a:rPr kumimoji="1" lang="ja-JP" altLang="ja-JP" sz="1100">
              <a:solidFill>
                <a:schemeClr val="dk1"/>
              </a:solidFill>
              <a:effectLst/>
              <a:latin typeface="+mn-lt"/>
              <a:ea typeface="+mn-ea"/>
              <a:cs typeface="+mn-cs"/>
            </a:rPr>
            <a:t>今後は新庁舎建設や公共施設の更新等に伴い起債残高が増加すると見込んでいることから、より一層行財政改革を進めながら基金を確保するとともに、将来負担比率が過大にならないよう安定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年度末基金残高は</a:t>
          </a:r>
          <a:r>
            <a:rPr kumimoji="1" lang="en-US" altLang="ja-JP" sz="1100">
              <a:solidFill>
                <a:schemeClr val="dk1"/>
              </a:solidFill>
              <a:effectLst/>
              <a:latin typeface="+mn-lt"/>
              <a:ea typeface="+mn-ea"/>
              <a:cs typeface="+mn-cs"/>
            </a:rPr>
            <a:t>105.1</a:t>
          </a:r>
          <a:r>
            <a:rPr kumimoji="1" lang="ja-JP" altLang="ja-JP" sz="1100">
              <a:solidFill>
                <a:schemeClr val="dk1"/>
              </a:solidFill>
              <a:effectLst/>
              <a:latin typeface="+mn-lt"/>
              <a:ea typeface="+mn-ea"/>
              <a:cs typeface="+mn-cs"/>
            </a:rPr>
            <a:t>億円となり</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億円増</a:t>
          </a:r>
          <a:r>
            <a:rPr kumimoji="1" lang="ja-JP" altLang="en-US" sz="1100">
              <a:solidFill>
                <a:schemeClr val="dk1"/>
              </a:solidFill>
              <a:effectLst/>
              <a:latin typeface="+mn-lt"/>
              <a:ea typeface="+mn-ea"/>
              <a:cs typeface="+mn-cs"/>
            </a:rPr>
            <a:t>額となった。</a:t>
          </a:r>
          <a:r>
            <a:rPr kumimoji="1" lang="ja-JP" altLang="ja-JP" sz="1100">
              <a:solidFill>
                <a:schemeClr val="dk1"/>
              </a:solidFill>
              <a:effectLst/>
              <a:latin typeface="+mn-lt"/>
              <a:ea typeface="+mn-ea"/>
              <a:cs typeface="+mn-cs"/>
            </a:rPr>
            <a:t>内訳は、財政調整基金</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、その他特定目的基金</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年の合併当初、基金全体金額は</a:t>
          </a:r>
          <a:r>
            <a:rPr kumimoji="1" lang="en-US" altLang="ja-JP" sz="1100">
              <a:solidFill>
                <a:schemeClr val="dk1"/>
              </a:solidFill>
              <a:effectLst/>
              <a:latin typeface="+mn-lt"/>
              <a:ea typeface="+mn-ea"/>
              <a:cs typeface="+mn-cs"/>
            </a:rPr>
            <a:t>30.6</a:t>
          </a:r>
          <a:r>
            <a:rPr kumimoji="1" lang="ja-JP" altLang="ja-JP" sz="1100">
              <a:solidFill>
                <a:schemeClr val="dk1"/>
              </a:solidFill>
              <a:effectLst/>
              <a:latin typeface="+mn-lt"/>
              <a:ea typeface="+mn-ea"/>
              <a:cs typeface="+mn-cs"/>
            </a:rPr>
            <a:t>億円であったが右肩上がりに増加し、平成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82.8</a:t>
          </a:r>
          <a:r>
            <a:rPr kumimoji="1" lang="ja-JP" altLang="ja-JP" sz="1100">
              <a:solidFill>
                <a:schemeClr val="dk1"/>
              </a:solidFill>
              <a:effectLst/>
              <a:latin typeface="+mn-lt"/>
              <a:ea typeface="+mn-ea"/>
              <a:cs typeface="+mn-cs"/>
            </a:rPr>
            <a:t>億円となった。平成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年から大型公共事業が行われたことから減少となったが、令和３年度から令和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年度にかけてに</a:t>
          </a:r>
          <a:r>
            <a:rPr kumimoji="1" lang="en-US" altLang="ja-JP" sz="1100">
              <a:solidFill>
                <a:schemeClr val="dk1"/>
              </a:solidFill>
              <a:effectLst/>
              <a:latin typeface="+mn-lt"/>
              <a:ea typeface="+mn-ea"/>
              <a:cs typeface="+mn-cs"/>
            </a:rPr>
            <a:t>47.8</a:t>
          </a:r>
          <a:r>
            <a:rPr kumimoji="1" lang="ja-JP" altLang="ja-JP" sz="1100">
              <a:solidFill>
                <a:schemeClr val="dk1"/>
              </a:solidFill>
              <a:effectLst/>
              <a:latin typeface="+mn-lt"/>
              <a:ea typeface="+mn-ea"/>
              <a:cs typeface="+mn-cs"/>
            </a:rPr>
            <a:t>億円を積立てて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繰入はしているものの</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年度末現在で基金は</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を超える残高</a:t>
          </a:r>
          <a:r>
            <a:rPr kumimoji="1" lang="ja-JP" altLang="ja-JP" sz="1100">
              <a:solidFill>
                <a:schemeClr val="dk1"/>
              </a:solidFill>
              <a:effectLst/>
              <a:latin typeface="+mn-lt"/>
              <a:ea typeface="+mn-ea"/>
              <a:cs typeface="+mn-cs"/>
            </a:rPr>
            <a:t>となった。今後は、令和８年度完成予定の新庁舎建設事業等の大型事業</a:t>
          </a:r>
          <a:r>
            <a:rPr kumimoji="1" lang="ja-JP" altLang="en-US" sz="1100">
              <a:solidFill>
                <a:schemeClr val="dk1"/>
              </a:solidFill>
              <a:effectLst/>
              <a:latin typeface="+mn-lt"/>
              <a:ea typeface="+mn-ea"/>
              <a:cs typeface="+mn-cs"/>
            </a:rPr>
            <a:t>の影響により財政調整基金及び特定公有財産取得基金の残高が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すること</a:t>
          </a:r>
          <a:r>
            <a:rPr kumimoji="1" lang="ja-JP" altLang="ja-JP" sz="1100">
              <a:solidFill>
                <a:schemeClr val="dk1"/>
              </a:solidFill>
              <a:effectLst/>
              <a:latin typeface="+mn-lt"/>
              <a:ea typeface="+mn-ea"/>
              <a:cs typeface="+mn-cs"/>
            </a:rPr>
            <a:t>が予想される。財政調整基金についてはなるべく減少額を抑え、減債基金をはじめとする目的基金については、必要な事業を実施するため適宜積立て及び取崩しを行っていく。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寄附者の意向を反映した施策に効果的に活用するための基金。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情報通信技術環境整備基金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児童生徒一人一台端末等の次期更新に向けた基金。</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特定公有財産取得基金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一時的に多額の一般財源を必要とする公有財産の取得の費用に充てるための基金。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ふるさと納税基金</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新規事業を対象に繰入を行っているが、寄附額に対し、新規事業費が少なかったため、残高は増加している。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情報通信技術環境整備基金</a:t>
          </a:r>
          <a:r>
            <a:rPr kumimoji="1" lang="en-US" altLang="ja-JP" sz="1100">
              <a:solidFill>
                <a:schemeClr val="dk1"/>
              </a:solidFill>
              <a:effectLst/>
              <a:latin typeface="+mn-lt"/>
              <a:ea typeface="+mn-ea"/>
              <a:cs typeface="+mn-cs"/>
            </a:rPr>
            <a:t>】+0.45</a:t>
          </a:r>
          <a:r>
            <a:rPr kumimoji="1" lang="ja-JP" altLang="ja-JP" sz="1100">
              <a:solidFill>
                <a:schemeClr val="dk1"/>
              </a:solidFill>
              <a:effectLst/>
              <a:latin typeface="+mn-lt"/>
              <a:ea typeface="+mn-ea"/>
              <a:cs typeface="+mn-cs"/>
            </a:rPr>
            <a:t>億円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は端末等の更新がなかったことから取り崩しは行わず、Ｒ７の更新に向けて積立のみを行ったため、残高は増加している。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特定公有財産取得基金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令和８年度の新庁舎建設完成時に基金残高はほぼ０円となる見込だが、本基金の目的は公有財産取得であり新庁舎建設に限ったことではないため、その後も積立てを行う予定。積立額については財政状況を考慮して判断す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必要な事業を実施するため適宜積立て及び取崩しを行っていく。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年度の実質収支が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億円であったため、</a:t>
          </a:r>
          <a:r>
            <a:rPr kumimoji="1" lang="ja-JP" altLang="en-US" sz="1100">
              <a:solidFill>
                <a:schemeClr val="dk1"/>
              </a:solidFill>
              <a:effectLst/>
              <a:latin typeface="+mn-lt"/>
              <a:ea typeface="+mn-ea"/>
              <a:cs typeface="+mn-cs"/>
            </a:rPr>
            <a:t>令和６年度において</a:t>
          </a:r>
          <a:r>
            <a:rPr kumimoji="1" lang="ja-JP" altLang="ja-JP" sz="1100">
              <a:solidFill>
                <a:schemeClr val="dk1"/>
              </a:solidFill>
              <a:effectLst/>
              <a:latin typeface="+mn-lt"/>
              <a:ea typeface="+mn-ea"/>
              <a:cs typeface="+mn-cs"/>
            </a:rPr>
            <a:t>地方財政法に伴い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以上の</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億円の積立を行った。また、財源不足</a:t>
          </a:r>
          <a:r>
            <a:rPr kumimoji="1" lang="ja-JP" altLang="en-US" sz="1100">
              <a:solidFill>
                <a:schemeClr val="dk1"/>
              </a:solidFill>
              <a:effectLst/>
              <a:latin typeface="+mn-lt"/>
              <a:ea typeface="+mn-ea"/>
              <a:cs typeface="+mn-cs"/>
            </a:rPr>
            <a:t>の対応により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億円の繰入を行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残高としては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の増加となった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８年度完成予定の新庁舎建設や老朽化施設を多数抱えていることから、維持管理や更新費用を捻出するため今後も急速に減少していくと見込んでいる。徹底した行政コスト削減を行い、減少額を抑え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令和８年度完成予定の新庁舎建設や老朽化施設の更新に伴い公債費の上昇</a:t>
          </a:r>
          <a:r>
            <a:rPr kumimoji="1" lang="ja-JP" altLang="en-US" sz="1100">
              <a:solidFill>
                <a:schemeClr val="dk1"/>
              </a:solidFill>
              <a:effectLst/>
              <a:latin typeface="+mn-lt"/>
              <a:ea typeface="+mn-ea"/>
              <a:cs typeface="+mn-cs"/>
            </a:rPr>
            <a:t>を想定し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将来負担の減少を図るためＲ５年度までに</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億円ほど積み立てることができており、Ｒ６年度積立額は前年度比</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億円減の</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億円となった。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新庁舎建設等の大規模事業の実施により今後は</a:t>
          </a:r>
          <a:r>
            <a:rPr kumimoji="1" lang="ja-JP" altLang="ja-JP" sz="1100">
              <a:solidFill>
                <a:schemeClr val="dk1"/>
              </a:solidFill>
              <a:effectLst/>
              <a:latin typeface="+mn-lt"/>
              <a:ea typeface="+mn-ea"/>
              <a:cs typeface="+mn-cs"/>
            </a:rPr>
            <a:t>公債費の上昇が見込まれることから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減債基金の取り崩し</a:t>
          </a:r>
          <a:r>
            <a:rPr kumimoji="1" lang="ja-JP" altLang="en-US" sz="1100">
              <a:solidFill>
                <a:schemeClr val="dk1"/>
              </a:solidFill>
              <a:effectLst/>
              <a:latin typeface="+mn-lt"/>
              <a:ea typeface="+mn-ea"/>
              <a:cs typeface="+mn-cs"/>
            </a:rPr>
            <a:t>等について収支状況を考慮しながら適切に行っていく</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22,748
22,464
392.56
20,236,588
19,045,703
610,556
9,610,897
13,574,200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人口減少の影響はあるものの、農業所得の向上や、金価格の上昇に伴う鉱産税の増額</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66.5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等もあり、市税はほぼ横ばいで推移している。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ただし、</a:t>
          </a:r>
          <a:r>
            <a:rPr kumimoji="1" lang="ja-JP" altLang="ja-JP" sz="1100">
              <a:solidFill>
                <a:schemeClr val="dk1"/>
              </a:solidFill>
              <a:effectLst/>
              <a:latin typeface="+mn-lt"/>
              <a:ea typeface="+mn-ea"/>
              <a:cs typeface="+mn-cs"/>
            </a:rPr>
            <a:t>老年人口のゆるやかな減少と比較して、生産年齢人口の急速な右肩下がりを迎えている本市は、今後も税収の大幅な増加は見込めないことから、</a:t>
          </a:r>
          <a:r>
            <a:rPr kumimoji="1" lang="ja-JP" altLang="en-US" sz="1100">
              <a:solidFill>
                <a:schemeClr val="dk1"/>
              </a:solidFill>
              <a:effectLst/>
              <a:latin typeface="+mn-lt"/>
              <a:ea typeface="+mn-ea"/>
              <a:cs typeface="+mn-cs"/>
            </a:rPr>
            <a:t>人件費の削減や事業評価による事業の取捨選択など、行政コストのスリム化を図りながら、財政の健全化に努める。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97790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Ｒ５年度と比較し、</a:t>
          </a:r>
          <a:r>
            <a:rPr kumimoji="1" lang="ja-JP" altLang="ja-JP" sz="1100">
              <a:solidFill>
                <a:schemeClr val="dk1"/>
              </a:solidFill>
              <a:effectLst/>
              <a:latin typeface="+mn-lt"/>
              <a:ea typeface="+mn-ea"/>
              <a:cs typeface="+mn-cs"/>
            </a:rPr>
            <a:t>地方税については全体で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億円の減額、地方交付税</a:t>
          </a:r>
          <a:r>
            <a:rPr kumimoji="1" lang="ja-JP" altLang="en-US" sz="1100">
              <a:solidFill>
                <a:schemeClr val="dk1"/>
              </a:solidFill>
              <a:effectLst/>
              <a:latin typeface="+mn-lt"/>
              <a:ea typeface="+mn-ea"/>
              <a:cs typeface="+mn-cs"/>
            </a:rPr>
            <a:t>及び地方特例交付金</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額となり、経常一般財源で</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となった。また、歳出のうち一般財源を充当する経常経費ついては</a:t>
          </a:r>
          <a:r>
            <a:rPr kumimoji="1" lang="ja-JP" altLang="en-US" sz="1100">
              <a:solidFill>
                <a:schemeClr val="dk1"/>
              </a:solidFill>
              <a:effectLst/>
              <a:latin typeface="+mn-lt"/>
              <a:ea typeface="+mn-ea"/>
              <a:cs typeface="+mn-cs"/>
            </a:rPr>
            <a:t>、人件費、物件費、</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が大きく伸びており、</a:t>
          </a:r>
          <a:r>
            <a:rPr kumimoji="1" lang="ja-JP" altLang="ja-JP" sz="1100">
              <a:solidFill>
                <a:schemeClr val="dk1"/>
              </a:solidFill>
              <a:effectLst/>
              <a:latin typeface="+mn-lt"/>
              <a:ea typeface="+mn-ea"/>
              <a:cs typeface="+mn-cs"/>
            </a:rPr>
            <a:t>全体としては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昨年度より経常収支比率は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しているが、地方交付税</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一般財源の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が大きな要因と思われる。当市は歳入に</a:t>
          </a:r>
          <a:r>
            <a:rPr kumimoji="1" lang="ja-JP" altLang="en-US" sz="1100">
              <a:solidFill>
                <a:schemeClr val="dk1"/>
              </a:solidFill>
              <a:effectLst/>
              <a:latin typeface="+mn-lt"/>
              <a:ea typeface="+mn-ea"/>
              <a:cs typeface="+mn-cs"/>
            </a:rPr>
            <a:t>占める地方交付税等の</a:t>
          </a:r>
          <a:r>
            <a:rPr kumimoji="1" lang="ja-JP" altLang="ja-JP" sz="1100">
              <a:solidFill>
                <a:schemeClr val="dk1"/>
              </a:solidFill>
              <a:effectLst/>
              <a:latin typeface="+mn-lt"/>
              <a:ea typeface="+mn-ea"/>
              <a:cs typeface="+mn-cs"/>
            </a:rPr>
            <a:t>依存財源割合が大きいことから国の状況等について注視するとともに、自主財源の確保に努め、同時に一層の経常経費削減にも取り組む必要がある。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15059</xdr:rowOff>
    </xdr:from>
    <xdr:to>
      <xdr:col>23</xdr:col>
      <xdr:colOff>133350</xdr:colOff>
      <xdr:row>60</xdr:row>
      <xdr:rowOff>59872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02059"/>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28847</xdr:rowOff>
    </xdr:from>
    <xdr:to>
      <xdr:col>19</xdr:col>
      <xdr:colOff>133350</xdr:colOff>
      <xdr:row>60</xdr:row>
      <xdr:rowOff>59872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158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363</xdr:rowOff>
    </xdr:from>
    <xdr:to>
      <xdr:col>15</xdr:col>
      <xdr:colOff>82550</xdr:colOff>
      <xdr:row>60</xdr:row>
      <xdr:rowOff>28847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15913"/>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363</xdr:rowOff>
    </xdr:from>
    <xdr:to>
      <xdr:col>11</xdr:col>
      <xdr:colOff>31750</xdr:colOff>
      <xdr:row>59</xdr:row>
      <xdr:rowOff>89988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15913"/>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135709</xdr:rowOff>
    </xdr:from>
    <xdr:to>
      <xdr:col>23</xdr:col>
      <xdr:colOff>184150</xdr:colOff>
      <xdr:row>60</xdr:row>
      <xdr:rowOff>65859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152236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149497</xdr:rowOff>
    </xdr:from>
    <xdr:to>
      <xdr:col>15</xdr:col>
      <xdr:colOff>133350</xdr:colOff>
      <xdr:row>60</xdr:row>
      <xdr:rowOff>79647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89824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121013</xdr:rowOff>
    </xdr:from>
    <xdr:to>
      <xdr:col>11</xdr:col>
      <xdr:colOff>82550</xdr:colOff>
      <xdr:row>59</xdr:row>
      <xdr:rowOff>51163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61340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39188</xdr:rowOff>
    </xdr:from>
    <xdr:to>
      <xdr:col>7</xdr:col>
      <xdr:colOff>31750</xdr:colOff>
      <xdr:row>59</xdr:row>
      <xdr:rowOff>140788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150965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自治体情報システムの標準化や職員用端末購入等の電算関連経費の増加等の影響もあり、前年比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億円の増額となった。</a:t>
          </a:r>
          <a:r>
            <a:rPr kumimoji="1" lang="ja-JP" altLang="ja-JP" sz="1100">
              <a:solidFill>
                <a:schemeClr val="dk1"/>
              </a:solidFill>
              <a:effectLst/>
              <a:latin typeface="+mn-lt"/>
              <a:ea typeface="+mn-ea"/>
              <a:cs typeface="+mn-cs"/>
            </a:rPr>
            <a:t>また、人件費については、</a:t>
          </a:r>
          <a:r>
            <a:rPr kumimoji="1" lang="ja-JP" altLang="en-US" sz="1100">
              <a:solidFill>
                <a:schemeClr val="dk1"/>
              </a:solidFill>
              <a:effectLst/>
              <a:latin typeface="+mn-lt"/>
              <a:ea typeface="+mn-ea"/>
              <a:cs typeface="+mn-cs"/>
            </a:rPr>
            <a:t>人事院勧告に伴う職員給与（会計年度職員分含む）の改正等の要因が大きく、</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億円増額となった。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物件費及び人件費の増加に反比例し人口は減少していることから、人口１人当たりの当該費用決算額も類似団体平均よりは少ないが年々増額している。今後も資材や人件費等の物価高騰が見込まれ、</a:t>
          </a:r>
          <a:r>
            <a:rPr kumimoji="1" lang="ja-JP" altLang="ja-JP" sz="1100">
              <a:solidFill>
                <a:schemeClr val="dk1"/>
              </a:solidFill>
              <a:effectLst/>
              <a:latin typeface="+mn-lt"/>
              <a:ea typeface="+mn-ea"/>
              <a:cs typeface="+mn-cs"/>
            </a:rPr>
            <a:t>人口は減少していくと見込まれることから、徹底して行政コストの削減に努める。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43160</xdr:rowOff>
    </xdr:from>
    <xdr:to>
      <xdr:col>23</xdr:col>
      <xdr:colOff>133350</xdr:colOff>
      <xdr:row>81</xdr:row>
      <xdr:rowOff>46788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0610"/>
          <a:ext cx="8382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31566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9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39252</xdr:rowOff>
    </xdr:from>
    <xdr:to>
      <xdr:col>19</xdr:col>
      <xdr:colOff>133350</xdr:colOff>
      <xdr:row>81</xdr:row>
      <xdr:rowOff>43160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6702"/>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37061</xdr:rowOff>
    </xdr:from>
    <xdr:to>
      <xdr:col>15</xdr:col>
      <xdr:colOff>82550</xdr:colOff>
      <xdr:row>81</xdr:row>
      <xdr:rowOff>39252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4511"/>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36350</xdr:rowOff>
    </xdr:from>
    <xdr:to>
      <xdr:col>11</xdr:col>
      <xdr:colOff>31750</xdr:colOff>
      <xdr:row>81</xdr:row>
      <xdr:rowOff>37061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3800"/>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167438</xdr:rowOff>
    </xdr:from>
    <xdr:to>
      <xdr:col>23</xdr:col>
      <xdr:colOff>184150</xdr:colOff>
      <xdr:row>81</xdr:row>
      <xdr:rowOff>97588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88715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163810</xdr:rowOff>
    </xdr:from>
    <xdr:to>
      <xdr:col>19</xdr:col>
      <xdr:colOff>184150</xdr:colOff>
      <xdr:row>81</xdr:row>
      <xdr:rowOff>93960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104137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159902</xdr:rowOff>
    </xdr:from>
    <xdr:to>
      <xdr:col>15</xdr:col>
      <xdr:colOff>133350</xdr:colOff>
      <xdr:row>81</xdr:row>
      <xdr:rowOff>90052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100229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157711</xdr:rowOff>
    </xdr:from>
    <xdr:to>
      <xdr:col>11</xdr:col>
      <xdr:colOff>82550</xdr:colOff>
      <xdr:row>81</xdr:row>
      <xdr:rowOff>87861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98038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157000</xdr:rowOff>
    </xdr:from>
    <xdr:to>
      <xdr:col>7</xdr:col>
      <xdr:colOff>31750</xdr:colOff>
      <xdr:row>81</xdr:row>
      <xdr:rowOff>87150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97327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基づいた職員数ではあるが、年齢が比較的若い職員を係長・課長に抜擢していることなどから、しばらくラスパイレス指数が増加する見込みである。なお、この増加は一時的なものであり、退職者数が落ち着けば、緩やかに下降していく</a:t>
          </a:r>
          <a:r>
            <a:rPr kumimoji="1" lang="ja-JP" altLang="en-US" sz="1100">
              <a:solidFill>
                <a:schemeClr val="dk1"/>
              </a:solidFill>
              <a:effectLst/>
              <a:latin typeface="+mn-lt"/>
              <a:ea typeface="+mn-ea"/>
              <a:cs typeface="+mn-cs"/>
            </a:rPr>
            <a:t>と推測している</a:t>
          </a:r>
          <a:r>
            <a:rPr kumimoji="1" lang="ja-JP" altLang="ja-JP" sz="1100">
              <a:solidFill>
                <a:schemeClr val="dk1"/>
              </a:solidFill>
              <a:effectLst/>
              <a:latin typeface="+mn-lt"/>
              <a:ea typeface="+mn-ea"/>
              <a:cs typeface="+mn-cs"/>
            </a:rPr>
            <a:t>。</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給与水準については、今後も類似団体及び県下近隣市町村の状況を把握しつつ適正な水準が保てるよう努める。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16329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980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153307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68036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職員数は</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横ばいで推移するが、人口減少に対する職員の削減数が追い付いていないことから、人口千人当たりの職員数は今後も増加していくと思われる。類似団体と比較して過大にならない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111464</xdr:rowOff>
    </xdr:from>
    <xdr:to>
      <xdr:col>81</xdr:col>
      <xdr:colOff>44450</xdr:colOff>
      <xdr:row>60</xdr:row>
      <xdr:rowOff>150071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98464"/>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90551</xdr:rowOff>
    </xdr:from>
    <xdr:to>
      <xdr:col>77</xdr:col>
      <xdr:colOff>44450</xdr:colOff>
      <xdr:row>60</xdr:row>
      <xdr:rowOff>111464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77551"/>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90551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365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32639</xdr:rowOff>
    </xdr:from>
    <xdr:to>
      <xdr:col>68</xdr:col>
      <xdr:colOff>152400</xdr:colOff>
      <xdr:row>60</xdr:row>
      <xdr:rowOff>49530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1963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99271</xdr:rowOff>
    </xdr:from>
    <xdr:to>
      <xdr:col>81</xdr:col>
      <xdr:colOff>95250</xdr:colOff>
      <xdr:row>61</xdr:row>
      <xdr:rowOff>29421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115798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60664</xdr:rowOff>
    </xdr:from>
    <xdr:to>
      <xdr:col>77</xdr:col>
      <xdr:colOff>95250</xdr:colOff>
      <xdr:row>60</xdr:row>
      <xdr:rowOff>162264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16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39751</xdr:rowOff>
    </xdr:from>
    <xdr:to>
      <xdr:col>73</xdr:col>
      <xdr:colOff>44450</xdr:colOff>
      <xdr:row>60</xdr:row>
      <xdr:rowOff>141351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151528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9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前年度と比較し</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ポイント増となった。</a:t>
          </a:r>
          <a:r>
            <a:rPr lang="ja-JP" altLang="en-US" sz="1100" b="0" i="0" baseline="0">
              <a:solidFill>
                <a:schemeClr val="dk1"/>
              </a:solidFill>
              <a:effectLst/>
              <a:latin typeface="+mn-lt"/>
              <a:ea typeface="+mn-ea"/>
              <a:cs typeface="+mn-cs"/>
            </a:rPr>
            <a:t>前年度と比較し、分子の一部である元利償還金の額は約８百万円減額となっており、分母である標準税収入額や普通交付税等の一般財源は</a:t>
          </a:r>
          <a:r>
            <a:rPr lang="en-US" altLang="ja-JP" sz="1100" b="0" i="0" baseline="0">
              <a:solidFill>
                <a:schemeClr val="dk1"/>
              </a:solidFill>
              <a:effectLst/>
              <a:latin typeface="+mn-lt"/>
              <a:ea typeface="+mn-ea"/>
              <a:cs typeface="+mn-cs"/>
            </a:rPr>
            <a:t>1.6</a:t>
          </a:r>
          <a:r>
            <a:rPr lang="ja-JP" altLang="en-US" sz="1100" b="0" i="0" baseline="0">
              <a:solidFill>
                <a:schemeClr val="dk1"/>
              </a:solidFill>
              <a:effectLst/>
              <a:latin typeface="+mn-lt"/>
              <a:ea typeface="+mn-ea"/>
              <a:cs typeface="+mn-cs"/>
            </a:rPr>
            <a:t>億円の増額となっていることから、単年度の実質公債費比率では</a:t>
          </a:r>
          <a:r>
            <a:rPr lang="en-US" altLang="ja-JP" sz="1100" b="0" i="0" baseline="0">
              <a:solidFill>
                <a:schemeClr val="dk1"/>
              </a:solidFill>
              <a:effectLst/>
              <a:latin typeface="+mn-lt"/>
              <a:ea typeface="+mn-ea"/>
              <a:cs typeface="+mn-cs"/>
            </a:rPr>
            <a:t>0.3</a:t>
          </a:r>
          <a:r>
            <a:rPr lang="ja-JP" altLang="en-US" sz="1100" b="0" i="0" baseline="0">
              <a:solidFill>
                <a:schemeClr val="dk1"/>
              </a:solidFill>
              <a:effectLst/>
              <a:latin typeface="+mn-lt"/>
              <a:ea typeface="+mn-ea"/>
              <a:cs typeface="+mn-cs"/>
            </a:rPr>
            <a:t>ポイントの減となっているものの、３カ年平均の比率としては前年度比</a:t>
          </a:r>
          <a:r>
            <a:rPr lang="en-US" altLang="ja-JP" sz="1100" b="0" i="0" baseline="0">
              <a:solidFill>
                <a:schemeClr val="dk1"/>
              </a:solidFill>
              <a:effectLst/>
              <a:latin typeface="+mn-lt"/>
              <a:ea typeface="+mn-ea"/>
              <a:cs typeface="+mn-cs"/>
            </a:rPr>
            <a:t>0.2</a:t>
          </a:r>
          <a:r>
            <a:rPr lang="ja-JP" altLang="en-US" sz="1100" b="0" i="0" baseline="0">
              <a:solidFill>
                <a:schemeClr val="dk1"/>
              </a:solidFill>
              <a:effectLst/>
              <a:latin typeface="+mn-lt"/>
              <a:ea typeface="+mn-ea"/>
              <a:cs typeface="+mn-cs"/>
            </a:rPr>
            <a:t>ポイントの増となっている。Ｒ７年度から新庁舎建設事業に係る公債費の増額が見込まれることから、今後も</a:t>
          </a:r>
          <a:r>
            <a:rPr lang="ja-JP" altLang="ja-JP" sz="1100" b="0" i="0" baseline="0">
              <a:solidFill>
                <a:schemeClr val="dk1"/>
              </a:solidFill>
              <a:effectLst/>
              <a:latin typeface="+mn-lt"/>
              <a:ea typeface="+mn-ea"/>
              <a:cs typeface="+mn-cs"/>
            </a:rPr>
            <a:t>交付税措置等が見込まれる有利な地方債の活用に努めると同時に、地方債の元利償還金が過大にならないよう、年度間の公平性も勘案しながら減債基金を活用し、実質公債費比率の抑制を図る。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15981</xdr:rowOff>
    </xdr:from>
    <xdr:to>
      <xdr:col>81</xdr:col>
      <xdr:colOff>44450</xdr:colOff>
      <xdr:row>37</xdr:row>
      <xdr:rowOff>20003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9631"/>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15981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76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13970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75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5927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475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140653</xdr:rowOff>
    </xdr:from>
    <xdr:to>
      <xdr:col>81</xdr:col>
      <xdr:colOff>95250</xdr:colOff>
      <xdr:row>37</xdr:row>
      <xdr:rowOff>70803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112730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136631</xdr:rowOff>
    </xdr:from>
    <xdr:to>
      <xdr:col>77</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これまで同様、将来負担比率は算出されなかった。有利な起債を借りていることや地方債の発行を抑制したことが要因と考えられる。</a:t>
          </a:r>
          <a:r>
            <a:rPr lang="ja-JP" altLang="en-US" sz="1100" b="0" i="0" baseline="0">
              <a:solidFill>
                <a:schemeClr val="dk1"/>
              </a:solidFill>
              <a:effectLst/>
              <a:latin typeface="+mn-lt"/>
              <a:ea typeface="+mn-ea"/>
              <a:cs typeface="+mn-cs"/>
            </a:rPr>
            <a:t>ただし、新庁舎建設事業が開始され、</a:t>
          </a:r>
          <a:r>
            <a:rPr lang="ja-JP" altLang="ja-JP" sz="1100" b="0" i="0" baseline="0">
              <a:solidFill>
                <a:schemeClr val="dk1"/>
              </a:solidFill>
              <a:effectLst/>
              <a:latin typeface="+mn-lt"/>
              <a:ea typeface="+mn-ea"/>
              <a:cs typeface="+mn-cs"/>
            </a:rPr>
            <a:t>地方債残高は前年度末より</a:t>
          </a:r>
          <a:r>
            <a:rPr lang="en-US" altLang="ja-JP" sz="1100" b="0" i="0" baseline="0">
              <a:solidFill>
                <a:schemeClr val="dk1"/>
              </a:solidFill>
              <a:effectLst/>
              <a:latin typeface="+mn-lt"/>
              <a:ea typeface="+mn-ea"/>
              <a:cs typeface="+mn-cs"/>
            </a:rPr>
            <a:t>3.2</a:t>
          </a:r>
          <a:r>
            <a:rPr lang="ja-JP" altLang="en-US" sz="1100" b="0" i="0" baseline="0">
              <a:solidFill>
                <a:schemeClr val="dk1"/>
              </a:solidFill>
              <a:effectLst/>
              <a:latin typeface="+mn-lt"/>
              <a:ea typeface="+mn-ea"/>
              <a:cs typeface="+mn-cs"/>
            </a:rPr>
            <a:t>億円増加している。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新庁舎建設</a:t>
          </a:r>
          <a:r>
            <a:rPr lang="ja-JP" altLang="en-US" sz="1100" b="0" i="0" baseline="0">
              <a:solidFill>
                <a:schemeClr val="dk1"/>
              </a:solidFill>
              <a:effectLst/>
              <a:latin typeface="+mn-lt"/>
              <a:ea typeface="+mn-ea"/>
              <a:cs typeface="+mn-cs"/>
            </a:rPr>
            <a:t>事業（Ｒ６～Ｒ８）</a:t>
          </a:r>
          <a:r>
            <a:rPr lang="ja-JP" altLang="ja-JP" sz="1100" b="0" i="0" baseline="0">
              <a:solidFill>
                <a:schemeClr val="dk1"/>
              </a:solidFill>
              <a:effectLst/>
              <a:latin typeface="+mn-lt"/>
              <a:ea typeface="+mn-ea"/>
              <a:cs typeface="+mn-cs"/>
            </a:rPr>
            <a:t>や各種施設の長寿命化対応等により起債額の増加が見込まれている。有利な地方債の活用と同時に、現有基金をできるだけ取り崩さない財政運営を行い、充当可能財源等の確保に努める。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22,748
22,464
392.56
20,236,588
19,045,703
610,556
9,610,897
13,574,200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人事院勧告に伴う職員給与（会計年度職員分含む）の改正等</a:t>
          </a:r>
          <a:r>
            <a:rPr kumimoji="1" lang="ja-JP" altLang="en-US" sz="1100">
              <a:solidFill>
                <a:schemeClr val="dk1"/>
              </a:solidFill>
              <a:effectLst/>
              <a:latin typeface="+mn-lt"/>
              <a:ea typeface="+mn-ea"/>
              <a:cs typeface="+mn-cs"/>
            </a:rPr>
            <a:t>を主な要因とする人件費全体の増額に比例し、</a:t>
          </a:r>
          <a:r>
            <a:rPr kumimoji="1" lang="ja-JP" altLang="ja-JP" sz="1100">
              <a:solidFill>
                <a:schemeClr val="dk1"/>
              </a:solidFill>
              <a:effectLst/>
              <a:latin typeface="+mn-lt"/>
              <a:ea typeface="+mn-ea"/>
              <a:cs typeface="+mn-cs"/>
            </a:rPr>
            <a:t>経常一般財源を必要とする人件費</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の増額となっている。</a:t>
          </a:r>
          <a:r>
            <a:rPr kumimoji="1" lang="ja-JP" altLang="ja-JP" sz="1100">
              <a:solidFill>
                <a:schemeClr val="dk1"/>
              </a:solidFill>
              <a:effectLst/>
              <a:latin typeface="+mn-lt"/>
              <a:ea typeface="+mn-ea"/>
              <a:cs typeface="+mn-cs"/>
            </a:rPr>
            <a:t>今後も定員適正化計画に基づく</a:t>
          </a:r>
          <a:r>
            <a:rPr kumimoji="1" lang="ja-JP" altLang="ja-JP" sz="1100" baseline="0">
              <a:solidFill>
                <a:schemeClr val="dk1"/>
              </a:solidFill>
              <a:effectLst/>
              <a:latin typeface="+mn-lt"/>
              <a:ea typeface="+mn-ea"/>
              <a:cs typeface="+mn-cs"/>
            </a:rPr>
            <a:t>職員削減を確実に行いながら、質の高い効率的な行政運営に努める。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4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経常一般財源を必要とする物件費は、自治体情報システムの標準化や職員用端末購入等の電算関連経費の増加等の影響</a:t>
          </a:r>
          <a:r>
            <a:rPr kumimoji="1" lang="ja-JP" altLang="en-US" sz="1100">
              <a:solidFill>
                <a:schemeClr val="dk1"/>
              </a:solidFill>
              <a:effectLst/>
              <a:latin typeface="+mn-lt"/>
              <a:ea typeface="+mn-ea"/>
              <a:cs typeface="+mn-cs"/>
            </a:rPr>
            <a:t>もあり、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ポイント増となった。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物価・資材の高騰等により増えていくことが見込まれることから、事務見直しや</a:t>
          </a:r>
          <a:r>
            <a:rPr kumimoji="1" lang="ja-JP" altLang="ja-JP" sz="1100">
              <a:solidFill>
                <a:schemeClr val="dk1"/>
              </a:solidFill>
              <a:effectLst/>
              <a:latin typeface="+mn-lt"/>
              <a:ea typeface="+mn-ea"/>
              <a:cs typeface="+mn-cs"/>
            </a:rPr>
            <a:t>施設の統廃合による</a:t>
          </a:r>
          <a:r>
            <a:rPr kumimoji="1" lang="ja-JP" altLang="en-US" sz="1100">
              <a:solidFill>
                <a:schemeClr val="dk1"/>
              </a:solidFill>
              <a:effectLst/>
              <a:latin typeface="+mn-lt"/>
              <a:ea typeface="+mn-ea"/>
              <a:cs typeface="+mn-cs"/>
            </a:rPr>
            <a:t>行政コスト</a:t>
          </a:r>
          <a:r>
            <a:rPr kumimoji="1" lang="ja-JP" altLang="ja-JP" sz="1100">
              <a:solidFill>
                <a:schemeClr val="dk1"/>
              </a:solidFill>
              <a:effectLst/>
              <a:latin typeface="+mn-lt"/>
              <a:ea typeface="+mn-ea"/>
              <a:cs typeface="+mn-cs"/>
            </a:rPr>
            <a:t>の削減等に取組み、物件費の抑制に</a:t>
          </a:r>
          <a:r>
            <a:rPr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54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111760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33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33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経常事業に係る扶助費全体としては</a:t>
          </a:r>
          <a:r>
            <a:rPr lang="en-US" altLang="ja-JP" sz="1100" b="0" i="0" baseline="0">
              <a:solidFill>
                <a:schemeClr val="dk1"/>
              </a:solidFill>
              <a:effectLst/>
              <a:latin typeface="+mn-lt"/>
              <a:ea typeface="+mn-ea"/>
              <a:cs typeface="+mn-cs"/>
            </a:rPr>
            <a:t>1.2</a:t>
          </a:r>
          <a:r>
            <a:rPr lang="ja-JP" altLang="en-US" sz="1100" b="0" i="0" baseline="0">
              <a:solidFill>
                <a:schemeClr val="dk1"/>
              </a:solidFill>
              <a:effectLst/>
              <a:latin typeface="+mn-lt"/>
              <a:ea typeface="+mn-ea"/>
              <a:cs typeface="+mn-cs"/>
            </a:rPr>
            <a:t>億円増加しているが、</a:t>
          </a:r>
          <a:r>
            <a:rPr lang="ja-JP" altLang="ja-JP" sz="1100" b="0" i="0" baseline="0">
              <a:solidFill>
                <a:schemeClr val="dk1"/>
              </a:solidFill>
              <a:effectLst/>
              <a:latin typeface="+mn-lt"/>
              <a:ea typeface="+mn-ea"/>
              <a:cs typeface="+mn-cs"/>
            </a:rPr>
            <a:t>経常一般財源を必要とする扶助費は、</a:t>
          </a:r>
          <a:r>
            <a:rPr lang="ja-JP" altLang="en-US" sz="1100" b="0" i="0" baseline="0">
              <a:solidFill>
                <a:schemeClr val="dk1"/>
              </a:solidFill>
              <a:effectLst/>
              <a:latin typeface="+mn-lt"/>
              <a:ea typeface="+mn-ea"/>
              <a:cs typeface="+mn-cs"/>
            </a:rPr>
            <a:t>国庫補助等の特定財源が増額となったことから</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億円の</a:t>
          </a:r>
          <a:r>
            <a:rPr kumimoji="1" lang="ja-JP" altLang="en-US" sz="1100" b="0" i="0" baseline="0">
              <a:solidFill>
                <a:schemeClr val="dk1"/>
              </a:solidFill>
              <a:effectLst/>
              <a:latin typeface="+mn-lt"/>
              <a:ea typeface="+mn-ea"/>
              <a:cs typeface="+mn-cs"/>
            </a:rPr>
            <a:t>減額となり、</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減となっている。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生活扶助など国制度によるものについては見直しは難しいが、</a:t>
          </a:r>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施策との整合性を図りながら、特に単独事業について見直しを行い、引き続き扶助費の適正化に努める。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207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56</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経常一般財源を必要とする繰出金は、前年度比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の増額</a:t>
          </a:r>
          <a:r>
            <a:rPr kumimoji="1" lang="ja-JP" altLang="ja-JP" sz="110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施設の老朽化が進んで</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維持補修費については</a:t>
          </a:r>
          <a:r>
            <a:rPr lang="ja-JP" altLang="en-US" sz="1100" b="0" i="0" baseline="0">
              <a:solidFill>
                <a:schemeClr val="dk1"/>
              </a:solidFill>
              <a:effectLst/>
              <a:latin typeface="+mn-lt"/>
              <a:ea typeface="+mn-ea"/>
              <a:cs typeface="+mn-cs"/>
            </a:rPr>
            <a:t>年々増加傾向にある。今後、人口減少等により公共施設等の利用需要が変化していくことが予想されることを踏まえ、公共施設等の全体状況を把握し、長期的な視点をもって</a:t>
          </a:r>
          <a:r>
            <a:rPr lang="ja-JP" altLang="ja-JP" sz="1100" b="0" i="0" baseline="0">
              <a:solidFill>
                <a:schemeClr val="dk1"/>
              </a:solidFill>
              <a:effectLst/>
              <a:latin typeface="+mn-lt"/>
              <a:ea typeface="+mn-ea"/>
              <a:cs typeface="+mn-cs"/>
            </a:rPr>
            <a:t>積極的に統廃合に取り組み、</a:t>
          </a:r>
          <a:r>
            <a:rPr lang="ja-JP" altLang="en-US" sz="1100" b="0" i="0" baseline="0">
              <a:solidFill>
                <a:schemeClr val="dk1"/>
              </a:solidFill>
              <a:effectLst/>
              <a:latin typeface="+mn-lt"/>
              <a:ea typeface="+mn-ea"/>
              <a:cs typeface="+mn-cs"/>
            </a:rPr>
            <a:t>維持費等の</a:t>
          </a:r>
          <a:r>
            <a:rPr lang="ja-JP" altLang="ja-JP" sz="1100" b="0" i="0" baseline="0">
              <a:solidFill>
                <a:schemeClr val="dk1"/>
              </a:solidFill>
              <a:effectLst/>
              <a:latin typeface="+mn-lt"/>
              <a:ea typeface="+mn-ea"/>
              <a:cs typeface="+mn-cs"/>
            </a:rPr>
            <a:t>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9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33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09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en-US" sz="1100">
              <a:solidFill>
                <a:schemeClr val="dk1"/>
              </a:solidFill>
              <a:effectLst/>
              <a:latin typeface="+mn-lt"/>
              <a:ea typeface="+mn-ea"/>
              <a:cs typeface="+mn-cs"/>
            </a:rPr>
            <a:t>　補助費全体額としては前年度比</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億円の減額となっているが、</a:t>
          </a:r>
          <a:r>
            <a:rPr kumimoji="1" lang="ja-JP" altLang="ja-JP" sz="1100">
              <a:solidFill>
                <a:schemeClr val="dk1"/>
              </a:solidFill>
              <a:effectLst/>
              <a:latin typeface="+mn-lt"/>
              <a:ea typeface="+mn-ea"/>
              <a:cs typeface="+mn-cs"/>
            </a:rPr>
            <a:t>経常一般財源を必要とする補助費等は、前年度より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億円増額となっており、比率として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増となった。一部事務組合に対する負担金等の増額が主な要因となっている。</a:t>
          </a:r>
          <a:r>
            <a:rPr kumimoji="1" lang="ja-JP" altLang="ja-JP" sz="1100">
              <a:solidFill>
                <a:schemeClr val="dk1"/>
              </a:solidFill>
              <a:effectLst/>
              <a:latin typeface="+mn-lt"/>
              <a:ea typeface="+mn-ea"/>
              <a:cs typeface="+mn-cs"/>
            </a:rPr>
            <a:t>単独補助等の見直しや一部事務組合に対してもコスト削減を要請していく。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年度まで汚泥処理センター建設等の大規模建設事業が重なった影響で公債費</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上昇</a:t>
          </a:r>
          <a:r>
            <a:rPr lang="ja-JP" altLang="en-US" sz="1100" b="0" i="0" baseline="0">
              <a:solidFill>
                <a:schemeClr val="dk1"/>
              </a:solidFill>
              <a:effectLst/>
              <a:latin typeface="+mn-lt"/>
              <a:ea typeface="+mn-ea"/>
              <a:cs typeface="+mn-cs"/>
            </a:rPr>
            <a:t>が続いたが、Ｒ６年度</a:t>
          </a:r>
          <a:r>
            <a:rPr lang="ja-JP" altLang="ja-JP" sz="1100" b="0" i="0" baseline="0">
              <a:solidFill>
                <a:schemeClr val="dk1"/>
              </a:solidFill>
              <a:effectLst/>
              <a:latin typeface="+mn-lt"/>
              <a:ea typeface="+mn-ea"/>
              <a:cs typeface="+mn-cs"/>
            </a:rPr>
            <a:t>の比率は</a:t>
          </a:r>
          <a:r>
            <a:rPr lang="ja-JP" altLang="en-US"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ポイントの減となっている。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今後は新庁舎建設や各種施設の長寿命化対策等により起債額の増加償還額は大きく増加すると見込んでいる</a:t>
          </a:r>
          <a:r>
            <a:rPr lang="ja-JP" altLang="en-US" sz="1100" b="0" i="0" baseline="0">
              <a:solidFill>
                <a:schemeClr val="dk1"/>
              </a:solidFill>
              <a:effectLst/>
              <a:latin typeface="+mn-lt"/>
              <a:ea typeface="+mn-ea"/>
              <a:cs typeface="+mn-cs"/>
            </a:rPr>
            <a:t>ことから、</a:t>
          </a:r>
          <a:r>
            <a:rPr lang="ja-JP" altLang="ja-JP" sz="1100" b="0" i="0" baseline="0">
              <a:solidFill>
                <a:schemeClr val="dk1"/>
              </a:solidFill>
              <a:effectLst/>
              <a:latin typeface="+mn-lt"/>
              <a:ea typeface="+mn-ea"/>
              <a:cs typeface="+mn-cs"/>
            </a:rPr>
            <a:t>減債基金を活用し、年度間の平準化に取り組む。</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71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xdr:rowOff>
    </xdr:from>
    <xdr:to>
      <xdr:col>15</xdr:col>
      <xdr:colOff>98425</xdr:colOff>
      <xdr:row>75</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63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10795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63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105427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9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131445</xdr:rowOff>
    </xdr:from>
    <xdr:to>
      <xdr:col>6</xdr:col>
      <xdr:colOff>171450</xdr:colOff>
      <xdr:row>75</xdr:row>
      <xdr:rowOff>61595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71772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8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分母である経常一般財源</a:t>
          </a:r>
          <a:r>
            <a:rPr kumimoji="1" lang="ja-JP" altLang="en-US" sz="1100">
              <a:solidFill>
                <a:schemeClr val="dk1"/>
              </a:solidFill>
              <a:effectLst/>
              <a:latin typeface="+mn-lt"/>
              <a:ea typeface="+mn-ea"/>
              <a:cs typeface="+mn-cs"/>
            </a:rPr>
            <a:t>は地方交付税の増額等により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増額となった。また、</a:t>
          </a:r>
          <a:r>
            <a:rPr kumimoji="1" lang="ja-JP" altLang="ja-JP" sz="1100">
              <a:solidFill>
                <a:schemeClr val="dk1"/>
              </a:solidFill>
              <a:effectLst/>
              <a:latin typeface="+mn-lt"/>
              <a:ea typeface="+mn-ea"/>
              <a:cs typeface="+mn-cs"/>
            </a:rPr>
            <a:t>分子である</a:t>
          </a:r>
          <a:r>
            <a:rPr lang="ja-JP" altLang="ja-JP" sz="1100" b="0" i="0" baseline="0">
              <a:solidFill>
                <a:schemeClr val="dk1"/>
              </a:solidFill>
              <a:effectLst/>
              <a:latin typeface="+mn-lt"/>
              <a:ea typeface="+mn-ea"/>
              <a:cs typeface="+mn-cs"/>
            </a:rPr>
            <a:t>経常一般財源を必要とする公債費以外の歳出は、</a:t>
          </a:r>
          <a:r>
            <a:rPr lang="ja-JP" altLang="en-US" sz="1100" b="0" i="0" baseline="0">
              <a:solidFill>
                <a:schemeClr val="dk1"/>
              </a:solidFill>
              <a:effectLst/>
              <a:latin typeface="+mn-lt"/>
              <a:ea typeface="+mn-ea"/>
              <a:cs typeface="+mn-cs"/>
            </a:rPr>
            <a:t>人件費や物件費が増額となっていることもあり</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額</a:t>
          </a:r>
          <a:r>
            <a:rPr lang="ja-JP" altLang="en-US" sz="1100" b="0" i="0" baseline="0">
              <a:solidFill>
                <a:schemeClr val="dk1"/>
              </a:solidFill>
              <a:effectLst/>
              <a:latin typeface="+mn-lt"/>
              <a:ea typeface="+mn-ea"/>
              <a:cs typeface="+mn-cs"/>
            </a:rPr>
            <a:t>であったが、分母の上り幅が大きく、結果としては</a:t>
          </a:r>
          <a:r>
            <a:rPr lang="ja-JP" altLang="ja-JP" sz="1100" b="0" i="0" baseline="0">
              <a:solidFill>
                <a:schemeClr val="dk1"/>
              </a:solidFill>
              <a:effectLst/>
              <a:latin typeface="+mn-lt"/>
              <a:ea typeface="+mn-ea"/>
              <a:cs typeface="+mn-cs"/>
            </a:rPr>
            <a:t>前年度比で</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減となった。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206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931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920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920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160090</xdr:rowOff>
    </xdr:from>
    <xdr:to>
      <xdr:col>29</xdr:col>
      <xdr:colOff>127000</xdr:colOff>
      <xdr:row>17</xdr:row>
      <xdr:rowOff>101273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50915"/>
          <a:ext cx="647700" cy="11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144867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35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101273</xdr:rowOff>
    </xdr:from>
    <xdr:to>
      <xdr:col>26</xdr:col>
      <xdr:colOff>50800</xdr:colOff>
      <xdr:row>17</xdr:row>
      <xdr:rowOff>151451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63548"/>
          <a:ext cx="6985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151451</xdr:rowOff>
    </xdr:from>
    <xdr:to>
      <xdr:col>22</xdr:col>
      <xdr:colOff>114300</xdr:colOff>
      <xdr:row>18</xdr:row>
      <xdr:rowOff>4137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13726"/>
          <a:ext cx="698500" cy="24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4137</xdr:rowOff>
    </xdr:from>
    <xdr:to>
      <xdr:col>18</xdr:col>
      <xdr:colOff>177800</xdr:colOff>
      <xdr:row>18</xdr:row>
      <xdr:rowOff>15738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7862"/>
          <a:ext cx="698500" cy="11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109290</xdr:rowOff>
    </xdr:from>
    <xdr:to>
      <xdr:col>29</xdr:col>
      <xdr:colOff>177800</xdr:colOff>
      <xdr:row>17</xdr:row>
      <xdr:rowOff>39440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00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125817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4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50473</xdr:rowOff>
    </xdr:from>
    <xdr:to>
      <xdr:col>26</xdr:col>
      <xdr:colOff>101600</xdr:colOff>
      <xdr:row>17</xdr:row>
      <xdr:rowOff>152073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12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162250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8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100651</xdr:rowOff>
    </xdr:from>
    <xdr:to>
      <xdr:col>22</xdr:col>
      <xdr:colOff>165100</xdr:colOff>
      <xdr:row>18</xdr:row>
      <xdr:rowOff>30801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6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40978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3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124787</xdr:rowOff>
    </xdr:from>
    <xdr:to>
      <xdr:col>19</xdr:col>
      <xdr:colOff>38100</xdr:colOff>
      <xdr:row>18</xdr:row>
      <xdr:rowOff>54937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8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39714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7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136388</xdr:rowOff>
    </xdr:from>
    <xdr:to>
      <xdr:col>15</xdr:col>
      <xdr:colOff>101600</xdr:colOff>
      <xdr:row>18</xdr:row>
      <xdr:rowOff>66538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9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76715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6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38254</xdr:rowOff>
    </xdr:from>
    <xdr:to>
      <xdr:col>29</xdr:col>
      <xdr:colOff>127000</xdr:colOff>
      <xdr:row>38</xdr:row>
      <xdr:rowOff>39864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05854"/>
          <a:ext cx="647700" cy="1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23031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0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38626</xdr:rowOff>
    </xdr:from>
    <xdr:to>
      <xdr:col>26</xdr:col>
      <xdr:colOff>50800</xdr:colOff>
      <xdr:row>38</xdr:row>
      <xdr:rowOff>39864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06226"/>
          <a:ext cx="698500" cy="1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38626</xdr:rowOff>
    </xdr:from>
    <xdr:to>
      <xdr:col>22</xdr:col>
      <xdr:colOff>114300</xdr:colOff>
      <xdr:row>38</xdr:row>
      <xdr:rowOff>49181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06226"/>
          <a:ext cx="698500" cy="10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49181</xdr:rowOff>
    </xdr:from>
    <xdr:to>
      <xdr:col>18</xdr:col>
      <xdr:colOff>177800</xdr:colOff>
      <xdr:row>38</xdr:row>
      <xdr:rowOff>52408</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16781"/>
          <a:ext cx="698500" cy="3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330354</xdr:rowOff>
    </xdr:from>
    <xdr:to>
      <xdr:col>29</xdr:col>
      <xdr:colOff>177800</xdr:colOff>
      <xdr:row>38</xdr:row>
      <xdr:rowOff>89054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5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175431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331964</xdr:rowOff>
    </xdr:from>
    <xdr:to>
      <xdr:col>26</xdr:col>
      <xdr:colOff>101600</xdr:colOff>
      <xdr:row>38</xdr:row>
      <xdr:rowOff>90664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6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100841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25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330726</xdr:rowOff>
    </xdr:from>
    <xdr:to>
      <xdr:col>22</xdr:col>
      <xdr:colOff>165100</xdr:colOff>
      <xdr:row>38</xdr:row>
      <xdr:rowOff>89426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99603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341281</xdr:rowOff>
    </xdr:from>
    <xdr:to>
      <xdr:col>19</xdr:col>
      <xdr:colOff>38100</xdr:colOff>
      <xdr:row>38</xdr:row>
      <xdr:rowOff>99981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5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110158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1608</xdr:rowOff>
    </xdr:from>
    <xdr:to>
      <xdr:col>15</xdr:col>
      <xdr:colOff>101600</xdr:colOff>
      <xdr:row>38</xdr:row>
      <xdr:rowOff>103208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69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113385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22,748
22,464
392.56
20,236,588
19,045,703
610,556
9,610,897
13,574,200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163050</xdr:rowOff>
    </xdr:from>
    <xdr:to>
      <xdr:col>24</xdr:col>
      <xdr:colOff>63500</xdr:colOff>
      <xdr:row>37</xdr:row>
      <xdr:rowOff>80144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5250"/>
          <a:ext cx="838200" cy="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80144</xdr:rowOff>
    </xdr:from>
    <xdr:to>
      <xdr:col>19</xdr:col>
      <xdr:colOff>177800</xdr:colOff>
      <xdr:row>37</xdr:row>
      <xdr:rowOff>87742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3794"/>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87742</xdr:rowOff>
    </xdr:from>
    <xdr:to>
      <xdr:col>15</xdr:col>
      <xdr:colOff>50800</xdr:colOff>
      <xdr:row>37</xdr:row>
      <xdr:rowOff>105399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1392"/>
          <a:ext cx="889000" cy="1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105399</xdr:rowOff>
    </xdr:from>
    <xdr:to>
      <xdr:col>10</xdr:col>
      <xdr:colOff>114300</xdr:colOff>
      <xdr:row>37</xdr:row>
      <xdr:rowOff>116687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9049"/>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112250</xdr:rowOff>
    </xdr:from>
    <xdr:to>
      <xdr:col>24</xdr:col>
      <xdr:colOff>114300</xdr:colOff>
      <xdr:row>37</xdr:row>
      <xdr:rowOff>42400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90677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29344</xdr:rowOff>
    </xdr:from>
    <xdr:to>
      <xdr:col>20</xdr:col>
      <xdr:colOff>38100</xdr:colOff>
      <xdr:row>37</xdr:row>
      <xdr:rowOff>130944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122071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36942</xdr:rowOff>
    </xdr:from>
    <xdr:to>
      <xdr:col>15</xdr:col>
      <xdr:colOff>101600</xdr:colOff>
      <xdr:row>37</xdr:row>
      <xdr:rowOff>138542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129670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54599</xdr:rowOff>
    </xdr:from>
    <xdr:to>
      <xdr:col>10</xdr:col>
      <xdr:colOff>165100</xdr:colOff>
      <xdr:row>37</xdr:row>
      <xdr:rowOff>156199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147326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65887</xdr:rowOff>
    </xdr:from>
    <xdr:to>
      <xdr:col>6</xdr:col>
      <xdr:colOff>38100</xdr:colOff>
      <xdr:row>37</xdr:row>
      <xdr:rowOff>167487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158614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114981</xdr:rowOff>
    </xdr:from>
    <xdr:to>
      <xdr:col>24</xdr:col>
      <xdr:colOff>63500</xdr:colOff>
      <xdr:row>58</xdr:row>
      <xdr:rowOff>116228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081"/>
          <a:ext cx="838200" cy="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116228</xdr:rowOff>
    </xdr:from>
    <xdr:to>
      <xdr:col>19</xdr:col>
      <xdr:colOff>177800</xdr:colOff>
      <xdr:row>58</xdr:row>
      <xdr:rowOff>119107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0328"/>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119107</xdr:rowOff>
    </xdr:from>
    <xdr:to>
      <xdr:col>15</xdr:col>
      <xdr:colOff>50800</xdr:colOff>
      <xdr:row>58</xdr:row>
      <xdr:rowOff>120442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3207"/>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120442</xdr:rowOff>
    </xdr:from>
    <xdr:to>
      <xdr:col>10</xdr:col>
      <xdr:colOff>114300</xdr:colOff>
      <xdr:row>58</xdr:row>
      <xdr:rowOff>120483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4542"/>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64181</xdr:rowOff>
    </xdr:from>
    <xdr:to>
      <xdr:col>24</xdr:col>
      <xdr:colOff>114300</xdr:colOff>
      <xdr:row>58</xdr:row>
      <xdr:rowOff>165781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65428</xdr:rowOff>
    </xdr:from>
    <xdr:to>
      <xdr:col>20</xdr:col>
      <xdr:colOff>38100</xdr:colOff>
      <xdr:row>58</xdr:row>
      <xdr:rowOff>167028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158155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68307</xdr:rowOff>
    </xdr:from>
    <xdr:to>
      <xdr:col>15</xdr:col>
      <xdr:colOff>101600</xdr:colOff>
      <xdr:row>58</xdr:row>
      <xdr:rowOff>169907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161034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69642</xdr:rowOff>
    </xdr:from>
    <xdr:to>
      <xdr:col>10</xdr:col>
      <xdr:colOff>165100</xdr:colOff>
      <xdr:row>58</xdr:row>
      <xdr:rowOff>171242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162369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69683</xdr:rowOff>
    </xdr:from>
    <xdr:to>
      <xdr:col>6</xdr:col>
      <xdr:colOff>38100</xdr:colOff>
      <xdr:row>58</xdr:row>
      <xdr:rowOff>171283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162410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124930</xdr:rowOff>
    </xdr:from>
    <xdr:to>
      <xdr:col>24</xdr:col>
      <xdr:colOff>63500</xdr:colOff>
      <xdr:row>78</xdr:row>
      <xdr:rowOff>139661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8030"/>
          <a:ext cx="8382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123813</xdr:rowOff>
    </xdr:from>
    <xdr:to>
      <xdr:col>19</xdr:col>
      <xdr:colOff>177800</xdr:colOff>
      <xdr:row>78</xdr:row>
      <xdr:rowOff>139661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96913"/>
          <a:ext cx="889000" cy="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123813</xdr:rowOff>
    </xdr:from>
    <xdr:to>
      <xdr:col>15</xdr:col>
      <xdr:colOff>50800</xdr:colOff>
      <xdr:row>78</xdr:row>
      <xdr:rowOff>144666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6913"/>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144666</xdr:rowOff>
    </xdr:from>
    <xdr:to>
      <xdr:col>10</xdr:col>
      <xdr:colOff>114300</xdr:colOff>
      <xdr:row>78</xdr:row>
      <xdr:rowOff>166091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7766"/>
          <a:ext cx="8890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74130</xdr:rowOff>
    </xdr:from>
    <xdr:to>
      <xdr:col>24</xdr:col>
      <xdr:colOff>114300</xdr:colOff>
      <xdr:row>79</xdr:row>
      <xdr:rowOff>4280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160507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88861</xdr:rowOff>
    </xdr:from>
    <xdr:to>
      <xdr:col>20</xdr:col>
      <xdr:colOff>38100</xdr:colOff>
      <xdr:row>79</xdr:row>
      <xdr:rowOff>19011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10138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73013</xdr:rowOff>
    </xdr:from>
    <xdr:to>
      <xdr:col>15</xdr:col>
      <xdr:colOff>101600</xdr:colOff>
      <xdr:row>79</xdr:row>
      <xdr:rowOff>3163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165740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93866</xdr:rowOff>
    </xdr:from>
    <xdr:to>
      <xdr:col>10</xdr:col>
      <xdr:colOff>165100</xdr:colOff>
      <xdr:row>79</xdr:row>
      <xdr:rowOff>24016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15143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115291</xdr:rowOff>
    </xdr:from>
    <xdr:to>
      <xdr:col>6</xdr:col>
      <xdr:colOff>38100</xdr:colOff>
      <xdr:row>79</xdr:row>
      <xdr:rowOff>45441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36568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4338</xdr:rowOff>
    </xdr:from>
    <xdr:to>
      <xdr:col>24</xdr:col>
      <xdr:colOff>63500</xdr:colOff>
      <xdr:row>93</xdr:row>
      <xdr:rowOff>84928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49188"/>
          <a:ext cx="838200" cy="8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84928</xdr:rowOff>
    </xdr:from>
    <xdr:to>
      <xdr:col>19</xdr:col>
      <xdr:colOff>177800</xdr:colOff>
      <xdr:row>94</xdr:row>
      <xdr:rowOff>16690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29778"/>
          <a:ext cx="889000" cy="1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55217</xdr:rowOff>
    </xdr:from>
    <xdr:to>
      <xdr:col>15</xdr:col>
      <xdr:colOff>50800</xdr:colOff>
      <xdr:row>94</xdr:row>
      <xdr:rowOff>16690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00067"/>
          <a:ext cx="889000" cy="13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55217</xdr:rowOff>
    </xdr:from>
    <xdr:to>
      <xdr:col>10</xdr:col>
      <xdr:colOff>114300</xdr:colOff>
      <xdr:row>94</xdr:row>
      <xdr:rowOff>117450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00067"/>
          <a:ext cx="889000" cy="23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124988</xdr:rowOff>
    </xdr:from>
    <xdr:to>
      <xdr:col>24</xdr:col>
      <xdr:colOff>114300</xdr:colOff>
      <xdr:row>93</xdr:row>
      <xdr:rowOff>55138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147865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4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34128</xdr:rowOff>
    </xdr:from>
    <xdr:to>
      <xdr:col>20</xdr:col>
      <xdr:colOff>38100</xdr:colOff>
      <xdr:row>93</xdr:row>
      <xdr:rowOff>135728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7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152255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5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137340</xdr:rowOff>
    </xdr:from>
    <xdr:to>
      <xdr:col>15</xdr:col>
      <xdr:colOff>101600</xdr:colOff>
      <xdr:row>94</xdr:row>
      <xdr:rowOff>67490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8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84017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5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4417</xdr:rowOff>
    </xdr:from>
    <xdr:to>
      <xdr:col>10</xdr:col>
      <xdr:colOff>165100</xdr:colOff>
      <xdr:row>93</xdr:row>
      <xdr:rowOff>106017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4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122544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2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66650</xdr:rowOff>
    </xdr:from>
    <xdr:to>
      <xdr:col>6</xdr:col>
      <xdr:colOff>38100</xdr:colOff>
      <xdr:row>94</xdr:row>
      <xdr:rowOff>168250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13327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140543</xdr:rowOff>
    </xdr:from>
    <xdr:to>
      <xdr:col>55</xdr:col>
      <xdr:colOff>0</xdr:colOff>
      <xdr:row>37</xdr:row>
      <xdr:rowOff>151055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84193"/>
          <a:ext cx="8382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137296</xdr:rowOff>
    </xdr:from>
    <xdr:to>
      <xdr:col>50</xdr:col>
      <xdr:colOff>114300</xdr:colOff>
      <xdr:row>37</xdr:row>
      <xdr:rowOff>140543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80946"/>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137296</xdr:rowOff>
    </xdr:from>
    <xdr:to>
      <xdr:col>45</xdr:col>
      <xdr:colOff>177800</xdr:colOff>
      <xdr:row>38</xdr:row>
      <xdr:rowOff>5989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80946"/>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26226</xdr:rowOff>
    </xdr:from>
    <xdr:to>
      <xdr:col>41</xdr:col>
      <xdr:colOff>50800</xdr:colOff>
      <xdr:row>38</xdr:row>
      <xdr:rowOff>5989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8426"/>
          <a:ext cx="889000" cy="3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100255</xdr:rowOff>
    </xdr:from>
    <xdr:to>
      <xdr:col>55</xdr:col>
      <xdr:colOff>50800</xdr:colOff>
      <xdr:row>38</xdr:row>
      <xdr:rowOff>30404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39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78682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2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89743</xdr:rowOff>
    </xdr:from>
    <xdr:to>
      <xdr:col>50</xdr:col>
      <xdr:colOff>165100</xdr:colOff>
      <xdr:row>38</xdr:row>
      <xdr:rowOff>19893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11020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86496</xdr:rowOff>
    </xdr:from>
    <xdr:to>
      <xdr:col>46</xdr:col>
      <xdr:colOff>38100</xdr:colOff>
      <xdr:row>38</xdr:row>
      <xdr:rowOff>16646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126639</xdr:rowOff>
    </xdr:from>
    <xdr:to>
      <xdr:col>41</xdr:col>
      <xdr:colOff>101600</xdr:colOff>
      <xdr:row>38</xdr:row>
      <xdr:rowOff>56789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47916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146876</xdr:rowOff>
    </xdr:from>
    <xdr:to>
      <xdr:col>36</xdr:col>
      <xdr:colOff>165100</xdr:colOff>
      <xdr:row>36</xdr:row>
      <xdr:rowOff>77026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68153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27005</xdr:rowOff>
    </xdr:from>
    <xdr:to>
      <xdr:col>55</xdr:col>
      <xdr:colOff>0</xdr:colOff>
      <xdr:row>56</xdr:row>
      <xdr:rowOff>25528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56755"/>
          <a:ext cx="838200" cy="16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25528</xdr:rowOff>
    </xdr:from>
    <xdr:to>
      <xdr:col>50</xdr:col>
      <xdr:colOff>114300</xdr:colOff>
      <xdr:row>56</xdr:row>
      <xdr:rowOff>120653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26728"/>
          <a:ext cx="889000" cy="9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43062</xdr:rowOff>
    </xdr:from>
    <xdr:to>
      <xdr:col>45</xdr:col>
      <xdr:colOff>177800</xdr:colOff>
      <xdr:row>56</xdr:row>
      <xdr:rowOff>120653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44262"/>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43062</xdr:rowOff>
    </xdr:from>
    <xdr:to>
      <xdr:col>41</xdr:col>
      <xdr:colOff>50800</xdr:colOff>
      <xdr:row>56</xdr:row>
      <xdr:rowOff>156127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44262"/>
          <a:ext cx="889000" cy="1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147655</xdr:rowOff>
    </xdr:from>
    <xdr:to>
      <xdr:col>55</xdr:col>
      <xdr:colOff>50800</xdr:colOff>
      <xdr:row>55</xdr:row>
      <xdr:rowOff>77805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0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170532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5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146178</xdr:rowOff>
    </xdr:from>
    <xdr:to>
      <xdr:col>50</xdr:col>
      <xdr:colOff>165100</xdr:colOff>
      <xdr:row>56</xdr:row>
      <xdr:rowOff>76328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92855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5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69853</xdr:rowOff>
    </xdr:from>
    <xdr:to>
      <xdr:col>46</xdr:col>
      <xdr:colOff>38100</xdr:colOff>
      <xdr:row>57</xdr:row>
      <xdr:rowOff>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162580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6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163712</xdr:rowOff>
    </xdr:from>
    <xdr:to>
      <xdr:col>41</xdr:col>
      <xdr:colOff>101600</xdr:colOff>
      <xdr:row>56</xdr:row>
      <xdr:rowOff>93862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84989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68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105327</xdr:rowOff>
    </xdr:from>
    <xdr:to>
      <xdr:col>36</xdr:col>
      <xdr:colOff>165100</xdr:colOff>
      <xdr:row>57</xdr:row>
      <xdr:rowOff>35477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26604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19630</xdr:rowOff>
    </xdr:from>
    <xdr:to>
      <xdr:col>55</xdr:col>
      <xdr:colOff>0</xdr:colOff>
      <xdr:row>77</xdr:row>
      <xdr:rowOff>123089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21280"/>
          <a:ext cx="838200" cy="10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123089</xdr:rowOff>
    </xdr:from>
    <xdr:to>
      <xdr:col>50</xdr:col>
      <xdr:colOff>114300</xdr:colOff>
      <xdr:row>78</xdr:row>
      <xdr:rowOff>45757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24739"/>
          <a:ext cx="889000" cy="9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145828</xdr:rowOff>
    </xdr:from>
    <xdr:to>
      <xdr:col>45</xdr:col>
      <xdr:colOff>177800</xdr:colOff>
      <xdr:row>78</xdr:row>
      <xdr:rowOff>45757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76028"/>
          <a:ext cx="889000" cy="2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145828</xdr:rowOff>
    </xdr:from>
    <xdr:to>
      <xdr:col>41</xdr:col>
      <xdr:colOff>50800</xdr:colOff>
      <xdr:row>76</xdr:row>
      <xdr:rowOff>162407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76028"/>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140280</xdr:rowOff>
    </xdr:from>
    <xdr:to>
      <xdr:col>55</xdr:col>
      <xdr:colOff>50800</xdr:colOff>
      <xdr:row>77</xdr:row>
      <xdr:rowOff>70430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163157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2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72289</xdr:rowOff>
    </xdr:from>
    <xdr:to>
      <xdr:col>50</xdr:col>
      <xdr:colOff>165100</xdr:colOff>
      <xdr:row>78</xdr:row>
      <xdr:rowOff>2439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18966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166407</xdr:rowOff>
    </xdr:from>
    <xdr:to>
      <xdr:col>46</xdr:col>
      <xdr:colOff>38100</xdr:colOff>
      <xdr:row>78</xdr:row>
      <xdr:rowOff>96557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113084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4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95028</xdr:rowOff>
    </xdr:from>
    <xdr:to>
      <xdr:col>41</xdr:col>
      <xdr:colOff>101600</xdr:colOff>
      <xdr:row>77</xdr:row>
      <xdr:rowOff>25178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2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41705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0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111607</xdr:rowOff>
    </xdr:from>
    <xdr:to>
      <xdr:col>36</xdr:col>
      <xdr:colOff>165100</xdr:colOff>
      <xdr:row>77</xdr:row>
      <xdr:rowOff>41757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58285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53603</xdr:rowOff>
    </xdr:from>
    <xdr:to>
      <xdr:col>55</xdr:col>
      <xdr:colOff>0</xdr:colOff>
      <xdr:row>96</xdr:row>
      <xdr:rowOff>59496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1353"/>
          <a:ext cx="838200" cy="1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59496</xdr:rowOff>
    </xdr:from>
    <xdr:to>
      <xdr:col>50</xdr:col>
      <xdr:colOff>114300</xdr:colOff>
      <xdr:row>96</xdr:row>
      <xdr:rowOff>130539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18696"/>
          <a:ext cx="889000" cy="7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130539</xdr:rowOff>
    </xdr:from>
    <xdr:to>
      <xdr:col>45</xdr:col>
      <xdr:colOff>177800</xdr:colOff>
      <xdr:row>97</xdr:row>
      <xdr:rowOff>3426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89739"/>
          <a:ext cx="889000" cy="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3426</xdr:rowOff>
    </xdr:from>
    <xdr:to>
      <xdr:col>41</xdr:col>
      <xdr:colOff>50800</xdr:colOff>
      <xdr:row>97</xdr:row>
      <xdr:rowOff>129008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34076"/>
          <a:ext cx="889000" cy="1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2803</xdr:rowOff>
    </xdr:from>
    <xdr:to>
      <xdr:col>55</xdr:col>
      <xdr:colOff>50800</xdr:colOff>
      <xdr:row>95</xdr:row>
      <xdr:rowOff>104403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8696</xdr:rowOff>
    </xdr:from>
    <xdr:to>
      <xdr:col>50</xdr:col>
      <xdr:colOff>165100</xdr:colOff>
      <xdr:row>96</xdr:row>
      <xdr:rowOff>110296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101423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79739</xdr:rowOff>
    </xdr:from>
    <xdr:to>
      <xdr:col>46</xdr:col>
      <xdr:colOff>38100</xdr:colOff>
      <xdr:row>97</xdr:row>
      <xdr:rowOff>9889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124076</xdr:rowOff>
    </xdr:from>
    <xdr:to>
      <xdr:col>41</xdr:col>
      <xdr:colOff>101600</xdr:colOff>
      <xdr:row>97</xdr:row>
      <xdr:rowOff>54226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45353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78208</xdr:rowOff>
    </xdr:from>
    <xdr:to>
      <xdr:col>36</xdr:col>
      <xdr:colOff>165100</xdr:colOff>
      <xdr:row>98</xdr:row>
      <xdr:rowOff>8358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170935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46520</xdr:rowOff>
    </xdr:from>
    <xdr:to>
      <xdr:col>85</xdr:col>
      <xdr:colOff>127000</xdr:colOff>
      <xdr:row>39</xdr:row>
      <xdr:rowOff>77021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3070"/>
          <a:ext cx="838200" cy="3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119393</xdr:rowOff>
    </xdr:from>
    <xdr:to>
      <xdr:col>81</xdr:col>
      <xdr:colOff>50800</xdr:colOff>
      <xdr:row>39</xdr:row>
      <xdr:rowOff>46520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4493"/>
          <a:ext cx="889000" cy="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119393</xdr:rowOff>
    </xdr:from>
    <xdr:to>
      <xdr:col>76</xdr:col>
      <xdr:colOff>114300</xdr:colOff>
      <xdr:row>38</xdr:row>
      <xdr:rowOff>128953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34493"/>
          <a:ext cx="889000" cy="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128953</xdr:rowOff>
    </xdr:from>
    <xdr:to>
      <xdr:col>71</xdr:col>
      <xdr:colOff>177800</xdr:colOff>
      <xdr:row>39</xdr:row>
      <xdr:rowOff>62479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4053"/>
          <a:ext cx="889000" cy="10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26221</xdr:rowOff>
    </xdr:from>
    <xdr:to>
      <xdr:col>85</xdr:col>
      <xdr:colOff>177800</xdr:colOff>
      <xdr:row>39</xdr:row>
      <xdr:rowOff>127821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157048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167170</xdr:rowOff>
    </xdr:from>
    <xdr:to>
      <xdr:col>81</xdr:col>
      <xdr:colOff>101600</xdr:colOff>
      <xdr:row>39</xdr:row>
      <xdr:rowOff>97320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113846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68593</xdr:rowOff>
    </xdr:from>
    <xdr:to>
      <xdr:col>76</xdr:col>
      <xdr:colOff>165100</xdr:colOff>
      <xdr:row>38</xdr:row>
      <xdr:rowOff>170193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15271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78153</xdr:rowOff>
    </xdr:from>
    <xdr:to>
      <xdr:col>72</xdr:col>
      <xdr:colOff>38100</xdr:colOff>
      <xdr:row>39</xdr:row>
      <xdr:rowOff>8303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24830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11679</xdr:rowOff>
    </xdr:from>
    <xdr:to>
      <xdr:col>67</xdr:col>
      <xdr:colOff>101600</xdr:colOff>
      <xdr:row>39</xdr:row>
      <xdr:rowOff>113279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9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129806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122002</xdr:rowOff>
    </xdr:from>
    <xdr:to>
      <xdr:col>85</xdr:col>
      <xdr:colOff>127000</xdr:colOff>
      <xdr:row>77</xdr:row>
      <xdr:rowOff>125971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3652"/>
          <a:ext cx="8382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125971</xdr:rowOff>
    </xdr:from>
    <xdr:to>
      <xdr:col>81</xdr:col>
      <xdr:colOff>50800</xdr:colOff>
      <xdr:row>77</xdr:row>
      <xdr:rowOff>128556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7621"/>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128556</xdr:rowOff>
    </xdr:from>
    <xdr:to>
      <xdr:col>76</xdr:col>
      <xdr:colOff>114300</xdr:colOff>
      <xdr:row>77</xdr:row>
      <xdr:rowOff>133756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0206"/>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133756</xdr:rowOff>
    </xdr:from>
    <xdr:to>
      <xdr:col>71</xdr:col>
      <xdr:colOff>177800</xdr:colOff>
      <xdr:row>77</xdr:row>
      <xdr:rowOff>141838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5406"/>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71202</xdr:rowOff>
    </xdr:from>
    <xdr:to>
      <xdr:col>85</xdr:col>
      <xdr:colOff>177800</xdr:colOff>
      <xdr:row>78</xdr:row>
      <xdr:rowOff>1352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30579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75171</xdr:rowOff>
    </xdr:from>
    <xdr:to>
      <xdr:col>81</xdr:col>
      <xdr:colOff>101600</xdr:colOff>
      <xdr:row>78</xdr:row>
      <xdr:rowOff>5321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21848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77756</xdr:rowOff>
    </xdr:from>
    <xdr:to>
      <xdr:col>76</xdr:col>
      <xdr:colOff>165100</xdr:colOff>
      <xdr:row>78</xdr:row>
      <xdr:rowOff>7906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24433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82956</xdr:rowOff>
    </xdr:from>
    <xdr:to>
      <xdr:col>72</xdr:col>
      <xdr:colOff>38100</xdr:colOff>
      <xdr:row>78</xdr:row>
      <xdr:rowOff>13106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29633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91038</xdr:rowOff>
    </xdr:from>
    <xdr:to>
      <xdr:col>67</xdr:col>
      <xdr:colOff>101600</xdr:colOff>
      <xdr:row>78</xdr:row>
      <xdr:rowOff>21188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37715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115421</xdr:rowOff>
    </xdr:from>
    <xdr:to>
      <xdr:col>85</xdr:col>
      <xdr:colOff>127000</xdr:colOff>
      <xdr:row>98</xdr:row>
      <xdr:rowOff>141495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17521"/>
          <a:ext cx="838200" cy="2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85482</xdr:rowOff>
    </xdr:from>
    <xdr:to>
      <xdr:col>81</xdr:col>
      <xdr:colOff>50800</xdr:colOff>
      <xdr:row>98</xdr:row>
      <xdr:rowOff>115421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87582"/>
          <a:ext cx="889000" cy="2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85482</xdr:rowOff>
    </xdr:from>
    <xdr:to>
      <xdr:col>76</xdr:col>
      <xdr:colOff>114300</xdr:colOff>
      <xdr:row>98</xdr:row>
      <xdr:rowOff>136962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87582"/>
          <a:ext cx="8890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136962</xdr:rowOff>
    </xdr:from>
    <xdr:to>
      <xdr:col>71</xdr:col>
      <xdr:colOff>177800</xdr:colOff>
      <xdr:row>99</xdr:row>
      <xdr:rowOff>3728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39062"/>
          <a:ext cx="889000" cy="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90695</xdr:rowOff>
    </xdr:from>
    <xdr:to>
      <xdr:col>85</xdr:col>
      <xdr:colOff>177800</xdr:colOff>
      <xdr:row>99</xdr:row>
      <xdr:rowOff>20845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64621</xdr:rowOff>
    </xdr:from>
    <xdr:to>
      <xdr:col>81</xdr:col>
      <xdr:colOff>101600</xdr:colOff>
      <xdr:row>98</xdr:row>
      <xdr:rowOff>166221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34682</xdr:rowOff>
    </xdr:from>
    <xdr:to>
      <xdr:col>76</xdr:col>
      <xdr:colOff>165100</xdr:colOff>
      <xdr:row>98</xdr:row>
      <xdr:rowOff>136282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3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152809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1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86162</xdr:rowOff>
    </xdr:from>
    <xdr:to>
      <xdr:col>72</xdr:col>
      <xdr:colOff>38100</xdr:colOff>
      <xdr:row>99</xdr:row>
      <xdr:rowOff>16312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7439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8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124378</xdr:rowOff>
    </xdr:from>
    <xdr:to>
      <xdr:col>67</xdr:col>
      <xdr:colOff>101600</xdr:colOff>
      <xdr:row>99</xdr:row>
      <xdr:rowOff>54528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45655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86698</xdr:rowOff>
    </xdr:from>
    <xdr:to>
      <xdr:col>116</xdr:col>
      <xdr:colOff>63500</xdr:colOff>
      <xdr:row>38</xdr:row>
      <xdr:rowOff>123959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01798"/>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86698</xdr:rowOff>
    </xdr:from>
    <xdr:to>
      <xdr:col>111</xdr:col>
      <xdr:colOff>177800</xdr:colOff>
      <xdr:row>38</xdr:row>
      <xdr:rowOff>169973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01798"/>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169973</xdr:rowOff>
    </xdr:from>
    <xdr:to>
      <xdr:col>107</xdr:col>
      <xdr:colOff>50800</xdr:colOff>
      <xdr:row>39</xdr:row>
      <xdr:rowOff>4728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8507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4728</xdr:rowOff>
    </xdr:from>
    <xdr:to>
      <xdr:col>102</xdr:col>
      <xdr:colOff>114300</xdr:colOff>
      <xdr:row>39</xdr:row>
      <xdr:rowOff>30723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91278"/>
          <a:ext cx="8890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73159</xdr:rowOff>
    </xdr:from>
    <xdr:to>
      <xdr:col>116</xdr:col>
      <xdr:colOff>114300</xdr:colOff>
      <xdr:row>39</xdr:row>
      <xdr:rowOff>3309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96036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3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35898</xdr:rowOff>
    </xdr:from>
    <xdr:to>
      <xdr:col>112</xdr:col>
      <xdr:colOff>38100</xdr:colOff>
      <xdr:row>38</xdr:row>
      <xdr:rowOff>137498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5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154024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119173</xdr:rowOff>
    </xdr:from>
    <xdr:to>
      <xdr:col>107</xdr:col>
      <xdr:colOff>101600</xdr:colOff>
      <xdr:row>39</xdr:row>
      <xdr:rowOff>49323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40450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2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125378</xdr:rowOff>
    </xdr:from>
    <xdr:to>
      <xdr:col>102</xdr:col>
      <xdr:colOff>165100</xdr:colOff>
      <xdr:row>39</xdr:row>
      <xdr:rowOff>55528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4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46655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3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151373</xdr:rowOff>
    </xdr:from>
    <xdr:to>
      <xdr:col>98</xdr:col>
      <xdr:colOff>38100</xdr:colOff>
      <xdr:row>39</xdr:row>
      <xdr:rowOff>81523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72650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5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36258</xdr:rowOff>
    </xdr:from>
    <xdr:to>
      <xdr:col>116</xdr:col>
      <xdr:colOff>63500</xdr:colOff>
      <xdr:row>59</xdr:row>
      <xdr:rowOff>38460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1808"/>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38460</xdr:rowOff>
    </xdr:from>
    <xdr:to>
      <xdr:col>111</xdr:col>
      <xdr:colOff>177800</xdr:colOff>
      <xdr:row>59</xdr:row>
      <xdr:rowOff>40328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4010"/>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39322</xdr:rowOff>
    </xdr:from>
    <xdr:to>
      <xdr:col>107</xdr:col>
      <xdr:colOff>50800</xdr:colOff>
      <xdr:row>59</xdr:row>
      <xdr:rowOff>40328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4872"/>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38217</xdr:rowOff>
    </xdr:from>
    <xdr:to>
      <xdr:col>102</xdr:col>
      <xdr:colOff>114300</xdr:colOff>
      <xdr:row>59</xdr:row>
      <xdr:rowOff>39322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3767"/>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156908</xdr:rowOff>
    </xdr:from>
    <xdr:to>
      <xdr:col>116</xdr:col>
      <xdr:colOff>114300</xdr:colOff>
      <xdr:row>59</xdr:row>
      <xdr:rowOff>87058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159110</xdr:rowOff>
    </xdr:from>
    <xdr:to>
      <xdr:col>112</xdr:col>
      <xdr:colOff>38100</xdr:colOff>
      <xdr:row>59</xdr:row>
      <xdr:rowOff>89260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80387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160978</xdr:rowOff>
    </xdr:from>
    <xdr:to>
      <xdr:col>107</xdr:col>
      <xdr:colOff>101600</xdr:colOff>
      <xdr:row>59</xdr:row>
      <xdr:rowOff>91128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82255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159972</xdr:rowOff>
    </xdr:from>
    <xdr:to>
      <xdr:col>102</xdr:col>
      <xdr:colOff>165100</xdr:colOff>
      <xdr:row>59</xdr:row>
      <xdr:rowOff>90122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81249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6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158867</xdr:rowOff>
    </xdr:from>
    <xdr:to>
      <xdr:col>98</xdr:col>
      <xdr:colOff>38100</xdr:colOff>
      <xdr:row>59</xdr:row>
      <xdr:rowOff>89017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80144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5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118478</xdr:rowOff>
    </xdr:from>
    <xdr:to>
      <xdr:col>116</xdr:col>
      <xdr:colOff>63500</xdr:colOff>
      <xdr:row>73</xdr:row>
      <xdr:rowOff>153150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34328"/>
          <a:ext cx="838200" cy="3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105181</xdr:rowOff>
    </xdr:from>
    <xdr:to>
      <xdr:col>111</xdr:col>
      <xdr:colOff>177800</xdr:colOff>
      <xdr:row>73</xdr:row>
      <xdr:rowOff>153150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21031"/>
          <a:ext cx="889000" cy="4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105181</xdr:rowOff>
    </xdr:from>
    <xdr:to>
      <xdr:col>107</xdr:col>
      <xdr:colOff>50800</xdr:colOff>
      <xdr:row>73</xdr:row>
      <xdr:rowOff>120288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21031"/>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120288</xdr:rowOff>
    </xdr:from>
    <xdr:to>
      <xdr:col>102</xdr:col>
      <xdr:colOff>114300</xdr:colOff>
      <xdr:row>73</xdr:row>
      <xdr:rowOff>160541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36138"/>
          <a:ext cx="889000" cy="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67678</xdr:rowOff>
    </xdr:from>
    <xdr:to>
      <xdr:col>116</xdr:col>
      <xdr:colOff>114300</xdr:colOff>
      <xdr:row>73</xdr:row>
      <xdr:rowOff>169278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90555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102350</xdr:rowOff>
    </xdr:from>
    <xdr:to>
      <xdr:col>112</xdr:col>
      <xdr:colOff>38100</xdr:colOff>
      <xdr:row>74</xdr:row>
      <xdr:rowOff>32500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49027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54381</xdr:rowOff>
    </xdr:from>
    <xdr:to>
      <xdr:col>107</xdr:col>
      <xdr:colOff>101600</xdr:colOff>
      <xdr:row>73</xdr:row>
      <xdr:rowOff>155981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7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4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69488</xdr:rowOff>
    </xdr:from>
    <xdr:to>
      <xdr:col>102</xdr:col>
      <xdr:colOff>165100</xdr:colOff>
      <xdr:row>73</xdr:row>
      <xdr:rowOff>171088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16165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6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109741</xdr:rowOff>
    </xdr:from>
    <xdr:to>
      <xdr:col>98</xdr:col>
      <xdr:colOff>38100</xdr:colOff>
      <xdr:row>74</xdr:row>
      <xdr:rowOff>39891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56418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一人当たり経費が多いものは、①保育所運営費</a:t>
          </a:r>
          <a:r>
            <a:rPr kumimoji="1" lang="en-US" altLang="ja-JP" sz="1100">
              <a:solidFill>
                <a:schemeClr val="dk1"/>
              </a:solidFill>
              <a:effectLst/>
              <a:latin typeface="+mn-lt"/>
              <a:ea typeface="+mn-ea"/>
              <a:cs typeface="+mn-cs"/>
            </a:rPr>
            <a:t>53,407</a:t>
          </a:r>
          <a:r>
            <a:rPr kumimoji="1" lang="ja-JP" altLang="ja-JP" sz="1100">
              <a:solidFill>
                <a:schemeClr val="dk1"/>
              </a:solidFill>
              <a:effectLst/>
              <a:latin typeface="+mn-lt"/>
              <a:ea typeface="+mn-ea"/>
              <a:cs typeface="+mn-cs"/>
            </a:rPr>
            <a:t>円　②障害者介護給付費</a:t>
          </a:r>
          <a:r>
            <a:rPr kumimoji="1" lang="en-US" altLang="ja-JP" sz="1100">
              <a:solidFill>
                <a:schemeClr val="dk1"/>
              </a:solidFill>
              <a:effectLst/>
              <a:latin typeface="+mn-lt"/>
              <a:ea typeface="+mn-ea"/>
              <a:cs typeface="+mn-cs"/>
            </a:rPr>
            <a:t>47,231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③</a:t>
          </a:r>
          <a:r>
            <a:rPr kumimoji="1" lang="ja-JP" altLang="ja-JP" sz="1100">
              <a:solidFill>
                <a:schemeClr val="dk1"/>
              </a:solidFill>
              <a:effectLst/>
              <a:latin typeface="+mn-lt"/>
              <a:ea typeface="+mn-ea"/>
              <a:cs typeface="+mn-cs"/>
            </a:rPr>
            <a:t>児童手当</a:t>
          </a:r>
          <a:r>
            <a:rPr kumimoji="1" lang="en-US" altLang="ja-JP" sz="1100">
              <a:solidFill>
                <a:schemeClr val="dk1"/>
              </a:solidFill>
              <a:effectLst/>
              <a:latin typeface="+mn-lt"/>
              <a:ea typeface="+mn-ea"/>
              <a:cs typeface="+mn-cs"/>
            </a:rPr>
            <a:t>15,607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④物価高騰交付金</a:t>
          </a:r>
          <a:r>
            <a:rPr kumimoji="1" lang="en-US" altLang="ja-JP" sz="1100">
              <a:solidFill>
                <a:schemeClr val="dk1"/>
              </a:solidFill>
              <a:effectLst/>
              <a:latin typeface="+mn-lt"/>
              <a:ea typeface="+mn-ea"/>
              <a:cs typeface="+mn-cs"/>
            </a:rPr>
            <a:t>14,623</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この合計額</a:t>
          </a:r>
          <a:r>
            <a:rPr kumimoji="1" lang="en-US" altLang="ja-JP" sz="1100">
              <a:solidFill>
                <a:schemeClr val="dk1"/>
              </a:solidFill>
              <a:effectLst/>
              <a:latin typeface="+mn-lt"/>
              <a:ea typeface="+mn-ea"/>
              <a:cs typeface="+mn-cs"/>
            </a:rPr>
            <a:t>130,868</a:t>
          </a:r>
          <a:r>
            <a:rPr kumimoji="1" lang="ja-JP" altLang="ja-JP" sz="1100">
              <a:solidFill>
                <a:schemeClr val="dk1"/>
              </a:solidFill>
              <a:effectLst/>
              <a:latin typeface="+mn-lt"/>
              <a:ea typeface="+mn-ea"/>
              <a:cs typeface="+mn-cs"/>
            </a:rPr>
            <a:t>円だけで類似団体の平均値を超えている。老人措置費や児童扶養手当費などのその他の扶助費を加えると、</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60,651</a:t>
          </a:r>
          <a:r>
            <a:rPr kumimoji="1" lang="ja-JP" altLang="ja-JP" sz="1100">
              <a:solidFill>
                <a:schemeClr val="dk1"/>
              </a:solidFill>
              <a:effectLst/>
              <a:latin typeface="+mn-lt"/>
              <a:ea typeface="+mn-ea"/>
              <a:cs typeface="+mn-cs"/>
            </a:rPr>
            <a:t>円高くなっている。②③については抑制</a:t>
          </a:r>
          <a:r>
            <a:rPr kumimoji="1" lang="ja-JP" altLang="en-US" sz="1100">
              <a:solidFill>
                <a:schemeClr val="dk1"/>
              </a:solidFill>
              <a:effectLst/>
              <a:latin typeface="+mn-lt"/>
              <a:ea typeface="+mn-ea"/>
              <a:cs typeface="+mn-cs"/>
            </a:rPr>
            <a:t>することは困難であり</a:t>
          </a:r>
          <a:r>
            <a:rPr kumimoji="1" lang="ja-JP" altLang="ja-JP" sz="1100">
              <a:solidFill>
                <a:schemeClr val="dk1"/>
              </a:solidFill>
              <a:effectLst/>
              <a:latin typeface="+mn-lt"/>
              <a:ea typeface="+mn-ea"/>
              <a:cs typeface="+mn-cs"/>
            </a:rPr>
            <a:t>、①の保育所</a:t>
          </a:r>
          <a:r>
            <a:rPr kumimoji="1" lang="ja-JP" altLang="en-US" sz="1100">
              <a:solidFill>
                <a:schemeClr val="dk1"/>
              </a:solidFill>
              <a:effectLst/>
              <a:latin typeface="+mn-lt"/>
              <a:ea typeface="+mn-ea"/>
              <a:cs typeface="+mn-cs"/>
            </a:rPr>
            <a:t>運営に要する経費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年々増加傾向にあるものの</a:t>
          </a:r>
          <a:r>
            <a:rPr kumimoji="1" lang="ja-JP" altLang="ja-JP" sz="1100">
              <a:solidFill>
                <a:schemeClr val="dk1"/>
              </a:solidFill>
              <a:effectLst/>
              <a:latin typeface="+mn-lt"/>
              <a:ea typeface="+mn-ea"/>
              <a:cs typeface="+mn-cs"/>
            </a:rPr>
            <a:t>、女性の社会進出を下支えする経費であることから、今後も同額の支援を続けていく。そのため、今後も類似団体より多い額で推移すると見込むが、過大とならないように努める。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規整備分については防災行政無線の更新、更新整備分についてはふれあいセンター大規模改修の影響によりＲ６年度における一人当たり経費が類似団体の平均を大きく上回った。ふれあいセンター大規模改修は新庁舎建設に合わせて行っており、Ｒ８年度まではこの数値は増加する見込みと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国保</a:t>
          </a:r>
          <a:r>
            <a:rPr kumimoji="1" lang="ja-JP" altLang="en-US" sz="1100">
              <a:solidFill>
                <a:schemeClr val="dk1"/>
              </a:solidFill>
              <a:effectLst/>
              <a:latin typeface="+mn-lt"/>
              <a:ea typeface="+mn-ea"/>
              <a:cs typeface="+mn-cs"/>
            </a:rPr>
            <a:t>、後期高齢、介護会計</a:t>
          </a:r>
          <a:r>
            <a:rPr kumimoji="1" lang="ja-JP" altLang="ja-JP" sz="1100">
              <a:solidFill>
                <a:schemeClr val="dk1"/>
              </a:solidFill>
              <a:effectLst/>
              <a:latin typeface="+mn-lt"/>
              <a:ea typeface="+mn-ea"/>
              <a:cs typeface="+mn-cs"/>
            </a:rPr>
            <a:t>への繰り出しが</a:t>
          </a:r>
          <a:r>
            <a:rPr kumimoji="1" lang="ja-JP" altLang="en-US" sz="1100">
              <a:solidFill>
                <a:schemeClr val="dk1"/>
              </a:solidFill>
              <a:effectLst/>
              <a:latin typeface="+mn-lt"/>
              <a:ea typeface="+mn-ea"/>
              <a:cs typeface="+mn-cs"/>
            </a:rPr>
            <a:t>主であり、決算額としては前年度とほぼ同額で推移しているが、人口の減少も影響し一人当たり経費としては約</a:t>
          </a:r>
          <a:r>
            <a:rPr kumimoji="1" lang="en-US" altLang="ja-JP" sz="1100">
              <a:solidFill>
                <a:schemeClr val="dk1"/>
              </a:solidFill>
              <a:effectLst/>
              <a:latin typeface="+mn-lt"/>
              <a:ea typeface="+mn-ea"/>
              <a:cs typeface="+mn-cs"/>
            </a:rPr>
            <a:t>13,000</a:t>
          </a:r>
          <a:r>
            <a:rPr kumimoji="1" lang="ja-JP" altLang="en-US" sz="1100">
              <a:solidFill>
                <a:schemeClr val="dk1"/>
              </a:solidFill>
              <a:effectLst/>
              <a:latin typeface="+mn-lt"/>
              <a:ea typeface="+mn-ea"/>
              <a:cs typeface="+mn-cs"/>
            </a:rPr>
            <a:t>円増額となった。国保会計への繰出しについては</a:t>
          </a:r>
          <a:r>
            <a:rPr kumimoji="1" lang="ja-JP" altLang="ja-JP" sz="1100">
              <a:solidFill>
                <a:schemeClr val="dk1"/>
              </a:solidFill>
              <a:effectLst/>
              <a:latin typeface="+mn-lt"/>
              <a:ea typeface="+mn-ea"/>
              <a:cs typeface="+mn-cs"/>
            </a:rPr>
            <a:t>赤字補填である法定外繰出しが</a:t>
          </a:r>
          <a:r>
            <a:rPr kumimoji="1" lang="ja-JP" altLang="en-US" sz="1100">
              <a:solidFill>
                <a:schemeClr val="dk1"/>
              </a:solidFill>
              <a:effectLst/>
              <a:latin typeface="+mn-lt"/>
              <a:ea typeface="+mn-ea"/>
              <a:cs typeface="+mn-cs"/>
            </a:rPr>
            <a:t>決算額で前年比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億円増額となっているが、令和７年度に税率改定を予定しており、ある程度は解消される見込みとなっている。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22,748
22,464
392.56
20,236,588
19,045,703
610,556
9,610,897
13,574,200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57595</xdr:rowOff>
    </xdr:from>
    <xdr:to>
      <xdr:col>24</xdr:col>
      <xdr:colOff>63500</xdr:colOff>
      <xdr:row>37</xdr:row>
      <xdr:rowOff>103505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01245"/>
          <a:ext cx="8382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103505</xdr:rowOff>
    </xdr:from>
    <xdr:to>
      <xdr:col>19</xdr:col>
      <xdr:colOff>177800</xdr:colOff>
      <xdr:row>37</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7155"/>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157226</xdr:rowOff>
    </xdr:from>
    <xdr:to>
      <xdr:col>15</xdr:col>
      <xdr:colOff>50800</xdr:colOff>
      <xdr:row>38</xdr:row>
      <xdr:rowOff>7874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087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7874</xdr:rowOff>
    </xdr:from>
    <xdr:to>
      <xdr:col>10</xdr:col>
      <xdr:colOff>114300</xdr:colOff>
      <xdr:row>38</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297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6795</xdr:rowOff>
    </xdr:from>
    <xdr:to>
      <xdr:col>24</xdr:col>
      <xdr:colOff>114300</xdr:colOff>
      <xdr:row>37</xdr:row>
      <xdr:rowOff>108395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29672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52705</xdr:rowOff>
    </xdr:from>
    <xdr:to>
      <xdr:col>20</xdr:col>
      <xdr:colOff>38100</xdr:colOff>
      <xdr:row>37</xdr:row>
      <xdr:rowOff>154305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170832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106426</xdr:rowOff>
    </xdr:from>
    <xdr:to>
      <xdr:col>15</xdr:col>
      <xdr:colOff>101600</xdr:colOff>
      <xdr:row>38</xdr:row>
      <xdr:rowOff>36576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53103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128524</xdr:rowOff>
    </xdr:from>
    <xdr:to>
      <xdr:col>10</xdr:col>
      <xdr:colOff>165100</xdr:colOff>
      <xdr:row>38</xdr:row>
      <xdr:rowOff>58674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75201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149860</xdr:rowOff>
    </xdr:from>
    <xdr:to>
      <xdr:col>6</xdr:col>
      <xdr:colOff>38100</xdr:colOff>
      <xdr:row>38</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96537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14548</xdr:rowOff>
    </xdr:from>
    <xdr:to>
      <xdr:col>24</xdr:col>
      <xdr:colOff>63500</xdr:colOff>
      <xdr:row>58</xdr:row>
      <xdr:rowOff>43650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8648"/>
          <a:ext cx="838200" cy="2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43650</xdr:rowOff>
    </xdr:from>
    <xdr:to>
      <xdr:col>19</xdr:col>
      <xdr:colOff>177800</xdr:colOff>
      <xdr:row>58</xdr:row>
      <xdr:rowOff>57085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7750"/>
          <a:ext cx="889000" cy="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57085</xdr:rowOff>
    </xdr:from>
    <xdr:to>
      <xdr:col>15</xdr:col>
      <xdr:colOff>50800</xdr:colOff>
      <xdr:row>58</xdr:row>
      <xdr:rowOff>83402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1185"/>
          <a:ext cx="889000" cy="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158520</xdr:rowOff>
    </xdr:from>
    <xdr:to>
      <xdr:col>10</xdr:col>
      <xdr:colOff>114300</xdr:colOff>
      <xdr:row>58</xdr:row>
      <xdr:rowOff>83402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1170"/>
          <a:ext cx="889000" cy="9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135198</xdr:rowOff>
    </xdr:from>
    <xdr:to>
      <xdr:col>24</xdr:col>
      <xdr:colOff>114300</xdr:colOff>
      <xdr:row>58</xdr:row>
      <xdr:rowOff>65348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158075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164300</xdr:rowOff>
    </xdr:from>
    <xdr:to>
      <xdr:col>20</xdr:col>
      <xdr:colOff>38100</xdr:colOff>
      <xdr:row>58</xdr:row>
      <xdr:rowOff>94450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110977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1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6285</xdr:rowOff>
    </xdr:from>
    <xdr:to>
      <xdr:col>15</xdr:col>
      <xdr:colOff>101600</xdr:colOff>
      <xdr:row>58</xdr:row>
      <xdr:rowOff>107885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99012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32602</xdr:rowOff>
    </xdr:from>
    <xdr:to>
      <xdr:col>10</xdr:col>
      <xdr:colOff>165100</xdr:colOff>
      <xdr:row>58</xdr:row>
      <xdr:rowOff>134202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125329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107720</xdr:rowOff>
    </xdr:from>
    <xdr:to>
      <xdr:col>6</xdr:col>
      <xdr:colOff>38100</xdr:colOff>
      <xdr:row>58</xdr:row>
      <xdr:rowOff>37870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28997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135987</xdr:rowOff>
    </xdr:from>
    <xdr:to>
      <xdr:col>24</xdr:col>
      <xdr:colOff>63500</xdr:colOff>
      <xdr:row>75</xdr:row>
      <xdr:rowOff>151538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4737"/>
          <a:ext cx="838200" cy="1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151538</xdr:rowOff>
    </xdr:from>
    <xdr:to>
      <xdr:col>19</xdr:col>
      <xdr:colOff>177800</xdr:colOff>
      <xdr:row>76</xdr:row>
      <xdr:rowOff>53538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0288"/>
          <a:ext cx="889000" cy="7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152557</xdr:rowOff>
    </xdr:from>
    <xdr:to>
      <xdr:col>15</xdr:col>
      <xdr:colOff>50800</xdr:colOff>
      <xdr:row>76</xdr:row>
      <xdr:rowOff>53538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11307"/>
          <a:ext cx="889000" cy="7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152557</xdr:rowOff>
    </xdr:from>
    <xdr:to>
      <xdr:col>10</xdr:col>
      <xdr:colOff>114300</xdr:colOff>
      <xdr:row>76</xdr:row>
      <xdr:rowOff>131595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1307"/>
          <a:ext cx="889000" cy="15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85187</xdr:rowOff>
    </xdr:from>
    <xdr:to>
      <xdr:col>24</xdr:col>
      <xdr:colOff>114300</xdr:colOff>
      <xdr:row>76</xdr:row>
      <xdr:rowOff>15337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108064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100738</xdr:rowOff>
    </xdr:from>
    <xdr:to>
      <xdr:col>20</xdr:col>
      <xdr:colOff>38100</xdr:colOff>
      <xdr:row>76</xdr:row>
      <xdr:rowOff>30888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47415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3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2738</xdr:rowOff>
    </xdr:from>
    <xdr:to>
      <xdr:col>15</xdr:col>
      <xdr:colOff>101600</xdr:colOff>
      <xdr:row>76</xdr:row>
      <xdr:rowOff>104338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101757</xdr:rowOff>
    </xdr:from>
    <xdr:to>
      <xdr:col>10</xdr:col>
      <xdr:colOff>165100</xdr:colOff>
      <xdr:row>76</xdr:row>
      <xdr:rowOff>31908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05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48434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3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80795</xdr:rowOff>
    </xdr:from>
    <xdr:to>
      <xdr:col>6</xdr:col>
      <xdr:colOff>38100</xdr:colOff>
      <xdr:row>77</xdr:row>
      <xdr:rowOff>10945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27471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8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80483</xdr:rowOff>
    </xdr:from>
    <xdr:to>
      <xdr:col>24</xdr:col>
      <xdr:colOff>63500</xdr:colOff>
      <xdr:row>99</xdr:row>
      <xdr:rowOff>81155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4033"/>
          <a:ext cx="8382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80972</xdr:rowOff>
    </xdr:from>
    <xdr:to>
      <xdr:col>19</xdr:col>
      <xdr:colOff>177800</xdr:colOff>
      <xdr:row>99</xdr:row>
      <xdr:rowOff>81155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452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80916</xdr:rowOff>
    </xdr:from>
    <xdr:to>
      <xdr:col>15</xdr:col>
      <xdr:colOff>50800</xdr:colOff>
      <xdr:row>99</xdr:row>
      <xdr:rowOff>80972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4466"/>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80916</xdr:rowOff>
    </xdr:from>
    <xdr:to>
      <xdr:col>10</xdr:col>
      <xdr:colOff>114300</xdr:colOff>
      <xdr:row>99</xdr:row>
      <xdr:rowOff>82266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4466"/>
          <a:ext cx="8890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29683</xdr:rowOff>
    </xdr:from>
    <xdr:to>
      <xdr:col>24</xdr:col>
      <xdr:colOff>114300</xdr:colOff>
      <xdr:row>99</xdr:row>
      <xdr:rowOff>131283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30355</xdr:rowOff>
    </xdr:from>
    <xdr:to>
      <xdr:col>20</xdr:col>
      <xdr:colOff>38100</xdr:colOff>
      <xdr:row>99</xdr:row>
      <xdr:rowOff>131955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123082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30172</xdr:rowOff>
    </xdr:from>
    <xdr:to>
      <xdr:col>15</xdr:col>
      <xdr:colOff>101600</xdr:colOff>
      <xdr:row>99</xdr:row>
      <xdr:rowOff>131772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122899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30116</xdr:rowOff>
    </xdr:from>
    <xdr:to>
      <xdr:col>10</xdr:col>
      <xdr:colOff>165100</xdr:colOff>
      <xdr:row>99</xdr:row>
      <xdr:rowOff>131716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122843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31466</xdr:rowOff>
    </xdr:from>
    <xdr:to>
      <xdr:col>6</xdr:col>
      <xdr:colOff>38100</xdr:colOff>
      <xdr:row>99</xdr:row>
      <xdr:rowOff>133066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124193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159294</xdr:rowOff>
    </xdr:from>
    <xdr:to>
      <xdr:col>55</xdr:col>
      <xdr:colOff>0</xdr:colOff>
      <xdr:row>38</xdr:row>
      <xdr:rowOff>163866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7439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163866</xdr:rowOff>
    </xdr:from>
    <xdr:to>
      <xdr:col>50</xdr:col>
      <xdr:colOff>114300</xdr:colOff>
      <xdr:row>38</xdr:row>
      <xdr:rowOff>170071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78966"/>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170071</xdr:rowOff>
    </xdr:from>
    <xdr:to>
      <xdr:col>45</xdr:col>
      <xdr:colOff>177800</xdr:colOff>
      <xdr:row>39</xdr:row>
      <xdr:rowOff>4826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8517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162234</xdr:rowOff>
    </xdr:from>
    <xdr:to>
      <xdr:col>41</xdr:col>
      <xdr:colOff>50800</xdr:colOff>
      <xdr:row>39</xdr:row>
      <xdr:rowOff>4826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77334"/>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108494</xdr:rowOff>
    </xdr:from>
    <xdr:to>
      <xdr:col>55</xdr:col>
      <xdr:colOff>50800</xdr:colOff>
      <xdr:row>39</xdr:row>
      <xdr:rowOff>38644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23421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38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113066</xdr:rowOff>
    </xdr:from>
    <xdr:to>
      <xdr:col>50</xdr:col>
      <xdr:colOff>165100</xdr:colOff>
      <xdr:row>39</xdr:row>
      <xdr:rowOff>43216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34343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2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119271</xdr:rowOff>
    </xdr:from>
    <xdr:to>
      <xdr:col>46</xdr:col>
      <xdr:colOff>38100</xdr:colOff>
      <xdr:row>39</xdr:row>
      <xdr:rowOff>49421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40548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2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125476</xdr:rowOff>
    </xdr:from>
    <xdr:to>
      <xdr:col>41</xdr:col>
      <xdr:colOff>101600</xdr:colOff>
      <xdr:row>39</xdr:row>
      <xdr:rowOff>55626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46753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111434</xdr:rowOff>
    </xdr:from>
    <xdr:to>
      <xdr:col>36</xdr:col>
      <xdr:colOff>165100</xdr:colOff>
      <xdr:row>39</xdr:row>
      <xdr:rowOff>41584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32711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44653</xdr:rowOff>
    </xdr:from>
    <xdr:to>
      <xdr:col>55</xdr:col>
      <xdr:colOff>0</xdr:colOff>
      <xdr:row>55</xdr:row>
      <xdr:rowOff>68707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474403"/>
          <a:ext cx="8382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44653</xdr:rowOff>
    </xdr:from>
    <xdr:to>
      <xdr:col>50</xdr:col>
      <xdr:colOff>114300</xdr:colOff>
      <xdr:row>55</xdr:row>
      <xdr:rowOff>46596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7440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46596</xdr:rowOff>
    </xdr:from>
    <xdr:to>
      <xdr:col>45</xdr:col>
      <xdr:colOff>177800</xdr:colOff>
      <xdr:row>55</xdr:row>
      <xdr:rowOff>147892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76346"/>
          <a:ext cx="889000" cy="10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85230</xdr:rowOff>
    </xdr:from>
    <xdr:to>
      <xdr:col>41</xdr:col>
      <xdr:colOff>50800</xdr:colOff>
      <xdr:row>55</xdr:row>
      <xdr:rowOff>147892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14980"/>
          <a:ext cx="889000" cy="6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17907</xdr:rowOff>
    </xdr:from>
    <xdr:to>
      <xdr:col>55</xdr:col>
      <xdr:colOff>50800</xdr:colOff>
      <xdr:row>55</xdr:row>
      <xdr:rowOff>119507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40784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165303</xdr:rowOff>
    </xdr:from>
    <xdr:to>
      <xdr:col>50</xdr:col>
      <xdr:colOff>165100</xdr:colOff>
      <xdr:row>55</xdr:row>
      <xdr:rowOff>95453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111980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9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167246</xdr:rowOff>
    </xdr:from>
    <xdr:to>
      <xdr:col>46</xdr:col>
      <xdr:colOff>38100</xdr:colOff>
      <xdr:row>55</xdr:row>
      <xdr:rowOff>97396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113923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0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97092</xdr:rowOff>
    </xdr:from>
    <xdr:to>
      <xdr:col>41</xdr:col>
      <xdr:colOff>101600</xdr:colOff>
      <xdr:row>56</xdr:row>
      <xdr:rowOff>27242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43769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0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34430</xdr:rowOff>
    </xdr:from>
    <xdr:to>
      <xdr:col>36</xdr:col>
      <xdr:colOff>165100</xdr:colOff>
      <xdr:row>55</xdr:row>
      <xdr:rowOff>136030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152557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3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93532</xdr:rowOff>
    </xdr:from>
    <xdr:to>
      <xdr:col>55</xdr:col>
      <xdr:colOff>0</xdr:colOff>
      <xdr:row>78</xdr:row>
      <xdr:rowOff>102726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66632"/>
          <a:ext cx="8382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140148</xdr:rowOff>
    </xdr:from>
    <xdr:to>
      <xdr:col>50</xdr:col>
      <xdr:colOff>114300</xdr:colOff>
      <xdr:row>78</xdr:row>
      <xdr:rowOff>102726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41798"/>
          <a:ext cx="889000" cy="13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140148</xdr:rowOff>
    </xdr:from>
    <xdr:to>
      <xdr:col>45</xdr:col>
      <xdr:colOff>177800</xdr:colOff>
      <xdr:row>78</xdr:row>
      <xdr:rowOff>19155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41798"/>
          <a:ext cx="8890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19155</xdr:rowOff>
    </xdr:from>
    <xdr:to>
      <xdr:col>41</xdr:col>
      <xdr:colOff>50800</xdr:colOff>
      <xdr:row>78</xdr:row>
      <xdr:rowOff>41914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92255"/>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42732</xdr:rowOff>
    </xdr:from>
    <xdr:to>
      <xdr:col>55</xdr:col>
      <xdr:colOff>50800</xdr:colOff>
      <xdr:row>78</xdr:row>
      <xdr:rowOff>144332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1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129109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51926</xdr:rowOff>
    </xdr:from>
    <xdr:to>
      <xdr:col>50</xdr:col>
      <xdr:colOff>165100</xdr:colOff>
      <xdr:row>78</xdr:row>
      <xdr:rowOff>153526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144653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89348</xdr:rowOff>
    </xdr:from>
    <xdr:to>
      <xdr:col>46</xdr:col>
      <xdr:colOff>38100</xdr:colOff>
      <xdr:row>78</xdr:row>
      <xdr:rowOff>19498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36025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139805</xdr:rowOff>
    </xdr:from>
    <xdr:to>
      <xdr:col>41</xdr:col>
      <xdr:colOff>101600</xdr:colOff>
      <xdr:row>78</xdr:row>
      <xdr:rowOff>69955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61082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162564</xdr:rowOff>
    </xdr:from>
    <xdr:to>
      <xdr:col>36</xdr:col>
      <xdr:colOff>165100</xdr:colOff>
      <xdr:row>78</xdr:row>
      <xdr:rowOff>92714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83841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23915</xdr:rowOff>
    </xdr:from>
    <xdr:to>
      <xdr:col>55</xdr:col>
      <xdr:colOff>0</xdr:colOff>
      <xdr:row>97</xdr:row>
      <xdr:rowOff>120520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54565"/>
          <a:ext cx="838200" cy="9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23915</xdr:rowOff>
    </xdr:from>
    <xdr:to>
      <xdr:col>50</xdr:col>
      <xdr:colOff>114300</xdr:colOff>
      <xdr:row>97</xdr:row>
      <xdr:rowOff>67828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4565"/>
          <a:ext cx="889000" cy="4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49106</xdr:rowOff>
    </xdr:from>
    <xdr:to>
      <xdr:col>45</xdr:col>
      <xdr:colOff>177800</xdr:colOff>
      <xdr:row>97</xdr:row>
      <xdr:rowOff>67828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79756"/>
          <a:ext cx="889000" cy="1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49106</xdr:rowOff>
    </xdr:from>
    <xdr:to>
      <xdr:col>41</xdr:col>
      <xdr:colOff>50800</xdr:colOff>
      <xdr:row>97</xdr:row>
      <xdr:rowOff>133055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79756"/>
          <a:ext cx="889000" cy="8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69720</xdr:rowOff>
    </xdr:from>
    <xdr:to>
      <xdr:col>55</xdr:col>
      <xdr:colOff>50800</xdr:colOff>
      <xdr:row>97</xdr:row>
      <xdr:rowOff>171320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48147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7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144565</xdr:rowOff>
    </xdr:from>
    <xdr:to>
      <xdr:col>50</xdr:col>
      <xdr:colOff>165100</xdr:colOff>
      <xdr:row>97</xdr:row>
      <xdr:rowOff>74715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65842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17028</xdr:rowOff>
    </xdr:from>
    <xdr:to>
      <xdr:col>46</xdr:col>
      <xdr:colOff>38100</xdr:colOff>
      <xdr:row>97</xdr:row>
      <xdr:rowOff>118628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109755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169756</xdr:rowOff>
    </xdr:from>
    <xdr:to>
      <xdr:col>41</xdr:col>
      <xdr:colOff>101600</xdr:colOff>
      <xdr:row>97</xdr:row>
      <xdr:rowOff>99906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91033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82255</xdr:rowOff>
    </xdr:from>
    <xdr:to>
      <xdr:col>36</xdr:col>
      <xdr:colOff>165100</xdr:colOff>
      <xdr:row>98</xdr:row>
      <xdr:rowOff>12405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88365</xdr:rowOff>
    </xdr:from>
    <xdr:to>
      <xdr:col>85</xdr:col>
      <xdr:colOff>127000</xdr:colOff>
      <xdr:row>37</xdr:row>
      <xdr:rowOff>11412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917665"/>
          <a:ext cx="838200" cy="43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11412</xdr:rowOff>
    </xdr:from>
    <xdr:to>
      <xdr:col>81</xdr:col>
      <xdr:colOff>50800</xdr:colOff>
      <xdr:row>37</xdr:row>
      <xdr:rowOff>29915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55062"/>
          <a:ext cx="8890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29915</xdr:rowOff>
    </xdr:from>
    <xdr:to>
      <xdr:col>76</xdr:col>
      <xdr:colOff>114300</xdr:colOff>
      <xdr:row>37</xdr:row>
      <xdr:rowOff>34201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73565"/>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34201</xdr:rowOff>
    </xdr:from>
    <xdr:to>
      <xdr:col>71</xdr:col>
      <xdr:colOff>177800</xdr:colOff>
      <xdr:row>37</xdr:row>
      <xdr:rowOff>64762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77851"/>
          <a:ext cx="889000" cy="3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37565</xdr:rowOff>
    </xdr:from>
    <xdr:to>
      <xdr:col>85</xdr:col>
      <xdr:colOff>177800</xdr:colOff>
      <xdr:row>34</xdr:row>
      <xdr:rowOff>139165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60442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7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132062</xdr:rowOff>
    </xdr:from>
    <xdr:to>
      <xdr:col>81</xdr:col>
      <xdr:colOff>101600</xdr:colOff>
      <xdr:row>37</xdr:row>
      <xdr:rowOff>62212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78739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7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150565</xdr:rowOff>
    </xdr:from>
    <xdr:to>
      <xdr:col>76</xdr:col>
      <xdr:colOff>165100</xdr:colOff>
      <xdr:row>37</xdr:row>
      <xdr:rowOff>80715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97242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9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154851</xdr:rowOff>
    </xdr:from>
    <xdr:to>
      <xdr:col>72</xdr:col>
      <xdr:colOff>38100</xdr:colOff>
      <xdr:row>37</xdr:row>
      <xdr:rowOff>85001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101528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0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13962</xdr:rowOff>
    </xdr:from>
    <xdr:to>
      <xdr:col>67</xdr:col>
      <xdr:colOff>101600</xdr:colOff>
      <xdr:row>37</xdr:row>
      <xdr:rowOff>115562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5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132089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3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33690</xdr:rowOff>
    </xdr:from>
    <xdr:to>
      <xdr:col>85</xdr:col>
      <xdr:colOff>127000</xdr:colOff>
      <xdr:row>56</xdr:row>
      <xdr:rowOff>44938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34890"/>
          <a:ext cx="838200" cy="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33690</xdr:rowOff>
    </xdr:from>
    <xdr:to>
      <xdr:col>81</xdr:col>
      <xdr:colOff>50800</xdr:colOff>
      <xdr:row>57</xdr:row>
      <xdr:rowOff>8979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4890"/>
          <a:ext cx="889000" cy="14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5115</xdr:rowOff>
    </xdr:from>
    <xdr:to>
      <xdr:col>76</xdr:col>
      <xdr:colOff>114300</xdr:colOff>
      <xdr:row>57</xdr:row>
      <xdr:rowOff>8979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77765"/>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136065</xdr:rowOff>
    </xdr:from>
    <xdr:to>
      <xdr:col>71</xdr:col>
      <xdr:colOff>177800</xdr:colOff>
      <xdr:row>57</xdr:row>
      <xdr:rowOff>5115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37265"/>
          <a:ext cx="8890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165588</xdr:rowOff>
    </xdr:from>
    <xdr:to>
      <xdr:col>85</xdr:col>
      <xdr:colOff>177800</xdr:colOff>
      <xdr:row>56</xdr:row>
      <xdr:rowOff>95738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144015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7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154340</xdr:rowOff>
    </xdr:from>
    <xdr:to>
      <xdr:col>81</xdr:col>
      <xdr:colOff>101600</xdr:colOff>
      <xdr:row>56</xdr:row>
      <xdr:rowOff>84490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101017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129629</xdr:rowOff>
    </xdr:from>
    <xdr:to>
      <xdr:col>76</xdr:col>
      <xdr:colOff>165100</xdr:colOff>
      <xdr:row>57</xdr:row>
      <xdr:rowOff>59779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3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2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125765</xdr:rowOff>
    </xdr:from>
    <xdr:to>
      <xdr:col>72</xdr:col>
      <xdr:colOff>38100</xdr:colOff>
      <xdr:row>57</xdr:row>
      <xdr:rowOff>55915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85265</xdr:rowOff>
    </xdr:from>
    <xdr:to>
      <xdr:col>67</xdr:col>
      <xdr:colOff>101600</xdr:colOff>
      <xdr:row>57</xdr:row>
      <xdr:rowOff>15415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6542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7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46520</xdr:rowOff>
    </xdr:from>
    <xdr:to>
      <xdr:col>85</xdr:col>
      <xdr:colOff>127000</xdr:colOff>
      <xdr:row>79</xdr:row>
      <xdr:rowOff>77022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91070"/>
          <a:ext cx="8382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119394</xdr:rowOff>
    </xdr:from>
    <xdr:to>
      <xdr:col>81</xdr:col>
      <xdr:colOff>50800</xdr:colOff>
      <xdr:row>79</xdr:row>
      <xdr:rowOff>46520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92494"/>
          <a:ext cx="889000" cy="9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119394</xdr:rowOff>
    </xdr:from>
    <xdr:to>
      <xdr:col>76</xdr:col>
      <xdr:colOff>114300</xdr:colOff>
      <xdr:row>78</xdr:row>
      <xdr:rowOff>128952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92494"/>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128952</xdr:rowOff>
    </xdr:from>
    <xdr:to>
      <xdr:col>71</xdr:col>
      <xdr:colOff>177800</xdr:colOff>
      <xdr:row>79</xdr:row>
      <xdr:rowOff>62478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02052"/>
          <a:ext cx="889000" cy="10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26222</xdr:rowOff>
    </xdr:from>
    <xdr:to>
      <xdr:col>85</xdr:col>
      <xdr:colOff>177800</xdr:colOff>
      <xdr:row>79</xdr:row>
      <xdr:rowOff>127822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157049</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167170</xdr:rowOff>
    </xdr:from>
    <xdr:to>
      <xdr:col>81</xdr:col>
      <xdr:colOff>101600</xdr:colOff>
      <xdr:row>79</xdr:row>
      <xdr:rowOff>97320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113847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68594</xdr:rowOff>
    </xdr:from>
    <xdr:to>
      <xdr:col>76</xdr:col>
      <xdr:colOff>165100</xdr:colOff>
      <xdr:row>78</xdr:row>
      <xdr:rowOff>170194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78152</xdr:rowOff>
    </xdr:from>
    <xdr:to>
      <xdr:col>72</xdr:col>
      <xdr:colOff>38100</xdr:colOff>
      <xdr:row>79</xdr:row>
      <xdr:rowOff>8302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24829</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2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11678</xdr:rowOff>
    </xdr:from>
    <xdr:to>
      <xdr:col>67</xdr:col>
      <xdr:colOff>101600</xdr:colOff>
      <xdr:row>79</xdr:row>
      <xdr:rowOff>113278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129805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3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122002</xdr:rowOff>
    </xdr:from>
    <xdr:to>
      <xdr:col>85</xdr:col>
      <xdr:colOff>127000</xdr:colOff>
      <xdr:row>97</xdr:row>
      <xdr:rowOff>125971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2652"/>
          <a:ext cx="8382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125971</xdr:rowOff>
    </xdr:from>
    <xdr:to>
      <xdr:col>81</xdr:col>
      <xdr:colOff>50800</xdr:colOff>
      <xdr:row>97</xdr:row>
      <xdr:rowOff>128556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6621"/>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128556</xdr:rowOff>
    </xdr:from>
    <xdr:to>
      <xdr:col>76</xdr:col>
      <xdr:colOff>114300</xdr:colOff>
      <xdr:row>97</xdr:row>
      <xdr:rowOff>133756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9206"/>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133756</xdr:rowOff>
    </xdr:from>
    <xdr:to>
      <xdr:col>71</xdr:col>
      <xdr:colOff>177800</xdr:colOff>
      <xdr:row>97</xdr:row>
      <xdr:rowOff>141835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4406"/>
          <a:ext cx="889000" cy="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71202</xdr:rowOff>
    </xdr:from>
    <xdr:to>
      <xdr:col>85</xdr:col>
      <xdr:colOff>177800</xdr:colOff>
      <xdr:row>98</xdr:row>
      <xdr:rowOff>1352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30579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75171</xdr:rowOff>
    </xdr:from>
    <xdr:to>
      <xdr:col>81</xdr:col>
      <xdr:colOff>101600</xdr:colOff>
      <xdr:row>98</xdr:row>
      <xdr:rowOff>5321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21848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77756</xdr:rowOff>
    </xdr:from>
    <xdr:to>
      <xdr:col>76</xdr:col>
      <xdr:colOff>165100</xdr:colOff>
      <xdr:row>98</xdr:row>
      <xdr:rowOff>7906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24433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82956</xdr:rowOff>
    </xdr:from>
    <xdr:to>
      <xdr:col>72</xdr:col>
      <xdr:colOff>38100</xdr:colOff>
      <xdr:row>98</xdr:row>
      <xdr:rowOff>13106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29633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91035</xdr:rowOff>
    </xdr:from>
    <xdr:to>
      <xdr:col>67</xdr:col>
      <xdr:colOff>101600</xdr:colOff>
      <xdr:row>98</xdr:row>
      <xdr:rowOff>21185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37712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新庁舎建設事業（ふれあいセンター改修工事含む）が本格化したことも影響し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一人当たり経費は約</a:t>
          </a:r>
          <a:r>
            <a:rPr kumimoji="1" lang="en-US" altLang="ja-JP" sz="1100">
              <a:solidFill>
                <a:schemeClr val="dk1"/>
              </a:solidFill>
              <a:effectLst/>
              <a:latin typeface="+mn-lt"/>
              <a:ea typeface="+mn-ea"/>
              <a:cs typeface="+mn-cs"/>
            </a:rPr>
            <a:t>18,000</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増額となっている。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国保会計の赤字補填、</a:t>
          </a:r>
          <a:r>
            <a:rPr kumimoji="1" lang="ja-JP" altLang="ja-JP" sz="1100">
              <a:solidFill>
                <a:schemeClr val="dk1"/>
              </a:solidFill>
              <a:effectLst/>
              <a:latin typeface="+mn-lt"/>
              <a:ea typeface="+mn-ea"/>
              <a:cs typeface="+mn-cs"/>
            </a:rPr>
            <a:t>価格高騰重点支援給付事業や元気こころ館大規模改修事業</a:t>
          </a:r>
          <a:r>
            <a:rPr lang="ja-JP" altLang="ja-JP" sz="1100" b="0" i="0">
              <a:solidFill>
                <a:schemeClr val="dk1"/>
              </a:solidFill>
              <a:effectLst/>
              <a:latin typeface="+mn-lt"/>
              <a:ea typeface="+mn-ea"/>
              <a:cs typeface="+mn-cs"/>
            </a:rPr>
            <a:t>の実施により</a:t>
          </a:r>
          <a:r>
            <a:rPr lang="ja-JP" altLang="en-US" sz="1100" b="0" i="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一人当たり経費は約</a:t>
          </a:r>
          <a:r>
            <a:rPr kumimoji="1" lang="en-US" altLang="ja-JP" sz="1100">
              <a:solidFill>
                <a:schemeClr val="dk1"/>
              </a:solidFill>
              <a:effectLst/>
              <a:latin typeface="+mn-lt"/>
              <a:ea typeface="+mn-ea"/>
              <a:cs typeface="+mn-cs"/>
            </a:rPr>
            <a:t>69,000</a:t>
          </a:r>
          <a:r>
            <a:rPr kumimoji="1" lang="ja-JP" altLang="ja-JP" sz="1100">
              <a:solidFill>
                <a:schemeClr val="dk1"/>
              </a:solidFill>
              <a:effectLst/>
              <a:latin typeface="+mn-lt"/>
              <a:ea typeface="+mn-ea"/>
              <a:cs typeface="+mn-cs"/>
            </a:rPr>
            <a:t>円増額となっている。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土木費：体育施設の大規模改修</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により、一人当たり経費は約</a:t>
          </a:r>
          <a:r>
            <a:rPr kumimoji="1" lang="en-US" altLang="ja-JP" sz="1100">
              <a:solidFill>
                <a:schemeClr val="dk1"/>
              </a:solidFill>
              <a:effectLst/>
              <a:latin typeface="+mn-lt"/>
              <a:ea typeface="+mn-ea"/>
              <a:cs typeface="+mn-cs"/>
            </a:rPr>
            <a:t>33,000</a:t>
          </a:r>
          <a:r>
            <a:rPr kumimoji="1" lang="ja-JP" altLang="ja-JP" sz="1100">
              <a:solidFill>
                <a:schemeClr val="dk1"/>
              </a:solidFill>
              <a:effectLst/>
              <a:latin typeface="+mn-lt"/>
              <a:ea typeface="+mn-ea"/>
              <a:cs typeface="+mn-cs"/>
            </a:rPr>
            <a:t>円増額となっている。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消防費：防災行政無線整備事業の実施により、</a:t>
          </a:r>
          <a:r>
            <a:rPr kumimoji="1" lang="ja-JP" altLang="ja-JP" sz="1100">
              <a:solidFill>
                <a:schemeClr val="dk1"/>
              </a:solidFill>
              <a:effectLst/>
              <a:latin typeface="+mn-lt"/>
              <a:ea typeface="+mn-ea"/>
              <a:cs typeface="+mn-cs"/>
            </a:rPr>
            <a:t>一人当たり経費は約</a:t>
          </a:r>
          <a:r>
            <a:rPr kumimoji="1" lang="en-US" altLang="ja-JP" sz="1100">
              <a:solidFill>
                <a:schemeClr val="dk1"/>
              </a:solidFill>
              <a:effectLst/>
              <a:latin typeface="+mn-lt"/>
              <a:ea typeface="+mn-ea"/>
              <a:cs typeface="+mn-cs"/>
            </a:rPr>
            <a:t>32,000</a:t>
          </a:r>
          <a:r>
            <a:rPr kumimoji="1" lang="ja-JP" altLang="ja-JP" sz="1100">
              <a:solidFill>
                <a:schemeClr val="dk1"/>
              </a:solidFill>
              <a:effectLst/>
              <a:latin typeface="+mn-lt"/>
              <a:ea typeface="+mn-ea"/>
              <a:cs typeface="+mn-cs"/>
            </a:rPr>
            <a:t>円増額となっている。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その他、人口減少による一人当たり経費の増加や、物価高騰対応重点支援事業を実施したことにより、前年度と比較し経費が上昇している項目もある。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財政調整基金については、財源不足に対応するため毎年繰入れを</a:t>
          </a:r>
          <a:r>
            <a:rPr kumimoji="1" lang="ja-JP" altLang="en-US" sz="1100">
              <a:solidFill>
                <a:schemeClr val="dk1"/>
              </a:solidFill>
              <a:effectLst/>
              <a:latin typeface="+mn-lt"/>
              <a:ea typeface="+mn-ea"/>
              <a:cs typeface="+mn-cs"/>
            </a:rPr>
            <a:t>行う状況となっている。</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は新庁舎建設事業等の大規模事業実施の影響で多額の繰入を見込んでいたが、歳入等の実績額が見込みを上回ったこともあり、結果として前年度比</a:t>
          </a:r>
          <a:r>
            <a:rPr kumimoji="1" lang="en-US" altLang="ja-JP" sz="1100">
              <a:solidFill>
                <a:schemeClr val="dk1"/>
              </a:solidFill>
              <a:effectLst/>
              <a:latin typeface="+mn-lt"/>
              <a:ea typeface="+mn-ea"/>
              <a:cs typeface="+mn-cs"/>
            </a:rPr>
            <a:t>5.7</a:t>
          </a:r>
          <a:r>
            <a:rPr kumimoji="1" lang="ja-JP" altLang="en-US" sz="1100">
              <a:solidFill>
                <a:schemeClr val="dk1"/>
              </a:solidFill>
              <a:effectLst/>
              <a:latin typeface="+mn-lt"/>
              <a:ea typeface="+mn-ea"/>
              <a:cs typeface="+mn-cs"/>
            </a:rPr>
            <a:t>億円減額の</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繰入れ</a:t>
          </a:r>
          <a:r>
            <a:rPr kumimoji="1" lang="ja-JP" altLang="en-US" sz="1100">
              <a:solidFill>
                <a:schemeClr val="dk1"/>
              </a:solidFill>
              <a:effectLst/>
              <a:latin typeface="+mn-lt"/>
              <a:ea typeface="+mn-ea"/>
              <a:cs typeface="+mn-cs"/>
            </a:rPr>
            <a:t>となった。最終的に</a:t>
          </a:r>
          <a:r>
            <a:rPr kumimoji="1" lang="ja-JP" altLang="ja-JP" sz="1100">
              <a:solidFill>
                <a:schemeClr val="dk1"/>
              </a:solidFill>
              <a:effectLst/>
              <a:latin typeface="+mn-lt"/>
              <a:ea typeface="+mn-ea"/>
              <a:cs typeface="+mn-cs"/>
            </a:rPr>
            <a:t>、基金残高は前年度より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している。実質収支額については、</a:t>
          </a:r>
          <a:r>
            <a:rPr kumimoji="1" lang="ja-JP" altLang="en-US" sz="1100">
              <a:solidFill>
                <a:schemeClr val="dk1"/>
              </a:solidFill>
              <a:effectLst/>
              <a:latin typeface="+mn-lt"/>
              <a:ea typeface="+mn-ea"/>
              <a:cs typeface="+mn-cs"/>
            </a:rPr>
            <a:t>繰入金等の調整に</a:t>
          </a:r>
          <a:r>
            <a:rPr kumimoji="1" lang="ja-JP" altLang="ja-JP" sz="1100">
              <a:solidFill>
                <a:schemeClr val="dk1"/>
              </a:solidFill>
              <a:effectLst/>
              <a:latin typeface="+mn-lt"/>
              <a:ea typeface="+mn-ea"/>
              <a:cs typeface="+mn-cs"/>
            </a:rPr>
            <a:t>より令和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年度と比較し減額となっており、実質単年度収支については、令和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年度に引き続き財政調整基金を取り崩したことにより赤字となった。今後も、義務的経費が増加傾向にあるなど、厳しい財政運営が続くと思われ、財政調整基金を取り崩しながら運営することが見込まれる。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一般会計については前年度比</a:t>
          </a:r>
          <a:r>
            <a:rPr kumimoji="1" lang="en-US" altLang="ja-JP" sz="1100">
              <a:solidFill>
                <a:schemeClr val="dk1"/>
              </a:solidFill>
              <a:effectLst/>
              <a:latin typeface="+mn-lt"/>
              <a:ea typeface="+mn-ea"/>
              <a:cs typeface="+mn-cs"/>
            </a:rPr>
            <a:t>4.56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となった。形式収支は令和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億円で令和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億円減少し、翌年度に繰り越すべき財源は令和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億円で令和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億円で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した。その結果、実質収支は令和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億円で令和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億円で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億円減少し</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水道事業会計については、前年度比</a:t>
          </a:r>
          <a:r>
            <a:rPr kumimoji="1" lang="en-US" altLang="ja-JP" sz="1100">
              <a:solidFill>
                <a:schemeClr val="dk1"/>
              </a:solidFill>
              <a:effectLst/>
              <a:latin typeface="+mn-lt"/>
              <a:ea typeface="+mn-ea"/>
              <a:cs typeface="+mn-cs"/>
            </a:rPr>
            <a:t>0.86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となった。今後も引き続き歳出の抑制を図り、健全な水道事業の運営に努める。</a:t>
          </a:r>
          <a:br>
            <a:rPr kumimoji="1" lang="en-US" altLang="ja-JP" sz="1100">
              <a:solidFill>
                <a:schemeClr val="dk1"/>
              </a:solidFill>
              <a:effectLst/>
              <a:latin typeface="+mn-lt"/>
              <a:ea typeface="+mn-ea"/>
              <a:cs typeface="+mn-cs"/>
            </a:rPr>
          </a:b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介護保険事業特別会計については、前年度より</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a:t>
          </a:r>
          <a:r>
            <a:rPr kumimoji="1" lang="ja-JP" altLang="ja-JP" sz="1100">
              <a:solidFill>
                <a:schemeClr val="dk1"/>
              </a:solidFill>
              <a:effectLst/>
              <a:latin typeface="+mn-lt"/>
              <a:ea typeface="+mn-ea"/>
              <a:cs typeface="+mn-cs"/>
            </a:rPr>
            <a:t>いるものの、保険料と給付のバランスがうまくとれた状況となっている。今後も安定した介護保険事業を運営していく。</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国民健康保険事業特別会計については、一般会計から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法定外繰入</a:t>
          </a:r>
          <a:r>
            <a:rPr kumimoji="1" lang="ja-JP" altLang="en-US" sz="1100">
              <a:solidFill>
                <a:schemeClr val="dk1"/>
              </a:solidFill>
              <a:effectLst/>
              <a:latin typeface="+mn-lt"/>
              <a:ea typeface="+mn-ea"/>
              <a:cs typeface="+mn-cs"/>
            </a:rPr>
            <a:t>が前年度比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億円増の</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億円繰入しており、赤字補填を行わなければ運営が出来ない状況となっている。</a:t>
          </a:r>
          <a:r>
            <a:rPr kumimoji="1" lang="ja-JP" altLang="en-US" sz="1100">
              <a:solidFill>
                <a:schemeClr val="dk1"/>
              </a:solidFill>
              <a:effectLst/>
              <a:latin typeface="+mn-lt"/>
              <a:ea typeface="+mn-ea"/>
              <a:cs typeface="+mn-cs"/>
            </a:rPr>
            <a:t>Ｒ７年度に税率改正を予定しており、今後も</a:t>
          </a:r>
          <a:r>
            <a:rPr kumimoji="1" lang="ja-JP" altLang="ja-JP" sz="1100">
              <a:solidFill>
                <a:schemeClr val="dk1"/>
              </a:solidFill>
              <a:effectLst/>
              <a:latin typeface="+mn-lt"/>
              <a:ea typeface="+mn-ea"/>
              <a:cs typeface="+mn-cs"/>
            </a:rPr>
            <a:t>法定外繰入を</a:t>
          </a:r>
          <a:r>
            <a:rPr kumimoji="1" lang="ja-JP" altLang="en-US" sz="1100">
              <a:solidFill>
                <a:schemeClr val="dk1"/>
              </a:solidFill>
              <a:effectLst/>
              <a:latin typeface="+mn-lt"/>
              <a:ea typeface="+mn-ea"/>
              <a:cs typeface="+mn-cs"/>
            </a:rPr>
            <a:t>抑えるよう</a:t>
          </a:r>
          <a:r>
            <a:rPr kumimoji="1" lang="ja-JP" altLang="ja-JP" sz="1100">
              <a:solidFill>
                <a:schemeClr val="dk1"/>
              </a:solidFill>
              <a:effectLst/>
              <a:latin typeface="+mn-lt"/>
              <a:ea typeface="+mn-ea"/>
              <a:cs typeface="+mn-cs"/>
            </a:rPr>
            <a:t>県とともに安定的な国保運営に努める。</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市の特性や実情をよく分析しながら、安定した財政運営が行えるよう、なお一層努力したい。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20236588</v>
      </c>
      <c r="BO4" s="436"/>
      <c r="BP4" s="436"/>
      <c r="BQ4" s="436"/>
      <c r="BR4" s="436"/>
      <c r="BS4" s="436"/>
      <c r="BT4" s="436"/>
      <c r="BU4" s="437"/>
      <c r="BV4" s="435">
        <v>19938259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6.4</v>
      </c>
      <c r="CU4" s="576"/>
      <c r="CV4" s="576"/>
      <c r="CW4" s="576"/>
      <c r="CX4" s="576"/>
      <c r="CY4" s="576"/>
      <c r="CZ4" s="576"/>
      <c r="DA4" s="577"/>
      <c r="DB4" s="575">
        <v>10.9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19045703</v>
      </c>
      <c r="BO5" s="407"/>
      <c r="BP5" s="407"/>
      <c r="BQ5" s="407"/>
      <c r="BR5" s="407"/>
      <c r="BS5" s="407"/>
      <c r="BT5" s="407"/>
      <c r="BU5" s="408"/>
      <c r="BV5" s="406">
        <v>18636090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90.7</v>
      </c>
      <c r="CU5" s="404"/>
      <c r="CV5" s="404"/>
      <c r="CW5" s="404"/>
      <c r="CX5" s="404"/>
      <c r="CY5" s="404"/>
      <c r="CZ5" s="404"/>
      <c r="DA5" s="405"/>
      <c r="DB5" s="403">
        <v>92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1190885</v>
      </c>
      <c r="BO6" s="407"/>
      <c r="BP6" s="407"/>
      <c r="BQ6" s="407"/>
      <c r="BR6" s="407"/>
      <c r="BS6" s="407"/>
      <c r="BT6" s="407"/>
      <c r="BU6" s="408"/>
      <c r="BV6" s="406">
        <v>1302169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90.9</v>
      </c>
      <c r="CU6" s="550"/>
      <c r="CV6" s="550"/>
      <c r="CW6" s="550"/>
      <c r="CX6" s="550"/>
      <c r="CY6" s="550"/>
      <c r="CZ6" s="550"/>
      <c r="DA6" s="551"/>
      <c r="DB6" s="549">
        <v>92.1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580329</v>
      </c>
      <c r="BO7" s="407"/>
      <c r="BP7" s="407"/>
      <c r="BQ7" s="407"/>
      <c r="BR7" s="407"/>
      <c r="BS7" s="407"/>
      <c r="BT7" s="407"/>
      <c r="BU7" s="408"/>
      <c r="BV7" s="406">
        <v>270087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9610897</v>
      </c>
      <c r="CU7" s="407"/>
      <c r="CV7" s="407"/>
      <c r="CW7" s="407"/>
      <c r="CX7" s="407"/>
      <c r="CY7" s="407"/>
      <c r="CZ7" s="407"/>
      <c r="DA7" s="408"/>
      <c r="DB7" s="406">
        <v>9452404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610556</v>
      </c>
      <c r="BO8" s="407"/>
      <c r="BP8" s="407"/>
      <c r="BQ8" s="407"/>
      <c r="BR8" s="407"/>
      <c r="BS8" s="407"/>
      <c r="BT8" s="407"/>
      <c r="BU8" s="408"/>
      <c r="BV8" s="406">
        <v>1032082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24453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-421526</v>
      </c>
      <c r="BO9" s="407"/>
      <c r="BP9" s="407"/>
      <c r="BQ9" s="407"/>
      <c r="BR9" s="407"/>
      <c r="BS9" s="407"/>
      <c r="BT9" s="407"/>
      <c r="BU9" s="408"/>
      <c r="BV9" s="406">
        <v>-68271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14.7</v>
      </c>
      <c r="CU9" s="404"/>
      <c r="CV9" s="404"/>
      <c r="CW9" s="404"/>
      <c r="CX9" s="404"/>
      <c r="CY9" s="404"/>
      <c r="CZ9" s="404"/>
      <c r="DA9" s="405"/>
      <c r="DB9" s="403">
        <v>14.4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26810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527000</v>
      </c>
      <c r="BO10" s="407"/>
      <c r="BP10" s="407"/>
      <c r="BQ10" s="407"/>
      <c r="BR10" s="407"/>
      <c r="BS10" s="407"/>
      <c r="BT10" s="407"/>
      <c r="BU10" s="408"/>
      <c r="BV10" s="406">
        <v>561000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22748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177449</v>
      </c>
      <c r="BO12" s="407"/>
      <c r="BP12" s="407"/>
      <c r="BQ12" s="407"/>
      <c r="BR12" s="407"/>
      <c r="BS12" s="407"/>
      <c r="BT12" s="407"/>
      <c r="BU12" s="408"/>
      <c r="BV12" s="406">
        <v>736200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22464</v>
      </c>
      <c r="S13" s="494"/>
      <c r="T13" s="494"/>
      <c r="U13" s="494"/>
      <c r="V13" s="495"/>
      <c r="W13" s="496" t="s">
        <v>131</v>
      </c>
      <c r="X13" s="392"/>
      <c r="Y13" s="392"/>
      <c r="Z13" s="392"/>
      <c r="AA13" s="392"/>
      <c r="AB13" s="393"/>
      <c r="AC13" s="359">
        <v>1980</v>
      </c>
      <c r="AD13" s="360"/>
      <c r="AE13" s="360"/>
      <c r="AF13" s="360"/>
      <c r="AG13" s="361"/>
      <c r="AH13" s="359">
        <v>2231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-71975</v>
      </c>
      <c r="BO13" s="407"/>
      <c r="BP13" s="407"/>
      <c r="BQ13" s="407"/>
      <c r="BR13" s="407"/>
      <c r="BS13" s="407"/>
      <c r="BT13" s="407"/>
      <c r="BU13" s="408"/>
      <c r="BV13" s="406">
        <v>-243471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9.1</v>
      </c>
      <c r="CU13" s="404"/>
      <c r="CV13" s="404"/>
      <c r="CW13" s="404"/>
      <c r="CX13" s="404"/>
      <c r="CY13" s="404"/>
      <c r="CZ13" s="404"/>
      <c r="DA13" s="405"/>
      <c r="DB13" s="403">
        <v>8.9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23345</v>
      </c>
      <c r="S14" s="494"/>
      <c r="T14" s="494"/>
      <c r="U14" s="494"/>
      <c r="V14" s="495"/>
      <c r="W14" s="497"/>
      <c r="X14" s="395"/>
      <c r="Y14" s="395"/>
      <c r="Z14" s="395"/>
      <c r="AA14" s="395"/>
      <c r="AB14" s="396"/>
      <c r="AC14" s="486">
        <v>17.100000000000001</v>
      </c>
      <c r="AD14" s="487"/>
      <c r="AE14" s="487"/>
      <c r="AF14" s="487"/>
      <c r="AG14" s="488"/>
      <c r="AH14" s="486">
        <v>18.100000000000001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23108</v>
      </c>
      <c r="S15" s="494"/>
      <c r="T15" s="494"/>
      <c r="U15" s="494"/>
      <c r="V15" s="495"/>
      <c r="W15" s="496" t="s">
        <v>137</v>
      </c>
      <c r="X15" s="392"/>
      <c r="Y15" s="392"/>
      <c r="Z15" s="392"/>
      <c r="AA15" s="392"/>
      <c r="AB15" s="393"/>
      <c r="AC15" s="359">
        <v>2822</v>
      </c>
      <c r="AD15" s="360"/>
      <c r="AE15" s="360"/>
      <c r="AF15" s="360"/>
      <c r="AG15" s="361"/>
      <c r="AH15" s="359">
        <v>2981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3243649</v>
      </c>
      <c r="BO15" s="436"/>
      <c r="BP15" s="436"/>
      <c r="BQ15" s="436"/>
      <c r="BR15" s="436"/>
      <c r="BS15" s="436"/>
      <c r="BT15" s="436"/>
      <c r="BU15" s="437"/>
      <c r="BV15" s="435">
        <v>3334385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24.3</v>
      </c>
      <c r="AD16" s="487"/>
      <c r="AE16" s="487"/>
      <c r="AF16" s="487"/>
      <c r="AG16" s="488"/>
      <c r="AH16" s="486">
        <v>24.2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8756369</v>
      </c>
      <c r="BO16" s="407"/>
      <c r="BP16" s="407"/>
      <c r="BQ16" s="407"/>
      <c r="BR16" s="407"/>
      <c r="BS16" s="407"/>
      <c r="BT16" s="407"/>
      <c r="BU16" s="408"/>
      <c r="BV16" s="406">
        <v>8548966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6798</v>
      </c>
      <c r="AD17" s="360"/>
      <c r="AE17" s="360"/>
      <c r="AF17" s="360"/>
      <c r="AG17" s="361"/>
      <c r="AH17" s="359">
        <v>7124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4072609</v>
      </c>
      <c r="BO17" s="407"/>
      <c r="BP17" s="407"/>
      <c r="BQ17" s="407"/>
      <c r="BR17" s="407"/>
      <c r="BS17" s="407"/>
      <c r="BT17" s="407"/>
      <c r="BU17" s="408"/>
      <c r="BV17" s="406">
        <v>4195681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392.56</v>
      </c>
      <c r="M18" s="459"/>
      <c r="N18" s="459"/>
      <c r="O18" s="459"/>
      <c r="P18" s="459"/>
      <c r="Q18" s="459"/>
      <c r="R18" s="460"/>
      <c r="S18" s="460"/>
      <c r="T18" s="460"/>
      <c r="U18" s="460"/>
      <c r="V18" s="461"/>
      <c r="W18" s="477"/>
      <c r="X18" s="478"/>
      <c r="Y18" s="478"/>
      <c r="Z18" s="478"/>
      <c r="AA18" s="478"/>
      <c r="AB18" s="502"/>
      <c r="AC18" s="376">
        <v>58.6</v>
      </c>
      <c r="AD18" s="377"/>
      <c r="AE18" s="377"/>
      <c r="AF18" s="377"/>
      <c r="AG18" s="462"/>
      <c r="AH18" s="376">
        <v>57.7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8941710</v>
      </c>
      <c r="BO18" s="407"/>
      <c r="BP18" s="407"/>
      <c r="BQ18" s="407"/>
      <c r="BR18" s="407"/>
      <c r="BS18" s="407"/>
      <c r="BT18" s="407"/>
      <c r="BU18" s="408"/>
      <c r="BV18" s="406">
        <v>8678285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62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12704218</v>
      </c>
      <c r="BO19" s="407"/>
      <c r="BP19" s="407"/>
      <c r="BQ19" s="407"/>
      <c r="BR19" s="407"/>
      <c r="BS19" s="407"/>
      <c r="BT19" s="407"/>
      <c r="BU19" s="408"/>
      <c r="BV19" s="406">
        <v>13087388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11394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13574200</v>
      </c>
      <c r="BO22" s="436"/>
      <c r="BP22" s="436"/>
      <c r="BQ22" s="436"/>
      <c r="BR22" s="436"/>
      <c r="BS22" s="436"/>
      <c r="BT22" s="436"/>
      <c r="BU22" s="437"/>
      <c r="BV22" s="435">
        <v>13253257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12247164</v>
      </c>
      <c r="BO23" s="407"/>
      <c r="BP23" s="407"/>
      <c r="BQ23" s="407"/>
      <c r="BR23" s="407"/>
      <c r="BS23" s="407"/>
      <c r="BT23" s="407"/>
      <c r="BU23" s="408"/>
      <c r="BV23" s="406">
        <v>12546418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7940</v>
      </c>
      <c r="R24" s="360"/>
      <c r="S24" s="360"/>
      <c r="T24" s="360"/>
      <c r="U24" s="360"/>
      <c r="V24" s="361"/>
      <c r="W24" s="449"/>
      <c r="X24" s="386"/>
      <c r="Y24" s="387"/>
      <c r="Z24" s="362" t="s">
        <v>162</v>
      </c>
      <c r="AA24" s="363"/>
      <c r="AB24" s="363"/>
      <c r="AC24" s="363"/>
      <c r="AD24" s="363"/>
      <c r="AE24" s="363"/>
      <c r="AF24" s="363"/>
      <c r="AG24" s="364"/>
      <c r="AH24" s="359">
        <v>233</v>
      </c>
      <c r="AI24" s="360"/>
      <c r="AJ24" s="360"/>
      <c r="AK24" s="360"/>
      <c r="AL24" s="361"/>
      <c r="AM24" s="359">
        <v>752590</v>
      </c>
      <c r="AN24" s="360"/>
      <c r="AO24" s="360"/>
      <c r="AP24" s="360"/>
      <c r="AQ24" s="360"/>
      <c r="AR24" s="361"/>
      <c r="AS24" s="359">
        <v>3230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9292494</v>
      </c>
      <c r="BO24" s="407"/>
      <c r="BP24" s="407"/>
      <c r="BQ24" s="407"/>
      <c r="BR24" s="407"/>
      <c r="BS24" s="407"/>
      <c r="BT24" s="407"/>
      <c r="BU24" s="408"/>
      <c r="BV24" s="406">
        <v>8495873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6280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847619</v>
      </c>
      <c r="BO25" s="436"/>
      <c r="BP25" s="436"/>
      <c r="BQ25" s="436"/>
      <c r="BR25" s="436"/>
      <c r="BS25" s="436"/>
      <c r="BT25" s="436"/>
      <c r="BU25" s="437"/>
      <c r="BV25" s="435">
        <v>611387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5820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3680</v>
      </c>
      <c r="R27" s="360"/>
      <c r="S27" s="360"/>
      <c r="T27" s="360"/>
      <c r="U27" s="360"/>
      <c r="V27" s="361"/>
      <c r="W27" s="449"/>
      <c r="X27" s="386"/>
      <c r="Y27" s="387"/>
      <c r="Z27" s="362" t="s">
        <v>172</v>
      </c>
      <c r="AA27" s="363"/>
      <c r="AB27" s="363"/>
      <c r="AC27" s="363"/>
      <c r="AD27" s="363"/>
      <c r="AE27" s="363"/>
      <c r="AF27" s="363"/>
      <c r="AG27" s="364"/>
      <c r="AH27" s="359">
        <v>7</v>
      </c>
      <c r="AI27" s="360"/>
      <c r="AJ27" s="360"/>
      <c r="AK27" s="360"/>
      <c r="AL27" s="361"/>
      <c r="AM27" s="359">
        <v>27619</v>
      </c>
      <c r="AN27" s="360"/>
      <c r="AO27" s="360"/>
      <c r="AP27" s="360"/>
      <c r="AQ27" s="360"/>
      <c r="AR27" s="361"/>
      <c r="AS27" s="359">
        <v>3946</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593245</v>
      </c>
      <c r="BO27" s="441"/>
      <c r="BP27" s="441"/>
      <c r="BQ27" s="441"/>
      <c r="BR27" s="441"/>
      <c r="BS27" s="441"/>
      <c r="BT27" s="441"/>
      <c r="BU27" s="442"/>
      <c r="BV27" s="440">
        <v>593245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2830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5402451</v>
      </c>
      <c r="BO28" s="436"/>
      <c r="BP28" s="436"/>
      <c r="BQ28" s="436"/>
      <c r="BR28" s="436"/>
      <c r="BS28" s="436"/>
      <c r="BT28" s="436"/>
      <c r="BU28" s="437"/>
      <c r="BV28" s="435">
        <v>5052900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14</v>
      </c>
      <c r="M29" s="360"/>
      <c r="N29" s="360"/>
      <c r="O29" s="360"/>
      <c r="P29" s="361"/>
      <c r="Q29" s="359">
        <v>2660</v>
      </c>
      <c r="R29" s="360"/>
      <c r="S29" s="360"/>
      <c r="T29" s="360"/>
      <c r="U29" s="360"/>
      <c r="V29" s="361"/>
      <c r="W29" s="450"/>
      <c r="X29" s="451"/>
      <c r="Y29" s="452"/>
      <c r="Z29" s="362" t="s">
        <v>178</v>
      </c>
      <c r="AA29" s="363"/>
      <c r="AB29" s="363"/>
      <c r="AC29" s="363"/>
      <c r="AD29" s="363"/>
      <c r="AE29" s="363"/>
      <c r="AF29" s="363"/>
      <c r="AG29" s="364"/>
      <c r="AH29" s="359">
        <v>240</v>
      </c>
      <c r="AI29" s="360"/>
      <c r="AJ29" s="360"/>
      <c r="AK29" s="360"/>
      <c r="AL29" s="361"/>
      <c r="AM29" s="359">
        <v>780209</v>
      </c>
      <c r="AN29" s="360"/>
      <c r="AO29" s="360"/>
      <c r="AP29" s="360"/>
      <c r="AQ29" s="360"/>
      <c r="AR29" s="361"/>
      <c r="AS29" s="359">
        <v>3251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2067376</v>
      </c>
      <c r="BO29" s="407"/>
      <c r="BP29" s="407"/>
      <c r="BQ29" s="407"/>
      <c r="BR29" s="407"/>
      <c r="BS29" s="407"/>
      <c r="BT29" s="407"/>
      <c r="BU29" s="408"/>
      <c r="BV29" s="406">
        <v>2017100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98.9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3040079</v>
      </c>
      <c r="BO30" s="441"/>
      <c r="BP30" s="441"/>
      <c r="BQ30" s="441"/>
      <c r="BR30" s="441"/>
      <c r="BS30" s="441"/>
      <c r="BT30" s="441"/>
      <c r="BU30" s="442"/>
      <c r="BV30" s="440">
        <v>2816706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伊佐市国民健康保険事業特別会計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伊佐市水道事業会計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伊佐湧水消防組合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菱刈泉熱開発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伊佐市介護保険事業特別会計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伊佐市農業集落排水事業会計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伊佐北姶良環境管理組合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伊佐市後期高齢者医療特別会計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伊佐北姶良火葬場管理組合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伊佐市介護サービス事業特別会計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姶良・伊佐地区介護保険組合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鹿児島県後期高齢者医療広域連合（一般会計）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鹿児島県後期高齢者医療広域連合（特別会計）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大口地方卸売市場管理組合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8JU9PRiFuSI7zyNeoB+/u7jpkVEFeKBD9DPzybwIpdq7lRPodcG2wnPBfOJvaMyNHyh2O8brdvDbDZRcoVqdpw==" saltValue="lqzoEfCAabY1C9B/Dgm9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5" t="s">
        <v>534</v>
      </c>
      <c r="D34" s="1135"/>
      <c r="E34" s="1136"/>
      <c r="F34" s="32">
        <v>0.02</v>
      </c>
      <c r="G34" s="33">
        <v>0</v>
      </c>
      <c r="H34" s="33">
        <v>0.02</v>
      </c>
      <c r="I34" s="33">
        <v>0.01</v>
      </c>
      <c r="J34" s="34" t="s">
        <v>535</v>
      </c>
      <c r="K34" s="22"/>
      <c r="L34" s="22"/>
      <c r="M34" s="22"/>
      <c r="N34" s="22"/>
      <c r="O34" s="22"/>
      <c r="P34" s="22"/>
    </row>
    <row r="35" spans="1:16" ht="39" customHeight="1" x14ac:dyDescent="0.2">
      <c r="A35" s="22"/>
      <c r="B35" s="35"/>
      <c r="C35" s="1131" t="s">
        <v>536</v>
      </c>
      <c r="D35" s="1131"/>
      <c r="E35" s="1132"/>
      <c r="F35" s="36">
        <v>5.6</v>
      </c>
      <c r="G35" s="37">
        <v>5.52</v>
      </c>
      <c r="H35" s="37">
        <v>6.89</v>
      </c>
      <c r="I35" s="37">
        <v>7.78</v>
      </c>
      <c r="J35" s="38">
        <v>8.64</v>
      </c>
      <c r="K35" s="22"/>
      <c r="L35" s="22"/>
      <c r="M35" s="22"/>
      <c r="N35" s="22"/>
      <c r="O35" s="22"/>
      <c r="P35" s="22"/>
    </row>
    <row r="36" spans="1:16" ht="39" customHeight="1" x14ac:dyDescent="0.2">
      <c r="A36" s="22"/>
      <c r="B36" s="35"/>
      <c r="C36" s="1131" t="s">
        <v>537</v>
      </c>
      <c r="D36" s="1131"/>
      <c r="E36" s="1132"/>
      <c r="F36" s="36">
        <v>6.92</v>
      </c>
      <c r="G36" s="37">
        <v>12.8</v>
      </c>
      <c r="H36" s="37">
        <v>11.65</v>
      </c>
      <c r="I36" s="37">
        <v>10.91</v>
      </c>
      <c r="J36" s="38">
        <v>6.35</v>
      </c>
      <c r="K36" s="22"/>
      <c r="L36" s="22"/>
      <c r="M36" s="22"/>
      <c r="N36" s="22"/>
      <c r="O36" s="22"/>
      <c r="P36" s="22"/>
    </row>
    <row r="37" spans="1:16" ht="39" customHeight="1" x14ac:dyDescent="0.2">
      <c r="A37" s="22"/>
      <c r="B37" s="35"/>
      <c r="C37" s="1131" t="s">
        <v>538</v>
      </c>
      <c r="D37" s="1131"/>
      <c r="E37" s="1132"/>
      <c r="F37" s="36">
        <v>0.6</v>
      </c>
      <c r="G37" s="37">
        <v>0.7</v>
      </c>
      <c r="H37" s="37">
        <v>0.95</v>
      </c>
      <c r="I37" s="37">
        <v>0.48</v>
      </c>
      <c r="J37" s="38">
        <v>0.75</v>
      </c>
      <c r="K37" s="22"/>
      <c r="L37" s="22"/>
      <c r="M37" s="22"/>
      <c r="N37" s="22"/>
      <c r="O37" s="22"/>
      <c r="P37" s="22"/>
    </row>
    <row r="38" spans="1:16" ht="39" customHeight="1" x14ac:dyDescent="0.2">
      <c r="A38" s="22"/>
      <c r="B38" s="35"/>
      <c r="C38" s="1131" t="s">
        <v>539</v>
      </c>
      <c r="D38" s="1131"/>
      <c r="E38" s="1132"/>
      <c r="F38" s="36" t="s">
        <v>487</v>
      </c>
      <c r="G38" s="37" t="s">
        <v>487</v>
      </c>
      <c r="H38" s="37" t="s">
        <v>487</v>
      </c>
      <c r="I38" s="37">
        <v>0.03</v>
      </c>
      <c r="J38" s="38">
        <v>0.26</v>
      </c>
      <c r="K38" s="22"/>
      <c r="L38" s="22"/>
      <c r="M38" s="22"/>
      <c r="N38" s="22"/>
      <c r="O38" s="22"/>
      <c r="P38" s="22"/>
    </row>
    <row r="39" spans="1:16" ht="39" customHeight="1" x14ac:dyDescent="0.2">
      <c r="A39" s="22"/>
      <c r="B39" s="35"/>
      <c r="C39" s="1131" t="s">
        <v>540</v>
      </c>
      <c r="D39" s="1131"/>
      <c r="E39" s="1132"/>
      <c r="F39" s="36">
        <v>0</v>
      </c>
      <c r="G39" s="37">
        <v>0.01</v>
      </c>
      <c r="H39" s="37">
        <v>0.02</v>
      </c>
      <c r="I39" s="37">
        <v>0.05</v>
      </c>
      <c r="J39" s="38">
        <v>0.01</v>
      </c>
      <c r="K39" s="22"/>
      <c r="L39" s="22"/>
      <c r="M39" s="22"/>
      <c r="N39" s="22"/>
      <c r="O39" s="22"/>
      <c r="P39" s="22"/>
    </row>
    <row r="40" spans="1:16" ht="39" customHeight="1" x14ac:dyDescent="0.2">
      <c r="A40" s="22"/>
      <c r="B40" s="35"/>
      <c r="C40" s="1131" t="s">
        <v>541</v>
      </c>
      <c r="D40" s="1131"/>
      <c r="E40" s="1132"/>
      <c r="F40" s="36">
        <v>0</v>
      </c>
      <c r="G40" s="37">
        <v>0</v>
      </c>
      <c r="H40" s="37">
        <v>0</v>
      </c>
      <c r="I40" s="37">
        <v>0</v>
      </c>
      <c r="J40" s="38">
        <v>0</v>
      </c>
      <c r="K40" s="22"/>
      <c r="L40" s="22"/>
      <c r="M40" s="22"/>
      <c r="N40" s="22"/>
      <c r="O40" s="22"/>
      <c r="P40" s="22"/>
    </row>
    <row r="41" spans="1:16" ht="39" customHeight="1" x14ac:dyDescent="0.2">
      <c r="A41" s="22"/>
      <c r="B41" s="35"/>
      <c r="C41" s="1131"/>
      <c r="D41" s="1131"/>
      <c r="E41" s="1132"/>
      <c r="F41" s="36"/>
      <c r="G41" s="37"/>
      <c r="H41" s="37"/>
      <c r="I41" s="37"/>
      <c r="J41" s="38"/>
      <c r="K41" s="22"/>
      <c r="L41" s="22"/>
      <c r="M41" s="22"/>
      <c r="N41" s="22"/>
      <c r="O41" s="22"/>
      <c r="P41" s="22"/>
    </row>
    <row r="42" spans="1:16" ht="39" customHeight="1" x14ac:dyDescent="0.2">
      <c r="A42" s="22"/>
      <c r="B42" s="39"/>
      <c r="C42" s="1131" t="s">
        <v>542</v>
      </c>
      <c r="D42" s="1131"/>
      <c r="E42" s="1132"/>
      <c r="F42" s="36" t="s">
        <v>487</v>
      </c>
      <c r="G42" s="37" t="s">
        <v>487</v>
      </c>
      <c r="H42" s="37" t="s">
        <v>487</v>
      </c>
      <c r="I42" s="37" t="s">
        <v>487</v>
      </c>
      <c r="J42" s="38" t="s">
        <v>487</v>
      </c>
      <c r="K42" s="22"/>
      <c r="L42" s="22"/>
      <c r="M42" s="22"/>
      <c r="N42" s="22"/>
      <c r="O42" s="22"/>
      <c r="P42" s="22"/>
    </row>
    <row r="43" spans="1:16" ht="39" customHeight="1" thickBot="1" x14ac:dyDescent="0.25">
      <c r="A43" s="22"/>
      <c r="B43" s="40"/>
      <c r="C43" s="1133" t="s">
        <v>543</v>
      </c>
      <c r="D43" s="1133"/>
      <c r="E43" s="1134"/>
      <c r="F43" s="41">
        <v>0.01</v>
      </c>
      <c r="G43" s="42">
        <v>7.0000000000000007E-2</v>
      </c>
      <c r="H43" s="42">
        <v>0.28999999999999998</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Di1H0JoC8Gjuqti+wer8JxafXviCSKSDuaBoaVeWqtHfD5mvRxBExEFHWVIc6Wh7W8+LtmDMBbcBHc4tKBv9w==" saltValue="H2tIiLNs54TuiZmclW8Q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0" t="s">
        <v>9</v>
      </c>
      <c r="C45" s="1161"/>
      <c r="D45" s="56"/>
      <c r="E45" s="1166" t="s">
        <v>10</v>
      </c>
      <c r="F45" s="1166"/>
      <c r="G45" s="1166"/>
      <c r="H45" s="1166"/>
      <c r="I45" s="1166"/>
      <c r="J45" s="1167"/>
      <c r="K45" s="57">
        <v>1857</v>
      </c>
      <c r="L45" s="58">
        <v>1902</v>
      </c>
      <c r="M45" s="58">
        <v>1914</v>
      </c>
      <c r="N45" s="58">
        <v>1891</v>
      </c>
      <c r="O45" s="59">
        <v>1882</v>
      </c>
      <c r="P45" s="46"/>
      <c r="Q45" s="46"/>
      <c r="R45" s="46"/>
      <c r="S45" s="46"/>
      <c r="T45" s="46"/>
      <c r="U45" s="46"/>
    </row>
    <row r="46" spans="1:21" ht="30.75" customHeight="1" x14ac:dyDescent="0.2">
      <c r="A46" s="46"/>
      <c r="B46" s="1162"/>
      <c r="C46" s="1163"/>
      <c r="D46" s="60"/>
      <c r="E46" s="1139" t="s">
        <v>11</v>
      </c>
      <c r="F46" s="1139"/>
      <c r="G46" s="1139"/>
      <c r="H46" s="1139"/>
      <c r="I46" s="1139"/>
      <c r="J46" s="1140"/>
      <c r="K46" s="61" t="s">
        <v>487</v>
      </c>
      <c r="L46" s="62" t="s">
        <v>487</v>
      </c>
      <c r="M46" s="62" t="s">
        <v>487</v>
      </c>
      <c r="N46" s="62" t="s">
        <v>487</v>
      </c>
      <c r="O46" s="63" t="s">
        <v>487</v>
      </c>
      <c r="P46" s="46"/>
      <c r="Q46" s="46"/>
      <c r="R46" s="46"/>
      <c r="S46" s="46"/>
      <c r="T46" s="46"/>
      <c r="U46" s="46"/>
    </row>
    <row r="47" spans="1:21" ht="30.75" customHeight="1" x14ac:dyDescent="0.2">
      <c r="A47" s="46"/>
      <c r="B47" s="1162"/>
      <c r="C47" s="1163"/>
      <c r="D47" s="60"/>
      <c r="E47" s="1139" t="s">
        <v>12</v>
      </c>
      <c r="F47" s="1139"/>
      <c r="G47" s="1139"/>
      <c r="H47" s="1139"/>
      <c r="I47" s="1139"/>
      <c r="J47" s="1140"/>
      <c r="K47" s="61" t="s">
        <v>487</v>
      </c>
      <c r="L47" s="62" t="s">
        <v>487</v>
      </c>
      <c r="M47" s="62" t="s">
        <v>487</v>
      </c>
      <c r="N47" s="62" t="s">
        <v>487</v>
      </c>
      <c r="O47" s="63" t="s">
        <v>487</v>
      </c>
      <c r="P47" s="46"/>
      <c r="Q47" s="46"/>
      <c r="R47" s="46"/>
      <c r="S47" s="46"/>
      <c r="T47" s="46"/>
      <c r="U47" s="46"/>
    </row>
    <row r="48" spans="1:21" ht="30.75" customHeight="1" x14ac:dyDescent="0.2">
      <c r="A48" s="46"/>
      <c r="B48" s="1162"/>
      <c r="C48" s="1163"/>
      <c r="D48" s="60"/>
      <c r="E48" s="1139" t="s">
        <v>13</v>
      </c>
      <c r="F48" s="1139"/>
      <c r="G48" s="1139"/>
      <c r="H48" s="1139"/>
      <c r="I48" s="1139"/>
      <c r="J48" s="1140"/>
      <c r="K48" s="61">
        <v>144</v>
      </c>
      <c r="L48" s="62">
        <v>123</v>
      </c>
      <c r="M48" s="62">
        <v>126</v>
      </c>
      <c r="N48" s="62">
        <v>126</v>
      </c>
      <c r="O48" s="63">
        <v>124</v>
      </c>
      <c r="P48" s="46"/>
      <c r="Q48" s="46"/>
      <c r="R48" s="46"/>
      <c r="S48" s="46"/>
      <c r="T48" s="46"/>
      <c r="U48" s="46"/>
    </row>
    <row r="49" spans="1:21" ht="30.75" customHeight="1" x14ac:dyDescent="0.2">
      <c r="A49" s="46"/>
      <c r="B49" s="1162"/>
      <c r="C49" s="1163"/>
      <c r="D49" s="60"/>
      <c r="E49" s="1139" t="s">
        <v>14</v>
      </c>
      <c r="F49" s="1139"/>
      <c r="G49" s="1139"/>
      <c r="H49" s="1139"/>
      <c r="I49" s="1139"/>
      <c r="J49" s="1140"/>
      <c r="K49" s="61">
        <v>12</v>
      </c>
      <c r="L49" s="62">
        <v>12</v>
      </c>
      <c r="M49" s="62">
        <v>12</v>
      </c>
      <c r="N49" s="62">
        <v>11</v>
      </c>
      <c r="O49" s="63">
        <v>31</v>
      </c>
      <c r="P49" s="46"/>
      <c r="Q49" s="46"/>
      <c r="R49" s="46"/>
      <c r="S49" s="46"/>
      <c r="T49" s="46"/>
      <c r="U49" s="46"/>
    </row>
    <row r="50" spans="1:21" ht="30.75" customHeight="1" x14ac:dyDescent="0.2">
      <c r="A50" s="46"/>
      <c r="B50" s="1162"/>
      <c r="C50" s="1163"/>
      <c r="D50" s="60"/>
      <c r="E50" s="1139" t="s">
        <v>15</v>
      </c>
      <c r="F50" s="1139"/>
      <c r="G50" s="1139"/>
      <c r="H50" s="1139"/>
      <c r="I50" s="1139"/>
      <c r="J50" s="1140"/>
      <c r="K50" s="61">
        <v>52</v>
      </c>
      <c r="L50" s="62">
        <v>38</v>
      </c>
      <c r="M50" s="62">
        <v>25</v>
      </c>
      <c r="N50" s="62">
        <v>9</v>
      </c>
      <c r="O50" s="63">
        <v>5</v>
      </c>
      <c r="P50" s="46"/>
      <c r="Q50" s="46"/>
      <c r="R50" s="46"/>
      <c r="S50" s="46"/>
      <c r="T50" s="46"/>
      <c r="U50" s="46"/>
    </row>
    <row r="51" spans="1:21" ht="30.75" customHeight="1" x14ac:dyDescent="0.2">
      <c r="A51" s="46"/>
      <c r="B51" s="1164"/>
      <c r="C51" s="1165"/>
      <c r="D51" s="64"/>
      <c r="E51" s="1139" t="s">
        <v>16</v>
      </c>
      <c r="F51" s="1139"/>
      <c r="G51" s="1139"/>
      <c r="H51" s="1139"/>
      <c r="I51" s="1139"/>
      <c r="J51" s="1140"/>
      <c r="K51" s="61">
        <v>0</v>
      </c>
      <c r="L51" s="62">
        <v>0</v>
      </c>
      <c r="M51" s="62">
        <v>0</v>
      </c>
      <c r="N51" s="62">
        <v>0</v>
      </c>
      <c r="O51" s="63" t="s">
        <v>487</v>
      </c>
      <c r="P51" s="46"/>
      <c r="Q51" s="46"/>
      <c r="R51" s="46"/>
      <c r="S51" s="46"/>
      <c r="T51" s="46"/>
      <c r="U51" s="46"/>
    </row>
    <row r="52" spans="1:21" ht="30.75" customHeight="1" x14ac:dyDescent="0.2">
      <c r="A52" s="46"/>
      <c r="B52" s="1137" t="s">
        <v>17</v>
      </c>
      <c r="C52" s="1138"/>
      <c r="D52" s="64"/>
      <c r="E52" s="1139" t="s">
        <v>18</v>
      </c>
      <c r="F52" s="1139"/>
      <c r="G52" s="1139"/>
      <c r="H52" s="1139"/>
      <c r="I52" s="1139"/>
      <c r="J52" s="1140"/>
      <c r="K52" s="61">
        <v>1368</v>
      </c>
      <c r="L52" s="62">
        <v>1368</v>
      </c>
      <c r="M52" s="62">
        <v>1309</v>
      </c>
      <c r="N52" s="62">
        <v>1296</v>
      </c>
      <c r="O52" s="63">
        <v>1311</v>
      </c>
      <c r="P52" s="46"/>
      <c r="Q52" s="46"/>
      <c r="R52" s="46"/>
      <c r="S52" s="46"/>
      <c r="T52" s="46"/>
      <c r="U52" s="46"/>
    </row>
    <row r="53" spans="1:21" ht="30.75" customHeight="1" thickBot="1" x14ac:dyDescent="0.25">
      <c r="A53" s="46"/>
      <c r="B53" s="1141" t="s">
        <v>19</v>
      </c>
      <c r="C53" s="1142"/>
      <c r="D53" s="65"/>
      <c r="E53" s="1143" t="s">
        <v>20</v>
      </c>
      <c r="F53" s="1143"/>
      <c r="G53" s="1143"/>
      <c r="H53" s="1143"/>
      <c r="I53" s="1143"/>
      <c r="J53" s="1144"/>
      <c r="K53" s="66">
        <v>697</v>
      </c>
      <c r="L53" s="67">
        <v>707</v>
      </c>
      <c r="M53" s="67">
        <v>768</v>
      </c>
      <c r="N53" s="67">
        <v>741</v>
      </c>
      <c r="O53" s="68">
        <v>731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5" t="s">
        <v>24</v>
      </c>
      <c r="C58" s="1146"/>
      <c r="D58" s="1151" t="s">
        <v>25</v>
      </c>
      <c r="E58" s="1152"/>
      <c r="F58" s="1152"/>
      <c r="G58" s="1152"/>
      <c r="H58" s="1152"/>
      <c r="I58" s="1152"/>
      <c r="J58" s="1153"/>
      <c r="K58" s="81"/>
      <c r="L58" s="82"/>
      <c r="M58" s="82"/>
      <c r="N58" s="82"/>
      <c r="O58" s="83"/>
    </row>
    <row r="59" spans="1:21" ht="31.5" customHeight="1" x14ac:dyDescent="0.2">
      <c r="B59" s="1147"/>
      <c r="C59" s="1148"/>
      <c r="D59" s="1154" t="s">
        <v>26</v>
      </c>
      <c r="E59" s="1155"/>
      <c r="F59" s="1155"/>
      <c r="G59" s="1155"/>
      <c r="H59" s="1155"/>
      <c r="I59" s="1155"/>
      <c r="J59" s="1156"/>
      <c r="K59" s="84"/>
      <c r="L59" s="85"/>
      <c r="M59" s="85"/>
      <c r="N59" s="85"/>
      <c r="O59" s="86"/>
    </row>
    <row r="60" spans="1:21" ht="31.5" customHeight="1" thickBot="1" x14ac:dyDescent="0.25">
      <c r="B60" s="1149"/>
      <c r="C60" s="1150"/>
      <c r="D60" s="1157" t="s">
        <v>27</v>
      </c>
      <c r="E60" s="1158"/>
      <c r="F60" s="1158"/>
      <c r="G60" s="1158"/>
      <c r="H60" s="1158"/>
      <c r="I60" s="1158"/>
      <c r="J60" s="1159"/>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sM3HIRizgyjRxpO53y1RzhQqLn4unUApKK36sObAIu1HG9W+yl1nJEzm+/EIGgY3/hyo/RB0wHs/cINnflMyA==" saltValue="bq2/y25zKq7+pcWD8m7A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0" t="s">
        <v>30</v>
      </c>
      <c r="C41" s="1181"/>
      <c r="D41" s="103"/>
      <c r="E41" s="1182" t="s">
        <v>31</v>
      </c>
      <c r="F41" s="1182"/>
      <c r="G41" s="1182"/>
      <c r="H41" s="1183"/>
      <c r="I41" s="330">
        <v>15319</v>
      </c>
      <c r="J41" s="331">
        <v>14970</v>
      </c>
      <c r="K41" s="331">
        <v>14021</v>
      </c>
      <c r="L41" s="331">
        <v>13253</v>
      </c>
      <c r="M41" s="332">
        <v>13574</v>
      </c>
    </row>
    <row r="42" spans="2:13" ht="27.75" customHeight="1" x14ac:dyDescent="0.2">
      <c r="B42" s="1170"/>
      <c r="C42" s="1171"/>
      <c r="D42" s="104"/>
      <c r="E42" s="1174" t="s">
        <v>32</v>
      </c>
      <c r="F42" s="1174"/>
      <c r="G42" s="1174"/>
      <c r="H42" s="1175"/>
      <c r="I42" s="333">
        <v>1</v>
      </c>
      <c r="J42" s="334">
        <v>1</v>
      </c>
      <c r="K42" s="334" t="s">
        <v>487</v>
      </c>
      <c r="L42" s="334" t="s">
        <v>487</v>
      </c>
      <c r="M42" s="335" t="s">
        <v>487</v>
      </c>
    </row>
    <row r="43" spans="2:13" ht="27.75" customHeight="1" x14ac:dyDescent="0.2">
      <c r="B43" s="1170"/>
      <c r="C43" s="1171"/>
      <c r="D43" s="104"/>
      <c r="E43" s="1174" t="s">
        <v>33</v>
      </c>
      <c r="F43" s="1174"/>
      <c r="G43" s="1174"/>
      <c r="H43" s="1175"/>
      <c r="I43" s="333">
        <v>951</v>
      </c>
      <c r="J43" s="334">
        <v>845</v>
      </c>
      <c r="K43" s="334">
        <v>694</v>
      </c>
      <c r="L43" s="334">
        <v>545</v>
      </c>
      <c r="M43" s="335">
        <v>446</v>
      </c>
    </row>
    <row r="44" spans="2:13" ht="27.75" customHeight="1" x14ac:dyDescent="0.2">
      <c r="B44" s="1170"/>
      <c r="C44" s="1171"/>
      <c r="D44" s="104"/>
      <c r="E44" s="1174" t="s">
        <v>34</v>
      </c>
      <c r="F44" s="1174"/>
      <c r="G44" s="1174"/>
      <c r="H44" s="1175"/>
      <c r="I44" s="333">
        <v>38</v>
      </c>
      <c r="J44" s="334">
        <v>26</v>
      </c>
      <c r="K44" s="334">
        <v>14</v>
      </c>
      <c r="L44" s="334">
        <v>4</v>
      </c>
      <c r="M44" s="335">
        <v>543</v>
      </c>
    </row>
    <row r="45" spans="2:13" ht="27.75" customHeight="1" x14ac:dyDescent="0.2">
      <c r="B45" s="1170"/>
      <c r="C45" s="1171"/>
      <c r="D45" s="104"/>
      <c r="E45" s="1174" t="s">
        <v>35</v>
      </c>
      <c r="F45" s="1174"/>
      <c r="G45" s="1174"/>
      <c r="H45" s="1175"/>
      <c r="I45" s="333">
        <v>1548</v>
      </c>
      <c r="J45" s="334">
        <v>1493</v>
      </c>
      <c r="K45" s="334">
        <v>1450</v>
      </c>
      <c r="L45" s="334">
        <v>1508</v>
      </c>
      <c r="M45" s="335">
        <v>1581</v>
      </c>
    </row>
    <row r="46" spans="2:13" ht="27.75" customHeight="1" x14ac:dyDescent="0.2">
      <c r="B46" s="1170"/>
      <c r="C46" s="1171"/>
      <c r="D46" s="105"/>
      <c r="E46" s="1174" t="s">
        <v>36</v>
      </c>
      <c r="F46" s="1174"/>
      <c r="G46" s="1174"/>
      <c r="H46" s="1175"/>
      <c r="I46" s="333" t="s">
        <v>487</v>
      </c>
      <c r="J46" s="334" t="s">
        <v>487</v>
      </c>
      <c r="K46" s="334" t="s">
        <v>487</v>
      </c>
      <c r="L46" s="334" t="s">
        <v>487</v>
      </c>
      <c r="M46" s="335" t="s">
        <v>487</v>
      </c>
    </row>
    <row r="47" spans="2:13" ht="27.75" customHeight="1" x14ac:dyDescent="0.2">
      <c r="B47" s="1170"/>
      <c r="C47" s="1171"/>
      <c r="D47" s="106"/>
      <c r="E47" s="1184" t="s">
        <v>37</v>
      </c>
      <c r="F47" s="1185"/>
      <c r="G47" s="1185"/>
      <c r="H47" s="1186"/>
      <c r="I47" s="333" t="s">
        <v>487</v>
      </c>
      <c r="J47" s="334" t="s">
        <v>487</v>
      </c>
      <c r="K47" s="334" t="s">
        <v>487</v>
      </c>
      <c r="L47" s="334" t="s">
        <v>487</v>
      </c>
      <c r="M47" s="335" t="s">
        <v>487</v>
      </c>
    </row>
    <row r="48" spans="2:13" ht="27.75" customHeight="1" x14ac:dyDescent="0.2">
      <c r="B48" s="1170"/>
      <c r="C48" s="1171"/>
      <c r="D48" s="104"/>
      <c r="E48" s="1174" t="s">
        <v>38</v>
      </c>
      <c r="F48" s="1174"/>
      <c r="G48" s="1174"/>
      <c r="H48" s="1175"/>
      <c r="I48" s="333" t="s">
        <v>487</v>
      </c>
      <c r="J48" s="334" t="s">
        <v>487</v>
      </c>
      <c r="K48" s="334" t="s">
        <v>487</v>
      </c>
      <c r="L48" s="334" t="s">
        <v>487</v>
      </c>
      <c r="M48" s="335" t="s">
        <v>487</v>
      </c>
    </row>
    <row r="49" spans="2:13" ht="27.75" customHeight="1" x14ac:dyDescent="0.2">
      <c r="B49" s="1172"/>
      <c r="C49" s="1173"/>
      <c r="D49" s="104"/>
      <c r="E49" s="1174" t="s">
        <v>39</v>
      </c>
      <c r="F49" s="1174"/>
      <c r="G49" s="1174"/>
      <c r="H49" s="1175"/>
      <c r="I49" s="333" t="s">
        <v>487</v>
      </c>
      <c r="J49" s="334" t="s">
        <v>487</v>
      </c>
      <c r="K49" s="334" t="s">
        <v>487</v>
      </c>
      <c r="L49" s="334" t="s">
        <v>487</v>
      </c>
      <c r="M49" s="335" t="s">
        <v>487</v>
      </c>
    </row>
    <row r="50" spans="2:13" ht="27.75" customHeight="1" x14ac:dyDescent="0.2">
      <c r="B50" s="1168" t="s">
        <v>40</v>
      </c>
      <c r="C50" s="1169"/>
      <c r="D50" s="107"/>
      <c r="E50" s="1174" t="s">
        <v>41</v>
      </c>
      <c r="F50" s="1174"/>
      <c r="G50" s="1174"/>
      <c r="H50" s="1175"/>
      <c r="I50" s="333">
        <v>8837</v>
      </c>
      <c r="J50" s="334">
        <v>9895</v>
      </c>
      <c r="K50" s="334">
        <v>10584</v>
      </c>
      <c r="L50" s="334">
        <v>11003</v>
      </c>
      <c r="M50" s="335">
        <v>11669</v>
      </c>
    </row>
    <row r="51" spans="2:13" ht="27.75" customHeight="1" x14ac:dyDescent="0.2">
      <c r="B51" s="1170"/>
      <c r="C51" s="1171"/>
      <c r="D51" s="104"/>
      <c r="E51" s="1174" t="s">
        <v>42</v>
      </c>
      <c r="F51" s="1174"/>
      <c r="G51" s="1174"/>
      <c r="H51" s="1175"/>
      <c r="I51" s="333">
        <v>132</v>
      </c>
      <c r="J51" s="334">
        <v>93</v>
      </c>
      <c r="K51" s="334">
        <v>48</v>
      </c>
      <c r="L51" s="334">
        <v>14</v>
      </c>
      <c r="M51" s="335">
        <v>7</v>
      </c>
    </row>
    <row r="52" spans="2:13" ht="27.75" customHeight="1" x14ac:dyDescent="0.2">
      <c r="B52" s="1172"/>
      <c r="C52" s="1173"/>
      <c r="D52" s="104"/>
      <c r="E52" s="1174" t="s">
        <v>43</v>
      </c>
      <c r="F52" s="1174"/>
      <c r="G52" s="1174"/>
      <c r="H52" s="1175"/>
      <c r="I52" s="333">
        <v>12218</v>
      </c>
      <c r="J52" s="334">
        <v>11758</v>
      </c>
      <c r="K52" s="334">
        <v>11237</v>
      </c>
      <c r="L52" s="334">
        <v>11293</v>
      </c>
      <c r="M52" s="335">
        <v>11521</v>
      </c>
    </row>
    <row r="53" spans="2:13" ht="27.75" customHeight="1" thickBot="1" x14ac:dyDescent="0.25">
      <c r="B53" s="1176" t="s">
        <v>19</v>
      </c>
      <c r="C53" s="1177"/>
      <c r="D53" s="108"/>
      <c r="E53" s="1178" t="s">
        <v>44</v>
      </c>
      <c r="F53" s="1178"/>
      <c r="G53" s="1178"/>
      <c r="H53" s="1179"/>
      <c r="I53" s="336">
        <v>-3330</v>
      </c>
      <c r="J53" s="337">
        <v>-4412</v>
      </c>
      <c r="K53" s="337">
        <v>-5689</v>
      </c>
      <c r="L53" s="337">
        <v>-6999</v>
      </c>
      <c r="M53" s="338">
        <v>-7053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czbdtpyD4LB4Ut9FtTJPE6RpBEm9MpVWpBvThYU3EJj8mbw8d7sJn4BnffLsV42i397cKYh+q+YaUsgJ/JB4Q==" saltValue="EElXudBulGHizZVbjC1I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5" t="s">
        <v>46</v>
      </c>
      <c r="D55" s="1195"/>
      <c r="E55" s="1196"/>
      <c r="F55" s="339">
        <v>5228</v>
      </c>
      <c r="G55" s="339">
        <v>5053</v>
      </c>
      <c r="H55" s="340">
        <v>5402</v>
      </c>
    </row>
    <row r="56" spans="2:8" ht="52.5" customHeight="1" x14ac:dyDescent="0.2">
      <c r="B56" s="120"/>
      <c r="C56" s="1197" t="s">
        <v>47</v>
      </c>
      <c r="D56" s="1197"/>
      <c r="E56" s="1198"/>
      <c r="F56" s="341">
        <v>1697</v>
      </c>
      <c r="G56" s="341">
        <v>2017</v>
      </c>
      <c r="H56" s="342">
        <v>2067</v>
      </c>
    </row>
    <row r="57" spans="2:8" ht="53.25" customHeight="1" x14ac:dyDescent="0.2">
      <c r="B57" s="120"/>
      <c r="C57" s="1199" t="s">
        <v>48</v>
      </c>
      <c r="D57" s="1199"/>
      <c r="E57" s="1200"/>
      <c r="F57" s="343">
        <v>2543</v>
      </c>
      <c r="G57" s="343">
        <v>2817</v>
      </c>
      <c r="H57" s="344">
        <v>3040</v>
      </c>
    </row>
    <row r="58" spans="2:8" ht="45.75" customHeight="1" x14ac:dyDescent="0.2">
      <c r="B58" s="121"/>
      <c r="C58" s="1187" t="s">
        <v>558</v>
      </c>
      <c r="D58" s="1188"/>
      <c r="E58" s="1189"/>
      <c r="F58" s="345">
        <v>1775</v>
      </c>
      <c r="G58" s="346">
        <v>1775</v>
      </c>
      <c r="H58" s="346">
        <v>1776</v>
      </c>
    </row>
    <row r="59" spans="2:8" ht="45.75" customHeight="1" x14ac:dyDescent="0.2">
      <c r="B59" s="121"/>
      <c r="C59" s="1187" t="s">
        <v>559</v>
      </c>
      <c r="D59" s="1188"/>
      <c r="E59" s="1189"/>
      <c r="F59" s="345">
        <v>280</v>
      </c>
      <c r="G59" s="346">
        <v>459</v>
      </c>
      <c r="H59" s="346">
        <v>647</v>
      </c>
    </row>
    <row r="60" spans="2:8" ht="45.75" customHeight="1" x14ac:dyDescent="0.2">
      <c r="B60" s="121"/>
      <c r="C60" s="1187" t="s">
        <v>560</v>
      </c>
      <c r="D60" s="1188"/>
      <c r="E60" s="1189"/>
      <c r="F60" s="345">
        <v>93</v>
      </c>
      <c r="G60" s="346">
        <v>163</v>
      </c>
      <c r="H60" s="346">
        <v>208</v>
      </c>
    </row>
    <row r="61" spans="2:8" ht="45.75" customHeight="1" x14ac:dyDescent="0.2">
      <c r="B61" s="121"/>
      <c r="C61" s="1187" t="s">
        <v>561</v>
      </c>
      <c r="D61" s="1188"/>
      <c r="E61" s="1189"/>
      <c r="F61" s="345">
        <v>109</v>
      </c>
      <c r="G61" s="346">
        <v>107</v>
      </c>
      <c r="H61" s="346">
        <v>127</v>
      </c>
    </row>
    <row r="62" spans="2:8" ht="45.75" customHeight="1" thickBot="1" x14ac:dyDescent="0.25">
      <c r="B62" s="122"/>
      <c r="C62" s="1190" t="s">
        <v>562</v>
      </c>
      <c r="D62" s="1191"/>
      <c r="E62" s="1192"/>
      <c r="F62" s="347">
        <v>130</v>
      </c>
      <c r="G62" s="348">
        <v>127</v>
      </c>
      <c r="H62" s="348">
        <v>125</v>
      </c>
    </row>
    <row r="63" spans="2:8" ht="52.5" customHeight="1" thickBot="1" x14ac:dyDescent="0.25">
      <c r="B63" s="123"/>
      <c r="C63" s="1193" t="s">
        <v>49</v>
      </c>
      <c r="D63" s="1193"/>
      <c r="E63" s="1194"/>
      <c r="F63" s="349">
        <v>9468</v>
      </c>
      <c r="G63" s="349">
        <v>9887</v>
      </c>
      <c r="H63" s="350">
        <v>10510</v>
      </c>
    </row>
    <row r="64" spans="2:8" ht="13" x14ac:dyDescent="0.2"/>
  </sheetData>
  <sheetProtection algorithmName="SHA-512" hashValue="abUgWk+WK1cvE+wtPkpU0VM6P+IJV8BN5YYHfmL6YeR5xDowiC7vOVNFQfOwZ9bqLWjXhBhj02Fmm/u4u71Xqg==" saltValue="pkgck1d9d/CBKx/ItbRi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71407</v>
      </c>
      <c r="E3" s="142"/>
      <c r="F3" s="143">
        <v>92632</v>
      </c>
      <c r="G3" s="144"/>
      <c r="H3" s="145"/>
    </row>
    <row r="4" spans="1:8" x14ac:dyDescent="0.2">
      <c r="A4" s="146"/>
      <c r="B4" s="147"/>
      <c r="C4" s="148"/>
      <c r="D4" s="149">
        <v>45338</v>
      </c>
      <c r="E4" s="150"/>
      <c r="F4" s="151">
        <v>47978</v>
      </c>
      <c r="G4" s="152"/>
      <c r="H4" s="153"/>
    </row>
    <row r="5" spans="1:8" x14ac:dyDescent="0.2">
      <c r="A5" s="134" t="s">
        <v>520</v>
      </c>
      <c r="B5" s="139"/>
      <c r="C5" s="140"/>
      <c r="D5" s="141">
        <v>96137</v>
      </c>
      <c r="E5" s="142"/>
      <c r="F5" s="143">
        <v>96469</v>
      </c>
      <c r="G5" s="144"/>
      <c r="H5" s="145"/>
    </row>
    <row r="6" spans="1:8" x14ac:dyDescent="0.2">
      <c r="A6" s="146"/>
      <c r="B6" s="147"/>
      <c r="C6" s="148"/>
      <c r="D6" s="149">
        <v>72074</v>
      </c>
      <c r="E6" s="150"/>
      <c r="F6" s="151">
        <v>49775</v>
      </c>
      <c r="G6" s="152"/>
      <c r="H6" s="153"/>
    </row>
    <row r="7" spans="1:8" x14ac:dyDescent="0.2">
      <c r="A7" s="134" t="s">
        <v>521</v>
      </c>
      <c r="B7" s="139"/>
      <c r="C7" s="140"/>
      <c r="D7" s="141">
        <v>79166</v>
      </c>
      <c r="E7" s="142"/>
      <c r="F7" s="143">
        <v>85743</v>
      </c>
      <c r="G7" s="144"/>
      <c r="H7" s="145"/>
    </row>
    <row r="8" spans="1:8" x14ac:dyDescent="0.2">
      <c r="A8" s="146"/>
      <c r="B8" s="147"/>
      <c r="C8" s="148"/>
      <c r="D8" s="149">
        <v>47366</v>
      </c>
      <c r="E8" s="150"/>
      <c r="F8" s="151">
        <v>45231</v>
      </c>
      <c r="G8" s="152"/>
      <c r="H8" s="153"/>
    </row>
    <row r="9" spans="1:8" x14ac:dyDescent="0.2">
      <c r="A9" s="134" t="s">
        <v>522</v>
      </c>
      <c r="B9" s="139"/>
      <c r="C9" s="140"/>
      <c r="D9" s="141">
        <v>99972</v>
      </c>
      <c r="E9" s="142"/>
      <c r="F9" s="143">
        <v>92509</v>
      </c>
      <c r="G9" s="144"/>
      <c r="H9" s="145"/>
    </row>
    <row r="10" spans="1:8" x14ac:dyDescent="0.2">
      <c r="A10" s="146"/>
      <c r="B10" s="147"/>
      <c r="C10" s="148"/>
      <c r="D10" s="149">
        <v>62659</v>
      </c>
      <c r="E10" s="150"/>
      <c r="F10" s="151">
        <v>52274</v>
      </c>
      <c r="G10" s="152"/>
      <c r="H10" s="153"/>
    </row>
    <row r="11" spans="1:8" x14ac:dyDescent="0.2">
      <c r="A11" s="134" t="s">
        <v>523</v>
      </c>
      <c r="B11" s="139"/>
      <c r="C11" s="140"/>
      <c r="D11" s="141">
        <v>137149</v>
      </c>
      <c r="E11" s="142"/>
      <c r="F11" s="143">
        <v>98544</v>
      </c>
      <c r="G11" s="144"/>
      <c r="H11" s="145"/>
    </row>
    <row r="12" spans="1:8" x14ac:dyDescent="0.2">
      <c r="A12" s="146"/>
      <c r="B12" s="147"/>
      <c r="C12" s="154"/>
      <c r="D12" s="149">
        <v>104837</v>
      </c>
      <c r="E12" s="150"/>
      <c r="F12" s="151">
        <v>55816</v>
      </c>
      <c r="G12" s="152"/>
      <c r="H12" s="153"/>
    </row>
    <row r="13" spans="1:8" x14ac:dyDescent="0.2">
      <c r="A13" s="134"/>
      <c r="B13" s="139"/>
      <c r="C13" s="140"/>
      <c r="D13" s="141">
        <v>96766</v>
      </c>
      <c r="E13" s="142"/>
      <c r="F13" s="143">
        <v>93179</v>
      </c>
      <c r="G13" s="155"/>
      <c r="H13" s="145"/>
    </row>
    <row r="14" spans="1:8" x14ac:dyDescent="0.2">
      <c r="A14" s="146"/>
      <c r="B14" s="147"/>
      <c r="C14" s="148"/>
      <c r="D14" s="149">
        <v>66455</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6.92</v>
      </c>
      <c r="C19" s="156">
        <f>ROUND(VALUE(SUBSTITUTE(実質収支比率等に係る経年分析!G$48,"▲","-")),2)</f>
        <v>12.8</v>
      </c>
      <c r="D19" s="156">
        <f>ROUND(VALUE(SUBSTITUTE(実質収支比率等に係る経年分析!H$48,"▲","-")),2)</f>
        <v>11.66</v>
      </c>
      <c r="E19" s="156">
        <f>ROUND(VALUE(SUBSTITUTE(実質収支比率等に係る経年分析!I$48,"▲","-")),2)</f>
        <v>10.92</v>
      </c>
      <c r="F19" s="156">
        <f>ROUND(VALUE(SUBSTITUTE(実質収支比率等に係る経年分析!J$48,"▲","-")),2)</f>
        <v>6.35</v>
      </c>
    </row>
    <row r="20" spans="1:11" x14ac:dyDescent="0.2">
      <c r="A20" s="156" t="s">
        <v>53</v>
      </c>
      <c r="B20" s="156">
        <f>ROUND(VALUE(SUBSTITUTE(実質収支比率等に係る経年分析!F$47,"▲","-")),2)</f>
        <v>54.07</v>
      </c>
      <c r="C20" s="156">
        <f>ROUND(VALUE(SUBSTITUTE(実質収支比率等に係る経年分析!G$47,"▲","-")),2)</f>
        <v>55.05</v>
      </c>
      <c r="D20" s="156">
        <f>ROUND(VALUE(SUBSTITUTE(実質収支比率等に係る経年分析!H$47,"▲","-")),2)</f>
        <v>55.39</v>
      </c>
      <c r="E20" s="156">
        <f>ROUND(VALUE(SUBSTITUTE(実質収支比率等に係る経年分析!I$47,"▲","-")),2)</f>
        <v>53.46</v>
      </c>
      <c r="F20" s="156">
        <f>ROUND(VALUE(SUBSTITUTE(実質収支比率等に係る経年分析!J$47,"▲","-")),2)</f>
        <v>56.21</v>
      </c>
    </row>
    <row r="21" spans="1:11" x14ac:dyDescent="0.2">
      <c r="A21" s="156" t="s">
        <v>54</v>
      </c>
      <c r="B21" s="156">
        <f>IF(ISNUMBER(VALUE(SUBSTITUTE(実質収支比率等に係る経年分析!F$49,"▲","-"))),ROUND(VALUE(SUBSTITUTE(実質収支比率等に係る経年分析!F$49,"▲","-")),2),NA())</f>
        <v>0.35</v>
      </c>
      <c r="C21" s="156">
        <f>IF(ISNUMBER(VALUE(SUBSTITUTE(実質収支比率等に係る経年分析!G$49,"▲","-"))),ROUND(VALUE(SUBSTITUTE(実質収支比率等に係る経年分析!G$49,"▲","-")),2),NA())</f>
        <v>9.6199999999999992</v>
      </c>
      <c r="D21" s="156">
        <f>IF(ISNUMBER(VALUE(SUBSTITUTE(実質収支比率等に係る経年分析!H$49,"▲","-"))),ROUND(VALUE(SUBSTITUTE(実質収支比率等に係る経年分析!H$49,"▲","-")),2),NA())</f>
        <v>-3.68</v>
      </c>
      <c r="E21" s="156">
        <f>IF(ISNUMBER(VALUE(SUBSTITUTE(実質収支比率等に係る経年分析!I$49,"▲","-"))),ROUND(VALUE(SUBSTITUTE(実質収支比率等に係る経年分析!I$49,"▲","-")),2),NA())</f>
        <v>-2.58</v>
      </c>
      <c r="F21" s="156">
        <f>IF(ISNUMBER(VALUE(SUBSTITUTE(実質収支比率等に係る経年分析!J$49,"▲","-"))),ROUND(VALUE(SUBSTITUTE(実質収支比率等に係る経年分析!J$49,"▲","-")),2),NA())</f>
        <v>-0.75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0.28999999999999998</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伊佐市介護サービス事業特別会計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伊佐市後期高齢者医療特別会計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伊佐市農業集落排水事業会計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0.26</v>
      </c>
    </row>
    <row r="33" spans="1:16" x14ac:dyDescent="0.2">
      <c r="A33" s="157" t="str">
        <f>IF(連結実質赤字比率に係る赤字・黒字の構成分析!C$37="",NA(),連結実質赤字比率に係る赤字・黒字の構成分析!C$37)</f>
        <v>伊佐市介護保険事業特別会計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0.75</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6.92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11.65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10.91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6.35</v>
      </c>
    </row>
    <row r="35" spans="1:16" x14ac:dyDescent="0.2">
      <c r="A35" s="157" t="str">
        <f>IF(連結実質赤字比率に係る赤字・黒字の構成分析!C$35="",NA(),連結実質赤字比率に係る赤字・黒字の構成分析!C$35)</f>
        <v>伊佐市水道事業会計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5.52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7.78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8.64</v>
      </c>
    </row>
    <row r="36" spans="1:16" x14ac:dyDescent="0.2">
      <c r="A36" s="157" t="str">
        <f>IF(連結実質赤字比率に係る赤字・黒字の構成分析!C$34="",NA(),連結実質赤字比率に係る赤字・黒字の構成分析!C$34)</f>
        <v>伊佐市国民健康保険事業特別会計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1368</v>
      </c>
      <c r="E42" s="158"/>
      <c r="F42" s="158"/>
      <c r="G42" s="158">
        <f>'実質公債費比率（分子）の構造'!L$52</f>
        <v>1368</v>
      </c>
      <c r="H42" s="158"/>
      <c r="I42" s="158"/>
      <c r="J42" s="158">
        <f>'実質公債費比率（分子）の構造'!M$52</f>
        <v>1309</v>
      </c>
      <c r="K42" s="158"/>
      <c r="L42" s="158"/>
      <c r="M42" s="158">
        <f>'実質公債費比率（分子）の構造'!N$52</f>
        <v>1296</v>
      </c>
      <c r="N42" s="158"/>
      <c r="O42" s="158"/>
      <c r="P42" s="158">
        <f>'実質公債費比率（分子）の構造'!O$52</f>
        <v>1311</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2">
      <c r="A44" s="158" t="s">
        <v>62</v>
      </c>
      <c r="B44" s="158">
        <f>'実質公債費比率（分子）の構造'!K$50</f>
        <v>52</v>
      </c>
      <c r="C44" s="158"/>
      <c r="D44" s="158"/>
      <c r="E44" s="158">
        <f>'実質公債費比率（分子）の構造'!L$50</f>
        <v>38</v>
      </c>
      <c r="F44" s="158"/>
      <c r="G44" s="158"/>
      <c r="H44" s="158">
        <f>'実質公債費比率（分子）の構造'!M$50</f>
        <v>25</v>
      </c>
      <c r="I44" s="158"/>
      <c r="J44" s="158"/>
      <c r="K44" s="158">
        <f>'実質公債費比率（分子）の構造'!N$50</f>
        <v>9</v>
      </c>
      <c r="L44" s="158"/>
      <c r="M44" s="158"/>
      <c r="N44" s="158">
        <f>'実質公債費比率（分子）の構造'!O$50</f>
        <v>5</v>
      </c>
      <c r="O44" s="158"/>
      <c r="P44" s="158"/>
    </row>
    <row r="45" spans="1:16" x14ac:dyDescent="0.2">
      <c r="A45" s="158" t="s">
        <v>63</v>
      </c>
      <c r="B45" s="158">
        <f>'実質公債費比率（分子）の構造'!K$49</f>
        <v>12</v>
      </c>
      <c r="C45" s="158"/>
      <c r="D45" s="158"/>
      <c r="E45" s="158">
        <f>'実質公債費比率（分子）の構造'!L$49</f>
        <v>12</v>
      </c>
      <c r="F45" s="158"/>
      <c r="G45" s="158"/>
      <c r="H45" s="158">
        <f>'実質公債費比率（分子）の構造'!M$49</f>
        <v>12</v>
      </c>
      <c r="I45" s="158"/>
      <c r="J45" s="158"/>
      <c r="K45" s="158">
        <f>'実質公債費比率（分子）の構造'!N$49</f>
        <v>11</v>
      </c>
      <c r="L45" s="158"/>
      <c r="M45" s="158"/>
      <c r="N45" s="158">
        <f>'実質公債費比率（分子）の構造'!O$49</f>
        <v>31</v>
      </c>
      <c r="O45" s="158"/>
      <c r="P45" s="158"/>
    </row>
    <row r="46" spans="1:16" x14ac:dyDescent="0.2">
      <c r="A46" s="158" t="s">
        <v>64</v>
      </c>
      <c r="B46" s="158">
        <f>'実質公債費比率（分子）の構造'!K$48</f>
        <v>144</v>
      </c>
      <c r="C46" s="158"/>
      <c r="D46" s="158"/>
      <c r="E46" s="158">
        <f>'実質公債費比率（分子）の構造'!L$48</f>
        <v>123</v>
      </c>
      <c r="F46" s="158"/>
      <c r="G46" s="158"/>
      <c r="H46" s="158">
        <f>'実質公債費比率（分子）の構造'!M$48</f>
        <v>126</v>
      </c>
      <c r="I46" s="158"/>
      <c r="J46" s="158"/>
      <c r="K46" s="158">
        <f>'実質公債費比率（分子）の構造'!N$48</f>
        <v>126</v>
      </c>
      <c r="L46" s="158"/>
      <c r="M46" s="158"/>
      <c r="N46" s="158">
        <f>'実質公債費比率（分子）の構造'!O$48</f>
        <v>124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1857</v>
      </c>
      <c r="C49" s="158"/>
      <c r="D49" s="158"/>
      <c r="E49" s="158">
        <f>'実質公債費比率（分子）の構造'!L$45</f>
        <v>1902</v>
      </c>
      <c r="F49" s="158"/>
      <c r="G49" s="158"/>
      <c r="H49" s="158">
        <f>'実質公債費比率（分子）の構造'!M$45</f>
        <v>1914</v>
      </c>
      <c r="I49" s="158"/>
      <c r="J49" s="158"/>
      <c r="K49" s="158">
        <f>'実質公債費比率（分子）の構造'!N$45</f>
        <v>1891</v>
      </c>
      <c r="L49" s="158"/>
      <c r="M49" s="158"/>
      <c r="N49" s="158">
        <f>'実質公債費比率（分子）の構造'!O$45</f>
        <v>1882</v>
      </c>
      <c r="O49" s="158"/>
      <c r="P49" s="158"/>
    </row>
    <row r="50" spans="1:16" x14ac:dyDescent="0.2">
      <c r="A50" s="158" t="s">
        <v>67</v>
      </c>
      <c r="B50" s="158" t="e">
        <f>NA()</f>
        <v>#N/A</v>
      </c>
      <c r="C50" s="158">
        <f>IF(ISNUMBER('実質公債費比率（分子）の構造'!K$53),'実質公債費比率（分子）の構造'!K$53,NA())</f>
        <v>697</v>
      </c>
      <c r="D50" s="158" t="e">
        <f>NA()</f>
        <v>#N/A</v>
      </c>
      <c r="E50" s="158" t="e">
        <f>NA()</f>
        <v>#N/A</v>
      </c>
      <c r="F50" s="158">
        <f>IF(ISNUMBER('実質公債費比率（分子）の構造'!L$53),'実質公債費比率（分子）の構造'!L$53,NA())</f>
        <v>707</v>
      </c>
      <c r="G50" s="158" t="e">
        <f>NA()</f>
        <v>#N/A</v>
      </c>
      <c r="H50" s="158" t="e">
        <f>NA()</f>
        <v>#N/A</v>
      </c>
      <c r="I50" s="158">
        <f>IF(ISNUMBER('実質公債費比率（分子）の構造'!M$53),'実質公債費比率（分子）の構造'!M$53,NA())</f>
        <v>768</v>
      </c>
      <c r="J50" s="158" t="e">
        <f>NA()</f>
        <v>#N/A</v>
      </c>
      <c r="K50" s="158" t="e">
        <f>NA()</f>
        <v>#N/A</v>
      </c>
      <c r="L50" s="158">
        <f>IF(ISNUMBER('実質公債費比率（分子）の構造'!N$53),'実質公債費比率（分子）の構造'!N$53,NA())</f>
        <v>741</v>
      </c>
      <c r="M50" s="158" t="e">
        <f>NA()</f>
        <v>#N/A</v>
      </c>
      <c r="N50" s="158" t="e">
        <f>NA()</f>
        <v>#N/A</v>
      </c>
      <c r="O50" s="158">
        <f>IF(ISNUMBER('実質公債費比率（分子）の構造'!O$53),'実質公債費比率（分子）の構造'!O$53,NA())</f>
        <v>731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12218</v>
      </c>
      <c r="E56" s="157"/>
      <c r="F56" s="157"/>
      <c r="G56" s="157">
        <f>'将来負担比率（分子）の構造'!J$52</f>
        <v>11758</v>
      </c>
      <c r="H56" s="157"/>
      <c r="I56" s="157"/>
      <c r="J56" s="157">
        <f>'将来負担比率（分子）の構造'!K$52</f>
        <v>11237</v>
      </c>
      <c r="K56" s="157"/>
      <c r="L56" s="157"/>
      <c r="M56" s="157">
        <f>'将来負担比率（分子）の構造'!L$52</f>
        <v>11293</v>
      </c>
      <c r="N56" s="157"/>
      <c r="O56" s="157"/>
      <c r="P56" s="157">
        <f>'将来負担比率（分子）の構造'!M$52</f>
        <v>11521</v>
      </c>
    </row>
    <row r="57" spans="1:16" x14ac:dyDescent="0.2">
      <c r="A57" s="157" t="s">
        <v>42</v>
      </c>
      <c r="B57" s="157"/>
      <c r="C57" s="157"/>
      <c r="D57" s="157">
        <f>'将来負担比率（分子）の構造'!I$51</f>
        <v>132</v>
      </c>
      <c r="E57" s="157"/>
      <c r="F57" s="157"/>
      <c r="G57" s="157">
        <f>'将来負担比率（分子）の構造'!J$51</f>
        <v>93</v>
      </c>
      <c r="H57" s="157"/>
      <c r="I57" s="157"/>
      <c r="J57" s="157">
        <f>'将来負担比率（分子）の構造'!K$51</f>
        <v>48</v>
      </c>
      <c r="K57" s="157"/>
      <c r="L57" s="157"/>
      <c r="M57" s="157">
        <f>'将来負担比率（分子）の構造'!L$51</f>
        <v>14</v>
      </c>
      <c r="N57" s="157"/>
      <c r="O57" s="157"/>
      <c r="P57" s="157">
        <f>'将来負担比率（分子）の構造'!M$51</f>
        <v>7</v>
      </c>
    </row>
    <row r="58" spans="1:16" x14ac:dyDescent="0.2">
      <c r="A58" s="157" t="s">
        <v>41</v>
      </c>
      <c r="B58" s="157"/>
      <c r="C58" s="157"/>
      <c r="D58" s="157">
        <f>'将来負担比率（分子）の構造'!I$50</f>
        <v>8837</v>
      </c>
      <c r="E58" s="157"/>
      <c r="F58" s="157"/>
      <c r="G58" s="157">
        <f>'将来負担比率（分子）の構造'!J$50</f>
        <v>9895</v>
      </c>
      <c r="H58" s="157"/>
      <c r="I58" s="157"/>
      <c r="J58" s="157">
        <f>'将来負担比率（分子）の構造'!K$50</f>
        <v>10584</v>
      </c>
      <c r="K58" s="157"/>
      <c r="L58" s="157"/>
      <c r="M58" s="157">
        <f>'将来負担比率（分子）の構造'!L$50</f>
        <v>11003</v>
      </c>
      <c r="N58" s="157"/>
      <c r="O58" s="157"/>
      <c r="P58" s="157">
        <f>'将来負担比率（分子）の構造'!M$50</f>
        <v>11669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1548</v>
      </c>
      <c r="C62" s="157"/>
      <c r="D62" s="157"/>
      <c r="E62" s="157">
        <f>'将来負担比率（分子）の構造'!J$45</f>
        <v>1493</v>
      </c>
      <c r="F62" s="157"/>
      <c r="G62" s="157"/>
      <c r="H62" s="157">
        <f>'将来負担比率（分子）の構造'!K$45</f>
        <v>1450</v>
      </c>
      <c r="I62" s="157"/>
      <c r="J62" s="157"/>
      <c r="K62" s="157">
        <f>'将来負担比率（分子）の構造'!L$45</f>
        <v>1508</v>
      </c>
      <c r="L62" s="157"/>
      <c r="M62" s="157"/>
      <c r="N62" s="157">
        <f>'将来負担比率（分子）の構造'!M$45</f>
        <v>1581</v>
      </c>
      <c r="O62" s="157"/>
      <c r="P62" s="157"/>
    </row>
    <row r="63" spans="1:16" x14ac:dyDescent="0.2">
      <c r="A63" s="157" t="s">
        <v>34</v>
      </c>
      <c r="B63" s="157">
        <f>'将来負担比率（分子）の構造'!I$44</f>
        <v>38</v>
      </c>
      <c r="C63" s="157"/>
      <c r="D63" s="157"/>
      <c r="E63" s="157">
        <f>'将来負担比率（分子）の構造'!J$44</f>
        <v>26</v>
      </c>
      <c r="F63" s="157"/>
      <c r="G63" s="157"/>
      <c r="H63" s="157">
        <f>'将来負担比率（分子）の構造'!K$44</f>
        <v>14</v>
      </c>
      <c r="I63" s="157"/>
      <c r="J63" s="157"/>
      <c r="K63" s="157">
        <f>'将来負担比率（分子）の構造'!L$44</f>
        <v>4</v>
      </c>
      <c r="L63" s="157"/>
      <c r="M63" s="157"/>
      <c r="N63" s="157">
        <f>'将来負担比率（分子）の構造'!M$44</f>
        <v>543</v>
      </c>
      <c r="O63" s="157"/>
      <c r="P63" s="157"/>
    </row>
    <row r="64" spans="1:16" x14ac:dyDescent="0.2">
      <c r="A64" s="157" t="s">
        <v>33</v>
      </c>
      <c r="B64" s="157">
        <f>'将来負担比率（分子）の構造'!I$43</f>
        <v>951</v>
      </c>
      <c r="C64" s="157"/>
      <c r="D64" s="157"/>
      <c r="E64" s="157">
        <f>'将来負担比率（分子）の構造'!J$43</f>
        <v>845</v>
      </c>
      <c r="F64" s="157"/>
      <c r="G64" s="157"/>
      <c r="H64" s="157">
        <f>'将来負担比率（分子）の構造'!K$43</f>
        <v>694</v>
      </c>
      <c r="I64" s="157"/>
      <c r="J64" s="157"/>
      <c r="K64" s="157">
        <f>'将来負担比率（分子）の構造'!L$43</f>
        <v>545</v>
      </c>
      <c r="L64" s="157"/>
      <c r="M64" s="157"/>
      <c r="N64" s="157">
        <f>'将来負担比率（分子）の構造'!M$43</f>
        <v>446</v>
      </c>
      <c r="O64" s="157"/>
      <c r="P64" s="157"/>
    </row>
    <row r="65" spans="1:16" x14ac:dyDescent="0.2">
      <c r="A65" s="157" t="s">
        <v>32</v>
      </c>
      <c r="B65" s="157">
        <f>'将来負担比率（分子）の構造'!I$42</f>
        <v>1</v>
      </c>
      <c r="C65" s="157"/>
      <c r="D65" s="157"/>
      <c r="E65" s="157">
        <f>'将来負担比率（分子）の構造'!J$42</f>
        <v>1</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15319</v>
      </c>
      <c r="C66" s="157"/>
      <c r="D66" s="157"/>
      <c r="E66" s="157">
        <f>'将来負担比率（分子）の構造'!J$41</f>
        <v>14970</v>
      </c>
      <c r="F66" s="157"/>
      <c r="G66" s="157"/>
      <c r="H66" s="157">
        <f>'将来負担比率（分子）の構造'!K$41</f>
        <v>14021</v>
      </c>
      <c r="I66" s="157"/>
      <c r="J66" s="157"/>
      <c r="K66" s="157">
        <f>'将来負担比率（分子）の構造'!L$41</f>
        <v>13253</v>
      </c>
      <c r="L66" s="157"/>
      <c r="M66" s="157"/>
      <c r="N66" s="157">
        <f>'将来負担比率（分子）の構造'!M$41</f>
        <v>13574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5228</v>
      </c>
      <c r="C72" s="161">
        <f>基金残高に係る経年分析!G55</f>
        <v>5053</v>
      </c>
      <c r="D72" s="161">
        <f>基金残高に係る経年分析!H55</f>
        <v>5402</v>
      </c>
    </row>
    <row r="73" spans="1:16" x14ac:dyDescent="0.2">
      <c r="A73" s="160" t="s">
        <v>74</v>
      </c>
      <c r="B73" s="161">
        <f>基金残高に係る経年分析!F56</f>
        <v>1697</v>
      </c>
      <c r="C73" s="161">
        <f>基金残高に係る経年分析!G56</f>
        <v>2017</v>
      </c>
      <c r="D73" s="161">
        <f>基金残高に係る経年分析!H56</f>
        <v>2067</v>
      </c>
    </row>
    <row r="74" spans="1:16" x14ac:dyDescent="0.2">
      <c r="A74" s="160" t="s">
        <v>75</v>
      </c>
      <c r="B74" s="161">
        <f>基金残高に係る経年分析!F57</f>
        <v>2543</v>
      </c>
      <c r="C74" s="161">
        <f>基金残高に係る経年分析!G57</f>
        <v>2817</v>
      </c>
      <c r="D74" s="161">
        <f>基金残高に係る経年分析!H57</f>
        <v>3040</v>
      </c>
    </row>
  </sheetData>
  <sheetProtection algorithmName="SHA-512" hashValue="2kBr9UB/g/TkVwDB6Umt1CTnaK7maCgTRZTgm6CqCb71Uian7B07rkwamPc8FYV7CgWC3frBpYq/BZXHCguQ+Q==" saltValue="JpXZQBRifmKBk5oNsB7T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3273518</v>
      </c>
      <c r="S5" s="664"/>
      <c r="T5" s="664"/>
      <c r="U5" s="664"/>
      <c r="V5" s="664"/>
      <c r="W5" s="664"/>
      <c r="X5" s="664"/>
      <c r="Y5" s="689"/>
      <c r="Z5" s="702">
        <v>16.2</v>
      </c>
      <c r="AA5" s="702"/>
      <c r="AB5" s="702"/>
      <c r="AC5" s="702"/>
      <c r="AD5" s="703">
        <v>3273518</v>
      </c>
      <c r="AE5" s="703"/>
      <c r="AF5" s="703"/>
      <c r="AG5" s="703"/>
      <c r="AH5" s="703"/>
      <c r="AI5" s="703"/>
      <c r="AJ5" s="703"/>
      <c r="AK5" s="703"/>
      <c r="AL5" s="690">
        <v>33.299999999999997</v>
      </c>
      <c r="AM5" s="672"/>
      <c r="AN5" s="672"/>
      <c r="AO5" s="691"/>
      <c r="AP5" s="666" t="s">
        <v>217</v>
      </c>
      <c r="AQ5" s="667"/>
      <c r="AR5" s="667"/>
      <c r="AS5" s="667"/>
      <c r="AT5" s="667"/>
      <c r="AU5" s="667"/>
      <c r="AV5" s="667"/>
      <c r="AW5" s="667"/>
      <c r="AX5" s="667"/>
      <c r="AY5" s="667"/>
      <c r="AZ5" s="667"/>
      <c r="BA5" s="667"/>
      <c r="BB5" s="667"/>
      <c r="BC5" s="667"/>
      <c r="BD5" s="667"/>
      <c r="BE5" s="667"/>
      <c r="BF5" s="668"/>
      <c r="BG5" s="608">
        <v>3273381</v>
      </c>
      <c r="BH5" s="609"/>
      <c r="BI5" s="609"/>
      <c r="BJ5" s="609"/>
      <c r="BK5" s="609"/>
      <c r="BL5" s="609"/>
      <c r="BM5" s="609"/>
      <c r="BN5" s="610"/>
      <c r="BO5" s="646">
        <v>100</v>
      </c>
      <c r="BP5" s="646"/>
      <c r="BQ5" s="646"/>
      <c r="BR5" s="646"/>
      <c r="BS5" s="647">
        <v>44250</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218460</v>
      </c>
      <c r="S6" s="609"/>
      <c r="T6" s="609"/>
      <c r="U6" s="609"/>
      <c r="V6" s="609"/>
      <c r="W6" s="609"/>
      <c r="X6" s="609"/>
      <c r="Y6" s="610"/>
      <c r="Z6" s="646">
        <v>1.1000000000000001</v>
      </c>
      <c r="AA6" s="646"/>
      <c r="AB6" s="646"/>
      <c r="AC6" s="646"/>
      <c r="AD6" s="647">
        <v>218460</v>
      </c>
      <c r="AE6" s="647"/>
      <c r="AF6" s="647"/>
      <c r="AG6" s="647"/>
      <c r="AH6" s="647"/>
      <c r="AI6" s="647"/>
      <c r="AJ6" s="647"/>
      <c r="AK6" s="647"/>
      <c r="AL6" s="611">
        <v>2.2000000000000002</v>
      </c>
      <c r="AM6" s="612"/>
      <c r="AN6" s="612"/>
      <c r="AO6" s="648"/>
      <c r="AP6" s="605" t="s">
        <v>222</v>
      </c>
      <c r="AQ6" s="606"/>
      <c r="AR6" s="606"/>
      <c r="AS6" s="606"/>
      <c r="AT6" s="606"/>
      <c r="AU6" s="606"/>
      <c r="AV6" s="606"/>
      <c r="AW6" s="606"/>
      <c r="AX6" s="606"/>
      <c r="AY6" s="606"/>
      <c r="AZ6" s="606"/>
      <c r="BA6" s="606"/>
      <c r="BB6" s="606"/>
      <c r="BC6" s="606"/>
      <c r="BD6" s="606"/>
      <c r="BE6" s="606"/>
      <c r="BF6" s="607"/>
      <c r="BG6" s="608">
        <v>3273381</v>
      </c>
      <c r="BH6" s="609"/>
      <c r="BI6" s="609"/>
      <c r="BJ6" s="609"/>
      <c r="BK6" s="609"/>
      <c r="BL6" s="609"/>
      <c r="BM6" s="609"/>
      <c r="BN6" s="610"/>
      <c r="BO6" s="646">
        <v>100</v>
      </c>
      <c r="BP6" s="646"/>
      <c r="BQ6" s="646"/>
      <c r="BR6" s="646"/>
      <c r="BS6" s="647">
        <v>44250</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130362</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130362</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896</v>
      </c>
      <c r="S7" s="609"/>
      <c r="T7" s="609"/>
      <c r="U7" s="609"/>
      <c r="V7" s="609"/>
      <c r="W7" s="609"/>
      <c r="X7" s="609"/>
      <c r="Y7" s="610"/>
      <c r="Z7" s="646">
        <v>0</v>
      </c>
      <c r="AA7" s="646"/>
      <c r="AB7" s="646"/>
      <c r="AC7" s="646"/>
      <c r="AD7" s="647">
        <v>896</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924368</v>
      </c>
      <c r="BH7" s="609"/>
      <c r="BI7" s="609"/>
      <c r="BJ7" s="609"/>
      <c r="BK7" s="609"/>
      <c r="BL7" s="609"/>
      <c r="BM7" s="609"/>
      <c r="BN7" s="610"/>
      <c r="BO7" s="646">
        <v>28.2</v>
      </c>
      <c r="BP7" s="646"/>
      <c r="BQ7" s="646"/>
      <c r="BR7" s="646"/>
      <c r="BS7" s="647">
        <v>44250</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3606581</v>
      </c>
      <c r="CS7" s="609"/>
      <c r="CT7" s="609"/>
      <c r="CU7" s="609"/>
      <c r="CV7" s="609"/>
      <c r="CW7" s="609"/>
      <c r="CX7" s="609"/>
      <c r="CY7" s="610"/>
      <c r="CZ7" s="646">
        <v>18.899999999999999</v>
      </c>
      <c r="DA7" s="646"/>
      <c r="DB7" s="646"/>
      <c r="DC7" s="646"/>
      <c r="DD7" s="614">
        <v>911799</v>
      </c>
      <c r="DE7" s="609"/>
      <c r="DF7" s="609"/>
      <c r="DG7" s="609"/>
      <c r="DH7" s="609"/>
      <c r="DI7" s="609"/>
      <c r="DJ7" s="609"/>
      <c r="DK7" s="609"/>
      <c r="DL7" s="609"/>
      <c r="DM7" s="609"/>
      <c r="DN7" s="609"/>
      <c r="DO7" s="609"/>
      <c r="DP7" s="610"/>
      <c r="DQ7" s="614">
        <v>2010808</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10234</v>
      </c>
      <c r="S8" s="609"/>
      <c r="T8" s="609"/>
      <c r="U8" s="609"/>
      <c r="V8" s="609"/>
      <c r="W8" s="609"/>
      <c r="X8" s="609"/>
      <c r="Y8" s="610"/>
      <c r="Z8" s="646">
        <v>0.1</v>
      </c>
      <c r="AA8" s="646"/>
      <c r="AB8" s="646"/>
      <c r="AC8" s="646"/>
      <c r="AD8" s="647">
        <v>10234</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31380</v>
      </c>
      <c r="BH8" s="609"/>
      <c r="BI8" s="609"/>
      <c r="BJ8" s="609"/>
      <c r="BK8" s="609"/>
      <c r="BL8" s="609"/>
      <c r="BM8" s="609"/>
      <c r="BN8" s="610"/>
      <c r="BO8" s="646">
        <v>1</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6793387</v>
      </c>
      <c r="CS8" s="609"/>
      <c r="CT8" s="609"/>
      <c r="CU8" s="609"/>
      <c r="CV8" s="609"/>
      <c r="CW8" s="609"/>
      <c r="CX8" s="609"/>
      <c r="CY8" s="610"/>
      <c r="CZ8" s="646">
        <v>35.700000000000003</v>
      </c>
      <c r="DA8" s="646"/>
      <c r="DB8" s="646"/>
      <c r="DC8" s="646"/>
      <c r="DD8" s="614">
        <v>152246</v>
      </c>
      <c r="DE8" s="609"/>
      <c r="DF8" s="609"/>
      <c r="DG8" s="609"/>
      <c r="DH8" s="609"/>
      <c r="DI8" s="609"/>
      <c r="DJ8" s="609"/>
      <c r="DK8" s="609"/>
      <c r="DL8" s="609"/>
      <c r="DM8" s="609"/>
      <c r="DN8" s="609"/>
      <c r="DO8" s="609"/>
      <c r="DP8" s="610"/>
      <c r="DQ8" s="614">
        <v>3384197</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14238</v>
      </c>
      <c r="S9" s="609"/>
      <c r="T9" s="609"/>
      <c r="U9" s="609"/>
      <c r="V9" s="609"/>
      <c r="W9" s="609"/>
      <c r="X9" s="609"/>
      <c r="Y9" s="610"/>
      <c r="Z9" s="646">
        <v>0.1</v>
      </c>
      <c r="AA9" s="646"/>
      <c r="AB9" s="646"/>
      <c r="AC9" s="646"/>
      <c r="AD9" s="647">
        <v>14238</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681565</v>
      </c>
      <c r="BH9" s="609"/>
      <c r="BI9" s="609"/>
      <c r="BJ9" s="609"/>
      <c r="BK9" s="609"/>
      <c r="BL9" s="609"/>
      <c r="BM9" s="609"/>
      <c r="BN9" s="610"/>
      <c r="BO9" s="646">
        <v>20.8</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1281320</v>
      </c>
      <c r="CS9" s="609"/>
      <c r="CT9" s="609"/>
      <c r="CU9" s="609"/>
      <c r="CV9" s="609"/>
      <c r="CW9" s="609"/>
      <c r="CX9" s="609"/>
      <c r="CY9" s="610"/>
      <c r="CZ9" s="646">
        <v>6.7</v>
      </c>
      <c r="DA9" s="646"/>
      <c r="DB9" s="646"/>
      <c r="DC9" s="646"/>
      <c r="DD9" s="614">
        <v>48861</v>
      </c>
      <c r="DE9" s="609"/>
      <c r="DF9" s="609"/>
      <c r="DG9" s="609"/>
      <c r="DH9" s="609"/>
      <c r="DI9" s="609"/>
      <c r="DJ9" s="609"/>
      <c r="DK9" s="609"/>
      <c r="DL9" s="609"/>
      <c r="DM9" s="609"/>
      <c r="DN9" s="609"/>
      <c r="DO9" s="609"/>
      <c r="DP9" s="610"/>
      <c r="DQ9" s="614">
        <v>1111699</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56546</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7737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7737</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615821</v>
      </c>
      <c r="S11" s="609"/>
      <c r="T11" s="609"/>
      <c r="U11" s="609"/>
      <c r="V11" s="609"/>
      <c r="W11" s="609"/>
      <c r="X11" s="609"/>
      <c r="Y11" s="610"/>
      <c r="Z11" s="611">
        <v>3</v>
      </c>
      <c r="AA11" s="612"/>
      <c r="AB11" s="612"/>
      <c r="AC11" s="613"/>
      <c r="AD11" s="614">
        <v>615821</v>
      </c>
      <c r="AE11" s="609"/>
      <c r="AF11" s="609"/>
      <c r="AG11" s="609"/>
      <c r="AH11" s="609"/>
      <c r="AI11" s="609"/>
      <c r="AJ11" s="609"/>
      <c r="AK11" s="610"/>
      <c r="AL11" s="611">
        <v>6.3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154877</v>
      </c>
      <c r="BH11" s="609"/>
      <c r="BI11" s="609"/>
      <c r="BJ11" s="609"/>
      <c r="BK11" s="609"/>
      <c r="BL11" s="609"/>
      <c r="BM11" s="609"/>
      <c r="BN11" s="610"/>
      <c r="BO11" s="646">
        <v>4.7</v>
      </c>
      <c r="BP11" s="646"/>
      <c r="BQ11" s="646"/>
      <c r="BR11" s="646"/>
      <c r="BS11" s="647">
        <v>44250</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1184933</v>
      </c>
      <c r="CS11" s="609"/>
      <c r="CT11" s="609"/>
      <c r="CU11" s="609"/>
      <c r="CV11" s="609"/>
      <c r="CW11" s="609"/>
      <c r="CX11" s="609"/>
      <c r="CY11" s="610"/>
      <c r="CZ11" s="646">
        <v>6.2</v>
      </c>
      <c r="DA11" s="646"/>
      <c r="DB11" s="646"/>
      <c r="DC11" s="646"/>
      <c r="DD11" s="614">
        <v>245804</v>
      </c>
      <c r="DE11" s="609"/>
      <c r="DF11" s="609"/>
      <c r="DG11" s="609"/>
      <c r="DH11" s="609"/>
      <c r="DI11" s="609"/>
      <c r="DJ11" s="609"/>
      <c r="DK11" s="609"/>
      <c r="DL11" s="609"/>
      <c r="DM11" s="609"/>
      <c r="DN11" s="609"/>
      <c r="DO11" s="609"/>
      <c r="DP11" s="610"/>
      <c r="DQ11" s="614">
        <v>652624</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1531734</v>
      </c>
      <c r="BH12" s="609"/>
      <c r="BI12" s="609"/>
      <c r="BJ12" s="609"/>
      <c r="BK12" s="609"/>
      <c r="BL12" s="609"/>
      <c r="BM12" s="609"/>
      <c r="BN12" s="610"/>
      <c r="BO12" s="646">
        <v>46.8</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229700</v>
      </c>
      <c r="CS12" s="609"/>
      <c r="CT12" s="609"/>
      <c r="CU12" s="609"/>
      <c r="CV12" s="609"/>
      <c r="CW12" s="609"/>
      <c r="CX12" s="609"/>
      <c r="CY12" s="610"/>
      <c r="CZ12" s="646">
        <v>1.2</v>
      </c>
      <c r="DA12" s="646"/>
      <c r="DB12" s="646"/>
      <c r="DC12" s="646"/>
      <c r="DD12" s="614">
        <v>178134</v>
      </c>
      <c r="DE12" s="609"/>
      <c r="DF12" s="609"/>
      <c r="DG12" s="609"/>
      <c r="DH12" s="609"/>
      <c r="DI12" s="609"/>
      <c r="DJ12" s="609"/>
      <c r="DK12" s="609"/>
      <c r="DL12" s="609"/>
      <c r="DM12" s="609"/>
      <c r="DN12" s="609"/>
      <c r="DO12" s="609"/>
      <c r="DP12" s="610"/>
      <c r="DQ12" s="614">
        <v>76768</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1475935</v>
      </c>
      <c r="BH13" s="609"/>
      <c r="BI13" s="609"/>
      <c r="BJ13" s="609"/>
      <c r="BK13" s="609"/>
      <c r="BL13" s="609"/>
      <c r="BM13" s="609"/>
      <c r="BN13" s="610"/>
      <c r="BO13" s="646">
        <v>45.1</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796566</v>
      </c>
      <c r="CS13" s="609"/>
      <c r="CT13" s="609"/>
      <c r="CU13" s="609"/>
      <c r="CV13" s="609"/>
      <c r="CW13" s="609"/>
      <c r="CX13" s="609"/>
      <c r="CY13" s="610"/>
      <c r="CZ13" s="646">
        <v>4.2</v>
      </c>
      <c r="DA13" s="646"/>
      <c r="DB13" s="646"/>
      <c r="DC13" s="646"/>
      <c r="DD13" s="614">
        <v>441757</v>
      </c>
      <c r="DE13" s="609"/>
      <c r="DF13" s="609"/>
      <c r="DG13" s="609"/>
      <c r="DH13" s="609"/>
      <c r="DI13" s="609"/>
      <c r="DJ13" s="609"/>
      <c r="DK13" s="609"/>
      <c r="DL13" s="609"/>
      <c r="DM13" s="609"/>
      <c r="DN13" s="609"/>
      <c r="DO13" s="609"/>
      <c r="DP13" s="610"/>
      <c r="DQ13" s="614">
        <v>398543</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117053</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1446605</v>
      </c>
      <c r="CS14" s="609"/>
      <c r="CT14" s="609"/>
      <c r="CU14" s="609"/>
      <c r="CV14" s="609"/>
      <c r="CW14" s="609"/>
      <c r="CX14" s="609"/>
      <c r="CY14" s="610"/>
      <c r="CZ14" s="646">
        <v>7.6</v>
      </c>
      <c r="DA14" s="646"/>
      <c r="DB14" s="646"/>
      <c r="DC14" s="646"/>
      <c r="DD14" s="614">
        <v>757792</v>
      </c>
      <c r="DE14" s="609"/>
      <c r="DF14" s="609"/>
      <c r="DG14" s="609"/>
      <c r="DH14" s="609"/>
      <c r="DI14" s="609"/>
      <c r="DJ14" s="609"/>
      <c r="DK14" s="609"/>
      <c r="DL14" s="609"/>
      <c r="DM14" s="609"/>
      <c r="DN14" s="609"/>
      <c r="DO14" s="609"/>
      <c r="DP14" s="610"/>
      <c r="DQ14" s="614">
        <v>693670</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12761</v>
      </c>
      <c r="S15" s="609"/>
      <c r="T15" s="609"/>
      <c r="U15" s="609"/>
      <c r="V15" s="609"/>
      <c r="W15" s="609"/>
      <c r="X15" s="609"/>
      <c r="Y15" s="610"/>
      <c r="Z15" s="646">
        <v>0.1</v>
      </c>
      <c r="AA15" s="646"/>
      <c r="AB15" s="646"/>
      <c r="AC15" s="646"/>
      <c r="AD15" s="647">
        <v>12761</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182872</v>
      </c>
      <c r="BH15" s="609"/>
      <c r="BI15" s="609"/>
      <c r="BJ15" s="609"/>
      <c r="BK15" s="609"/>
      <c r="BL15" s="609"/>
      <c r="BM15" s="609"/>
      <c r="BN15" s="610"/>
      <c r="BO15" s="646">
        <v>5.6</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1534037</v>
      </c>
      <c r="CS15" s="609"/>
      <c r="CT15" s="609"/>
      <c r="CU15" s="609"/>
      <c r="CV15" s="609"/>
      <c r="CW15" s="609"/>
      <c r="CX15" s="609"/>
      <c r="CY15" s="610"/>
      <c r="CZ15" s="646">
        <v>8.1</v>
      </c>
      <c r="DA15" s="646"/>
      <c r="DB15" s="646"/>
      <c r="DC15" s="646"/>
      <c r="DD15" s="614">
        <v>383474</v>
      </c>
      <c r="DE15" s="609"/>
      <c r="DF15" s="609"/>
      <c r="DG15" s="609"/>
      <c r="DH15" s="609"/>
      <c r="DI15" s="609"/>
      <c r="DJ15" s="609"/>
      <c r="DK15" s="609"/>
      <c r="DL15" s="609"/>
      <c r="DM15" s="609"/>
      <c r="DN15" s="609"/>
      <c r="DO15" s="609"/>
      <c r="DP15" s="610"/>
      <c r="DQ15" s="614">
        <v>1098019</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40602</v>
      </c>
      <c r="S16" s="609"/>
      <c r="T16" s="609"/>
      <c r="U16" s="609"/>
      <c r="V16" s="609"/>
      <c r="W16" s="609"/>
      <c r="X16" s="609"/>
      <c r="Y16" s="610"/>
      <c r="Z16" s="646">
        <v>0.2</v>
      </c>
      <c r="AA16" s="646"/>
      <c r="AB16" s="646"/>
      <c r="AC16" s="646"/>
      <c r="AD16" s="647">
        <v>40602</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v>517354</v>
      </c>
      <c r="BH16" s="609"/>
      <c r="BI16" s="609"/>
      <c r="BJ16" s="609"/>
      <c r="BK16" s="609"/>
      <c r="BL16" s="609"/>
      <c r="BM16" s="609"/>
      <c r="BN16" s="610"/>
      <c r="BO16" s="646">
        <v>15.8</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152259</v>
      </c>
      <c r="CS16" s="609"/>
      <c r="CT16" s="609"/>
      <c r="CU16" s="609"/>
      <c r="CV16" s="609"/>
      <c r="CW16" s="609"/>
      <c r="CX16" s="609"/>
      <c r="CY16" s="610"/>
      <c r="CZ16" s="646">
        <v>0.8</v>
      </c>
      <c r="DA16" s="646"/>
      <c r="DB16" s="646"/>
      <c r="DC16" s="646"/>
      <c r="DD16" s="614" t="s">
        <v>122</v>
      </c>
      <c r="DE16" s="609"/>
      <c r="DF16" s="609"/>
      <c r="DG16" s="609"/>
      <c r="DH16" s="609"/>
      <c r="DI16" s="609"/>
      <c r="DJ16" s="609"/>
      <c r="DK16" s="609"/>
      <c r="DL16" s="609"/>
      <c r="DM16" s="609"/>
      <c r="DN16" s="609"/>
      <c r="DO16" s="609"/>
      <c r="DP16" s="610"/>
      <c r="DQ16" s="614">
        <v>77053</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99322</v>
      </c>
      <c r="S17" s="609"/>
      <c r="T17" s="609"/>
      <c r="U17" s="609"/>
      <c r="V17" s="609"/>
      <c r="W17" s="609"/>
      <c r="X17" s="609"/>
      <c r="Y17" s="610"/>
      <c r="Z17" s="646">
        <v>0.5</v>
      </c>
      <c r="AA17" s="646"/>
      <c r="AB17" s="646"/>
      <c r="AC17" s="646"/>
      <c r="AD17" s="647">
        <v>99322</v>
      </c>
      <c r="AE17" s="647"/>
      <c r="AF17" s="647"/>
      <c r="AG17" s="647"/>
      <c r="AH17" s="647"/>
      <c r="AI17" s="647"/>
      <c r="AJ17" s="647"/>
      <c r="AK17" s="647"/>
      <c r="AL17" s="611">
        <v>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1882216</v>
      </c>
      <c r="CS17" s="609"/>
      <c r="CT17" s="609"/>
      <c r="CU17" s="609"/>
      <c r="CV17" s="609"/>
      <c r="CW17" s="609"/>
      <c r="CX17" s="609"/>
      <c r="CY17" s="610"/>
      <c r="CZ17" s="646">
        <v>9.9</v>
      </c>
      <c r="DA17" s="646"/>
      <c r="DB17" s="646"/>
      <c r="DC17" s="646"/>
      <c r="DD17" s="614" t="s">
        <v>122</v>
      </c>
      <c r="DE17" s="609"/>
      <c r="DF17" s="609"/>
      <c r="DG17" s="609"/>
      <c r="DH17" s="609"/>
      <c r="DI17" s="609"/>
      <c r="DJ17" s="609"/>
      <c r="DK17" s="609"/>
      <c r="DL17" s="609"/>
      <c r="DM17" s="609"/>
      <c r="DN17" s="609"/>
      <c r="DO17" s="609"/>
      <c r="DP17" s="610"/>
      <c r="DQ17" s="614">
        <v>1871853</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15439</v>
      </c>
      <c r="S18" s="609"/>
      <c r="T18" s="609"/>
      <c r="U18" s="609"/>
      <c r="V18" s="609"/>
      <c r="W18" s="609"/>
      <c r="X18" s="609"/>
      <c r="Y18" s="610"/>
      <c r="Z18" s="646">
        <v>0.1</v>
      </c>
      <c r="AA18" s="646"/>
      <c r="AB18" s="646"/>
      <c r="AC18" s="646"/>
      <c r="AD18" s="647">
        <v>15439</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83883</v>
      </c>
      <c r="S19" s="609"/>
      <c r="T19" s="609"/>
      <c r="U19" s="609"/>
      <c r="V19" s="609"/>
      <c r="W19" s="609"/>
      <c r="X19" s="609"/>
      <c r="Y19" s="610"/>
      <c r="Z19" s="646">
        <v>0.4</v>
      </c>
      <c r="AA19" s="646"/>
      <c r="AB19" s="646"/>
      <c r="AC19" s="646"/>
      <c r="AD19" s="647">
        <v>83883</v>
      </c>
      <c r="AE19" s="647"/>
      <c r="AF19" s="647"/>
      <c r="AG19" s="647"/>
      <c r="AH19" s="647"/>
      <c r="AI19" s="647"/>
      <c r="AJ19" s="647"/>
      <c r="AK19" s="647"/>
      <c r="AL19" s="611">
        <v>0.9</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137</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137</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19045703</v>
      </c>
      <c r="CS20" s="609"/>
      <c r="CT20" s="609"/>
      <c r="CU20" s="609"/>
      <c r="CV20" s="609"/>
      <c r="CW20" s="609"/>
      <c r="CX20" s="609"/>
      <c r="CY20" s="610"/>
      <c r="CZ20" s="646">
        <v>100</v>
      </c>
      <c r="DA20" s="646"/>
      <c r="DB20" s="646"/>
      <c r="DC20" s="646"/>
      <c r="DD20" s="614">
        <v>3119867</v>
      </c>
      <c r="DE20" s="609"/>
      <c r="DF20" s="609"/>
      <c r="DG20" s="609"/>
      <c r="DH20" s="609"/>
      <c r="DI20" s="609"/>
      <c r="DJ20" s="609"/>
      <c r="DK20" s="609"/>
      <c r="DL20" s="609"/>
      <c r="DM20" s="609"/>
      <c r="DN20" s="609"/>
      <c r="DO20" s="609"/>
      <c r="DP20" s="610"/>
      <c r="DQ20" s="614">
        <v>11513333</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6366587</v>
      </c>
      <c r="S21" s="609"/>
      <c r="T21" s="609"/>
      <c r="U21" s="609"/>
      <c r="V21" s="609"/>
      <c r="W21" s="609"/>
      <c r="X21" s="609"/>
      <c r="Y21" s="610"/>
      <c r="Z21" s="646">
        <v>31.5</v>
      </c>
      <c r="AA21" s="646"/>
      <c r="AB21" s="646"/>
      <c r="AC21" s="646"/>
      <c r="AD21" s="647">
        <v>5512719</v>
      </c>
      <c r="AE21" s="647"/>
      <c r="AF21" s="647"/>
      <c r="AG21" s="647"/>
      <c r="AH21" s="647"/>
      <c r="AI21" s="647"/>
      <c r="AJ21" s="647"/>
      <c r="AK21" s="647"/>
      <c r="AL21" s="611">
        <v>56.1</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137</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5512719</v>
      </c>
      <c r="S22" s="609"/>
      <c r="T22" s="609"/>
      <c r="U22" s="609"/>
      <c r="V22" s="609"/>
      <c r="W22" s="609"/>
      <c r="X22" s="609"/>
      <c r="Y22" s="610"/>
      <c r="Z22" s="646">
        <v>27.2</v>
      </c>
      <c r="AA22" s="646"/>
      <c r="AB22" s="646"/>
      <c r="AC22" s="646"/>
      <c r="AD22" s="647">
        <v>5512719</v>
      </c>
      <c r="AE22" s="647"/>
      <c r="AF22" s="647"/>
      <c r="AG22" s="647"/>
      <c r="AH22" s="647"/>
      <c r="AI22" s="647"/>
      <c r="AJ22" s="647"/>
      <c r="AK22" s="647"/>
      <c r="AL22" s="611">
        <v>56.1</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853868</v>
      </c>
      <c r="S23" s="609"/>
      <c r="T23" s="609"/>
      <c r="U23" s="609"/>
      <c r="V23" s="609"/>
      <c r="W23" s="609"/>
      <c r="X23" s="609"/>
      <c r="Y23" s="610"/>
      <c r="Z23" s="646">
        <v>4.2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8515955</v>
      </c>
      <c r="CS24" s="664"/>
      <c r="CT24" s="664"/>
      <c r="CU24" s="664"/>
      <c r="CV24" s="664"/>
      <c r="CW24" s="664"/>
      <c r="CX24" s="664"/>
      <c r="CY24" s="689"/>
      <c r="CZ24" s="690">
        <v>44.7</v>
      </c>
      <c r="DA24" s="672"/>
      <c r="DB24" s="672"/>
      <c r="DC24" s="692"/>
      <c r="DD24" s="688">
        <v>5566526</v>
      </c>
      <c r="DE24" s="664"/>
      <c r="DF24" s="664"/>
      <c r="DG24" s="664"/>
      <c r="DH24" s="664"/>
      <c r="DI24" s="664"/>
      <c r="DJ24" s="664"/>
      <c r="DK24" s="689"/>
      <c r="DL24" s="688">
        <v>4995090</v>
      </c>
      <c r="DM24" s="664"/>
      <c r="DN24" s="664"/>
      <c r="DO24" s="664"/>
      <c r="DP24" s="664"/>
      <c r="DQ24" s="664"/>
      <c r="DR24" s="664"/>
      <c r="DS24" s="664"/>
      <c r="DT24" s="664"/>
      <c r="DU24" s="664"/>
      <c r="DV24" s="689"/>
      <c r="DW24" s="690">
        <v>50.7</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10652439</v>
      </c>
      <c r="S25" s="609"/>
      <c r="T25" s="609"/>
      <c r="U25" s="609"/>
      <c r="V25" s="609"/>
      <c r="W25" s="609"/>
      <c r="X25" s="609"/>
      <c r="Y25" s="610"/>
      <c r="Z25" s="646">
        <v>52.6</v>
      </c>
      <c r="AA25" s="646"/>
      <c r="AB25" s="646"/>
      <c r="AC25" s="646"/>
      <c r="AD25" s="647">
        <v>9798571</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2305621</v>
      </c>
      <c r="CS25" s="621"/>
      <c r="CT25" s="621"/>
      <c r="CU25" s="621"/>
      <c r="CV25" s="621"/>
      <c r="CW25" s="621"/>
      <c r="CX25" s="621"/>
      <c r="CY25" s="622"/>
      <c r="CZ25" s="611">
        <v>12.1</v>
      </c>
      <c r="DA25" s="623"/>
      <c r="DB25" s="623"/>
      <c r="DC25" s="624"/>
      <c r="DD25" s="614">
        <v>2136405</v>
      </c>
      <c r="DE25" s="621"/>
      <c r="DF25" s="621"/>
      <c r="DG25" s="621"/>
      <c r="DH25" s="621"/>
      <c r="DI25" s="621"/>
      <c r="DJ25" s="621"/>
      <c r="DK25" s="622"/>
      <c r="DL25" s="614">
        <v>2112091</v>
      </c>
      <c r="DM25" s="621"/>
      <c r="DN25" s="621"/>
      <c r="DO25" s="621"/>
      <c r="DP25" s="621"/>
      <c r="DQ25" s="621"/>
      <c r="DR25" s="621"/>
      <c r="DS25" s="621"/>
      <c r="DT25" s="621"/>
      <c r="DU25" s="621"/>
      <c r="DV25" s="622"/>
      <c r="DW25" s="611">
        <v>21.4</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1808</v>
      </c>
      <c r="S26" s="609"/>
      <c r="T26" s="609"/>
      <c r="U26" s="609"/>
      <c r="V26" s="609"/>
      <c r="W26" s="609"/>
      <c r="X26" s="609"/>
      <c r="Y26" s="610"/>
      <c r="Z26" s="646">
        <v>0</v>
      </c>
      <c r="AA26" s="646"/>
      <c r="AB26" s="646"/>
      <c r="AC26" s="646"/>
      <c r="AD26" s="647">
        <v>1808</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1349328</v>
      </c>
      <c r="CS26" s="609"/>
      <c r="CT26" s="609"/>
      <c r="CU26" s="609"/>
      <c r="CV26" s="609"/>
      <c r="CW26" s="609"/>
      <c r="CX26" s="609"/>
      <c r="CY26" s="610"/>
      <c r="CZ26" s="611">
        <v>7.1</v>
      </c>
      <c r="DA26" s="623"/>
      <c r="DB26" s="623"/>
      <c r="DC26" s="624"/>
      <c r="DD26" s="614">
        <v>1242847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74744</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3273518</v>
      </c>
      <c r="BH27" s="609"/>
      <c r="BI27" s="609"/>
      <c r="BJ27" s="609"/>
      <c r="BK27" s="609"/>
      <c r="BL27" s="609"/>
      <c r="BM27" s="609"/>
      <c r="BN27" s="610"/>
      <c r="BO27" s="646">
        <v>100</v>
      </c>
      <c r="BP27" s="646"/>
      <c r="BQ27" s="646"/>
      <c r="BR27" s="646"/>
      <c r="BS27" s="647">
        <v>44250</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4328118</v>
      </c>
      <c r="CS27" s="621"/>
      <c r="CT27" s="621"/>
      <c r="CU27" s="621"/>
      <c r="CV27" s="621"/>
      <c r="CW27" s="621"/>
      <c r="CX27" s="621"/>
      <c r="CY27" s="622"/>
      <c r="CZ27" s="611">
        <v>22.7</v>
      </c>
      <c r="DA27" s="623"/>
      <c r="DB27" s="623"/>
      <c r="DC27" s="624"/>
      <c r="DD27" s="614">
        <v>1558268</v>
      </c>
      <c r="DE27" s="621"/>
      <c r="DF27" s="621"/>
      <c r="DG27" s="621"/>
      <c r="DH27" s="621"/>
      <c r="DI27" s="621"/>
      <c r="DJ27" s="621"/>
      <c r="DK27" s="622"/>
      <c r="DL27" s="614">
        <v>1011146</v>
      </c>
      <c r="DM27" s="621"/>
      <c r="DN27" s="621"/>
      <c r="DO27" s="621"/>
      <c r="DP27" s="621"/>
      <c r="DQ27" s="621"/>
      <c r="DR27" s="621"/>
      <c r="DS27" s="621"/>
      <c r="DT27" s="621"/>
      <c r="DU27" s="621"/>
      <c r="DV27" s="622"/>
      <c r="DW27" s="611">
        <v>10.3</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130764</v>
      </c>
      <c r="S28" s="609"/>
      <c r="T28" s="609"/>
      <c r="U28" s="609"/>
      <c r="V28" s="609"/>
      <c r="W28" s="609"/>
      <c r="X28" s="609"/>
      <c r="Y28" s="610"/>
      <c r="Z28" s="646">
        <v>0.6</v>
      </c>
      <c r="AA28" s="646"/>
      <c r="AB28" s="646"/>
      <c r="AC28" s="646"/>
      <c r="AD28" s="647">
        <v>14254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1882216</v>
      </c>
      <c r="CS28" s="609"/>
      <c r="CT28" s="609"/>
      <c r="CU28" s="609"/>
      <c r="CV28" s="609"/>
      <c r="CW28" s="609"/>
      <c r="CX28" s="609"/>
      <c r="CY28" s="610"/>
      <c r="CZ28" s="611">
        <v>9.9</v>
      </c>
      <c r="DA28" s="623"/>
      <c r="DB28" s="623"/>
      <c r="DC28" s="624"/>
      <c r="DD28" s="614">
        <v>1871853</v>
      </c>
      <c r="DE28" s="609"/>
      <c r="DF28" s="609"/>
      <c r="DG28" s="609"/>
      <c r="DH28" s="609"/>
      <c r="DI28" s="609"/>
      <c r="DJ28" s="609"/>
      <c r="DK28" s="610"/>
      <c r="DL28" s="614">
        <v>1871853</v>
      </c>
      <c r="DM28" s="609"/>
      <c r="DN28" s="609"/>
      <c r="DO28" s="609"/>
      <c r="DP28" s="609"/>
      <c r="DQ28" s="609"/>
      <c r="DR28" s="609"/>
      <c r="DS28" s="609"/>
      <c r="DT28" s="609"/>
      <c r="DU28" s="609"/>
      <c r="DV28" s="610"/>
      <c r="DW28" s="611">
        <v>19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58207</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1882216</v>
      </c>
      <c r="CS29" s="621"/>
      <c r="CT29" s="621"/>
      <c r="CU29" s="621"/>
      <c r="CV29" s="621"/>
      <c r="CW29" s="621"/>
      <c r="CX29" s="621"/>
      <c r="CY29" s="622"/>
      <c r="CZ29" s="611">
        <v>9.9</v>
      </c>
      <c r="DA29" s="623"/>
      <c r="DB29" s="623"/>
      <c r="DC29" s="624"/>
      <c r="DD29" s="614">
        <v>1871853</v>
      </c>
      <c r="DE29" s="621"/>
      <c r="DF29" s="621"/>
      <c r="DG29" s="621"/>
      <c r="DH29" s="621"/>
      <c r="DI29" s="621"/>
      <c r="DJ29" s="621"/>
      <c r="DK29" s="622"/>
      <c r="DL29" s="614">
        <v>1871853</v>
      </c>
      <c r="DM29" s="621"/>
      <c r="DN29" s="621"/>
      <c r="DO29" s="621"/>
      <c r="DP29" s="621"/>
      <c r="DQ29" s="621"/>
      <c r="DR29" s="621"/>
      <c r="DS29" s="621"/>
      <c r="DT29" s="621"/>
      <c r="DU29" s="621"/>
      <c r="DV29" s="622"/>
      <c r="DW29" s="611">
        <v>19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2987087</v>
      </c>
      <c r="S30" s="609"/>
      <c r="T30" s="609"/>
      <c r="U30" s="609"/>
      <c r="V30" s="609"/>
      <c r="W30" s="609"/>
      <c r="X30" s="609"/>
      <c r="Y30" s="610"/>
      <c r="Z30" s="646">
        <v>14.8</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1849657</v>
      </c>
      <c r="CS30" s="609"/>
      <c r="CT30" s="609"/>
      <c r="CU30" s="609"/>
      <c r="CV30" s="609"/>
      <c r="CW30" s="609"/>
      <c r="CX30" s="609"/>
      <c r="CY30" s="610"/>
      <c r="CZ30" s="611">
        <v>9.6999999999999993</v>
      </c>
      <c r="DA30" s="623"/>
      <c r="DB30" s="623"/>
      <c r="DC30" s="624"/>
      <c r="DD30" s="614">
        <v>1839294</v>
      </c>
      <c r="DE30" s="609"/>
      <c r="DF30" s="609"/>
      <c r="DG30" s="609"/>
      <c r="DH30" s="609"/>
      <c r="DI30" s="609"/>
      <c r="DJ30" s="609"/>
      <c r="DK30" s="610"/>
      <c r="DL30" s="614">
        <v>1839294</v>
      </c>
      <c r="DM30" s="609"/>
      <c r="DN30" s="609"/>
      <c r="DO30" s="609"/>
      <c r="DP30" s="609"/>
      <c r="DQ30" s="609"/>
      <c r="DR30" s="609"/>
      <c r="DS30" s="609"/>
      <c r="DT30" s="609"/>
      <c r="DU30" s="609"/>
      <c r="DV30" s="610"/>
      <c r="DW30" s="611">
        <v>18.7</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99.1</v>
      </c>
      <c r="BH31" s="671"/>
      <c r="BI31" s="671"/>
      <c r="BJ31" s="671"/>
      <c r="BK31" s="671"/>
      <c r="BL31" s="671"/>
      <c r="BM31" s="672">
        <v>94.6</v>
      </c>
      <c r="BN31" s="671"/>
      <c r="BO31" s="671"/>
      <c r="BP31" s="671"/>
      <c r="BQ31" s="673"/>
      <c r="BR31" s="670">
        <v>99.1</v>
      </c>
      <c r="BS31" s="671"/>
      <c r="BT31" s="671"/>
      <c r="BU31" s="671"/>
      <c r="BV31" s="671"/>
      <c r="BW31" s="671"/>
      <c r="BX31" s="672">
        <v>94.5</v>
      </c>
      <c r="BY31" s="671"/>
      <c r="BZ31" s="671"/>
      <c r="CA31" s="671"/>
      <c r="CB31" s="673"/>
      <c r="CD31" s="629"/>
      <c r="CE31" s="630"/>
      <c r="CF31" s="605" t="s">
        <v>301</v>
      </c>
      <c r="CG31" s="606"/>
      <c r="CH31" s="606"/>
      <c r="CI31" s="606"/>
      <c r="CJ31" s="606"/>
      <c r="CK31" s="606"/>
      <c r="CL31" s="606"/>
      <c r="CM31" s="606"/>
      <c r="CN31" s="606"/>
      <c r="CO31" s="606"/>
      <c r="CP31" s="606"/>
      <c r="CQ31" s="607"/>
      <c r="CR31" s="608">
        <v>32559</v>
      </c>
      <c r="CS31" s="621"/>
      <c r="CT31" s="621"/>
      <c r="CU31" s="621"/>
      <c r="CV31" s="621"/>
      <c r="CW31" s="621"/>
      <c r="CX31" s="621"/>
      <c r="CY31" s="622"/>
      <c r="CZ31" s="611">
        <v>0.2</v>
      </c>
      <c r="DA31" s="623"/>
      <c r="DB31" s="623"/>
      <c r="DC31" s="624"/>
      <c r="DD31" s="614">
        <v>32559</v>
      </c>
      <c r="DE31" s="621"/>
      <c r="DF31" s="621"/>
      <c r="DG31" s="621"/>
      <c r="DH31" s="621"/>
      <c r="DI31" s="621"/>
      <c r="DJ31" s="621"/>
      <c r="DK31" s="622"/>
      <c r="DL31" s="614">
        <v>32559</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1602578</v>
      </c>
      <c r="S32" s="609"/>
      <c r="T32" s="609"/>
      <c r="U32" s="609"/>
      <c r="V32" s="609"/>
      <c r="W32" s="609"/>
      <c r="X32" s="609"/>
      <c r="Y32" s="610"/>
      <c r="Z32" s="646">
        <v>7.9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99.2</v>
      </c>
      <c r="BH32" s="621"/>
      <c r="BI32" s="621"/>
      <c r="BJ32" s="621"/>
      <c r="BK32" s="621"/>
      <c r="BL32" s="621"/>
      <c r="BM32" s="612">
        <v>97.1</v>
      </c>
      <c r="BN32" s="621"/>
      <c r="BO32" s="621"/>
      <c r="BP32" s="621"/>
      <c r="BQ32" s="644"/>
      <c r="BR32" s="674">
        <v>99</v>
      </c>
      <c r="BS32" s="621"/>
      <c r="BT32" s="621"/>
      <c r="BU32" s="621"/>
      <c r="BV32" s="621"/>
      <c r="BW32" s="621"/>
      <c r="BX32" s="612">
        <v>97.4</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79877</v>
      </c>
      <c r="S33" s="609"/>
      <c r="T33" s="609"/>
      <c r="U33" s="609"/>
      <c r="V33" s="609"/>
      <c r="W33" s="609"/>
      <c r="X33" s="609"/>
      <c r="Y33" s="610"/>
      <c r="Z33" s="646">
        <v>0.4</v>
      </c>
      <c r="AA33" s="646"/>
      <c r="AB33" s="646"/>
      <c r="AC33" s="646"/>
      <c r="AD33" s="647">
        <v>17048</v>
      </c>
      <c r="AE33" s="647"/>
      <c r="AF33" s="647"/>
      <c r="AG33" s="647"/>
      <c r="AH33" s="647"/>
      <c r="AI33" s="647"/>
      <c r="AJ33" s="647"/>
      <c r="AK33" s="647"/>
      <c r="AL33" s="611">
        <v>0.2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98.7</v>
      </c>
      <c r="BH33" s="593"/>
      <c r="BI33" s="593"/>
      <c r="BJ33" s="593"/>
      <c r="BK33" s="593"/>
      <c r="BL33" s="593"/>
      <c r="BM33" s="639">
        <v>90.6</v>
      </c>
      <c r="BN33" s="593"/>
      <c r="BO33" s="593"/>
      <c r="BP33" s="593"/>
      <c r="BQ33" s="656"/>
      <c r="BR33" s="669">
        <v>98.8</v>
      </c>
      <c r="BS33" s="593"/>
      <c r="BT33" s="593"/>
      <c r="BU33" s="593"/>
      <c r="BV33" s="593"/>
      <c r="BW33" s="593"/>
      <c r="BX33" s="639">
        <v>90.9</v>
      </c>
      <c r="BY33" s="593"/>
      <c r="BZ33" s="593"/>
      <c r="CA33" s="593"/>
      <c r="CB33" s="656"/>
      <c r="CD33" s="605" t="s">
        <v>308</v>
      </c>
      <c r="CE33" s="606"/>
      <c r="CF33" s="606"/>
      <c r="CG33" s="606"/>
      <c r="CH33" s="606"/>
      <c r="CI33" s="606"/>
      <c r="CJ33" s="606"/>
      <c r="CK33" s="606"/>
      <c r="CL33" s="606"/>
      <c r="CM33" s="606"/>
      <c r="CN33" s="606"/>
      <c r="CO33" s="606"/>
      <c r="CP33" s="606"/>
      <c r="CQ33" s="607"/>
      <c r="CR33" s="608">
        <v>7257622</v>
      </c>
      <c r="CS33" s="621"/>
      <c r="CT33" s="621"/>
      <c r="CU33" s="621"/>
      <c r="CV33" s="621"/>
      <c r="CW33" s="621"/>
      <c r="CX33" s="621"/>
      <c r="CY33" s="622"/>
      <c r="CZ33" s="611">
        <v>38.1</v>
      </c>
      <c r="DA33" s="623"/>
      <c r="DB33" s="623"/>
      <c r="DC33" s="624"/>
      <c r="DD33" s="614">
        <v>5334674</v>
      </c>
      <c r="DE33" s="621"/>
      <c r="DF33" s="621"/>
      <c r="DG33" s="621"/>
      <c r="DH33" s="621"/>
      <c r="DI33" s="621"/>
      <c r="DJ33" s="621"/>
      <c r="DK33" s="622"/>
      <c r="DL33" s="614">
        <v>3946620</v>
      </c>
      <c r="DM33" s="621"/>
      <c r="DN33" s="621"/>
      <c r="DO33" s="621"/>
      <c r="DP33" s="621"/>
      <c r="DQ33" s="621"/>
      <c r="DR33" s="621"/>
      <c r="DS33" s="621"/>
      <c r="DT33" s="621"/>
      <c r="DU33" s="621"/>
      <c r="DV33" s="622"/>
      <c r="DW33" s="611">
        <v>40</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631655</v>
      </c>
      <c r="S34" s="609"/>
      <c r="T34" s="609"/>
      <c r="U34" s="609"/>
      <c r="V34" s="609"/>
      <c r="W34" s="609"/>
      <c r="X34" s="609"/>
      <c r="Y34" s="610"/>
      <c r="Z34" s="646">
        <v>3.1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2459750</v>
      </c>
      <c r="CS34" s="609"/>
      <c r="CT34" s="609"/>
      <c r="CU34" s="609"/>
      <c r="CV34" s="609"/>
      <c r="CW34" s="609"/>
      <c r="CX34" s="609"/>
      <c r="CY34" s="610"/>
      <c r="CZ34" s="611">
        <v>12.9</v>
      </c>
      <c r="DA34" s="623"/>
      <c r="DB34" s="623"/>
      <c r="DC34" s="624"/>
      <c r="DD34" s="614">
        <v>1517984</v>
      </c>
      <c r="DE34" s="609"/>
      <c r="DF34" s="609"/>
      <c r="DG34" s="609"/>
      <c r="DH34" s="609"/>
      <c r="DI34" s="609"/>
      <c r="DJ34" s="609"/>
      <c r="DK34" s="610"/>
      <c r="DL34" s="614">
        <v>1373742</v>
      </c>
      <c r="DM34" s="609"/>
      <c r="DN34" s="609"/>
      <c r="DO34" s="609"/>
      <c r="DP34" s="609"/>
      <c r="DQ34" s="609"/>
      <c r="DR34" s="609"/>
      <c r="DS34" s="609"/>
      <c r="DT34" s="609"/>
      <c r="DU34" s="609"/>
      <c r="DV34" s="610"/>
      <c r="DW34" s="611">
        <v>13.9</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246063</v>
      </c>
      <c r="S35" s="609"/>
      <c r="T35" s="609"/>
      <c r="U35" s="609"/>
      <c r="V35" s="609"/>
      <c r="W35" s="609"/>
      <c r="X35" s="609"/>
      <c r="Y35" s="610"/>
      <c r="Z35" s="646">
        <v>1.2</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162939</v>
      </c>
      <c r="CS35" s="621"/>
      <c r="CT35" s="621"/>
      <c r="CU35" s="621"/>
      <c r="CV35" s="621"/>
      <c r="CW35" s="621"/>
      <c r="CX35" s="621"/>
      <c r="CY35" s="622"/>
      <c r="CZ35" s="611">
        <v>0.9</v>
      </c>
      <c r="DA35" s="623"/>
      <c r="DB35" s="623"/>
      <c r="DC35" s="624"/>
      <c r="DD35" s="614">
        <v>142902</v>
      </c>
      <c r="DE35" s="621"/>
      <c r="DF35" s="621"/>
      <c r="DG35" s="621"/>
      <c r="DH35" s="621"/>
      <c r="DI35" s="621"/>
      <c r="DJ35" s="621"/>
      <c r="DK35" s="622"/>
      <c r="DL35" s="614">
        <v>137123</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1302169</v>
      </c>
      <c r="S36" s="609"/>
      <c r="T36" s="609"/>
      <c r="U36" s="609"/>
      <c r="V36" s="609"/>
      <c r="W36" s="609"/>
      <c r="X36" s="609"/>
      <c r="Y36" s="610"/>
      <c r="Z36" s="646">
        <v>6.4</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1794334</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-914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2025085</v>
      </c>
      <c r="CS36" s="609"/>
      <c r="CT36" s="609"/>
      <c r="CU36" s="609"/>
      <c r="CV36" s="609"/>
      <c r="CW36" s="609"/>
      <c r="CX36" s="609"/>
      <c r="CY36" s="610"/>
      <c r="CZ36" s="611">
        <v>10.6</v>
      </c>
      <c r="DA36" s="623"/>
      <c r="DB36" s="623"/>
      <c r="DC36" s="624"/>
      <c r="DD36" s="614">
        <v>1597548</v>
      </c>
      <c r="DE36" s="609"/>
      <c r="DF36" s="609"/>
      <c r="DG36" s="609"/>
      <c r="DH36" s="609"/>
      <c r="DI36" s="609"/>
      <c r="DJ36" s="609"/>
      <c r="DK36" s="610"/>
      <c r="DL36" s="614">
        <v>1274027</v>
      </c>
      <c r="DM36" s="609"/>
      <c r="DN36" s="609"/>
      <c r="DO36" s="609"/>
      <c r="DP36" s="609"/>
      <c r="DQ36" s="609"/>
      <c r="DR36" s="609"/>
      <c r="DS36" s="609"/>
      <c r="DT36" s="609"/>
      <c r="DU36" s="609"/>
      <c r="DV36" s="610"/>
      <c r="DW36" s="611">
        <v>12.9</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298597</v>
      </c>
      <c r="S37" s="609"/>
      <c r="T37" s="609"/>
      <c r="U37" s="609"/>
      <c r="V37" s="609"/>
      <c r="W37" s="609"/>
      <c r="X37" s="609"/>
      <c r="Y37" s="610"/>
      <c r="Z37" s="646">
        <v>1.5</v>
      </c>
      <c r="AA37" s="646"/>
      <c r="AB37" s="646"/>
      <c r="AC37" s="646"/>
      <c r="AD37" s="647">
        <v>1015</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129389</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-136257</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962648</v>
      </c>
      <c r="CS37" s="621"/>
      <c r="CT37" s="621"/>
      <c r="CU37" s="621"/>
      <c r="CV37" s="621"/>
      <c r="CW37" s="621"/>
      <c r="CX37" s="621"/>
      <c r="CY37" s="622"/>
      <c r="CZ37" s="611">
        <v>5.0999999999999996</v>
      </c>
      <c r="DA37" s="623"/>
      <c r="DB37" s="623"/>
      <c r="DC37" s="624"/>
      <c r="DD37" s="614">
        <v>962648</v>
      </c>
      <c r="DE37" s="621"/>
      <c r="DF37" s="621"/>
      <c r="DG37" s="621"/>
      <c r="DH37" s="621"/>
      <c r="DI37" s="621"/>
      <c r="DJ37" s="621"/>
      <c r="DK37" s="622"/>
      <c r="DL37" s="614">
        <v>794145</v>
      </c>
      <c r="DM37" s="621"/>
      <c r="DN37" s="621"/>
      <c r="DO37" s="621"/>
      <c r="DP37" s="621"/>
      <c r="DQ37" s="621"/>
      <c r="DR37" s="621"/>
      <c r="DS37" s="621"/>
      <c r="DT37" s="621"/>
      <c r="DU37" s="621"/>
      <c r="DV37" s="622"/>
      <c r="DW37" s="611">
        <v>8.1</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2170600</v>
      </c>
      <c r="S38" s="609"/>
      <c r="T38" s="609"/>
      <c r="U38" s="609"/>
      <c r="V38" s="609"/>
      <c r="W38" s="609"/>
      <c r="X38" s="609"/>
      <c r="Y38" s="610"/>
      <c r="Z38" s="646">
        <v>10.7</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69998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3575</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1594947</v>
      </c>
      <c r="CS38" s="609"/>
      <c r="CT38" s="609"/>
      <c r="CU38" s="609"/>
      <c r="CV38" s="609"/>
      <c r="CW38" s="609"/>
      <c r="CX38" s="609"/>
      <c r="CY38" s="610"/>
      <c r="CZ38" s="611">
        <v>8.4</v>
      </c>
      <c r="DA38" s="623"/>
      <c r="DB38" s="623"/>
      <c r="DC38" s="624"/>
      <c r="DD38" s="614">
        <v>1289577</v>
      </c>
      <c r="DE38" s="609"/>
      <c r="DF38" s="609"/>
      <c r="DG38" s="609"/>
      <c r="DH38" s="609"/>
      <c r="DI38" s="609"/>
      <c r="DJ38" s="609"/>
      <c r="DK38" s="610"/>
      <c r="DL38" s="614">
        <v>1151351</v>
      </c>
      <c r="DM38" s="609"/>
      <c r="DN38" s="609"/>
      <c r="DO38" s="609"/>
      <c r="DP38" s="609"/>
      <c r="DQ38" s="609"/>
      <c r="DR38" s="609"/>
      <c r="DS38" s="609"/>
      <c r="DT38" s="609"/>
      <c r="DU38" s="609"/>
      <c r="DV38" s="610"/>
      <c r="DW38" s="611">
        <v>11.7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260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5092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888481</v>
      </c>
      <c r="CS39" s="621"/>
      <c r="CT39" s="621"/>
      <c r="CU39" s="621"/>
      <c r="CV39" s="621"/>
      <c r="CW39" s="621"/>
      <c r="CX39" s="621"/>
      <c r="CY39" s="622"/>
      <c r="CZ39" s="611">
        <v>4.7</v>
      </c>
      <c r="DA39" s="623"/>
      <c r="DB39" s="623"/>
      <c r="DC39" s="624"/>
      <c r="DD39" s="614">
        <v>676360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25500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81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126420</v>
      </c>
      <c r="CS40" s="609"/>
      <c r="CT40" s="609"/>
      <c r="CU40" s="609"/>
      <c r="CV40" s="609"/>
      <c r="CW40" s="609"/>
      <c r="CX40" s="609"/>
      <c r="CY40" s="610"/>
      <c r="CZ40" s="611">
        <v>0.7</v>
      </c>
      <c r="DA40" s="623"/>
      <c r="DB40" s="623"/>
      <c r="DC40" s="624"/>
      <c r="DD40" s="614">
        <v>110303</v>
      </c>
      <c r="DE40" s="609"/>
      <c r="DF40" s="609"/>
      <c r="DG40" s="609"/>
      <c r="DH40" s="609"/>
      <c r="DI40" s="609"/>
      <c r="DJ40" s="609"/>
      <c r="DK40" s="610"/>
      <c r="DL40" s="614">
        <v>10377</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20236588</v>
      </c>
      <c r="S41" s="633"/>
      <c r="T41" s="633"/>
      <c r="U41" s="633"/>
      <c r="V41" s="633"/>
      <c r="W41" s="633"/>
      <c r="X41" s="633"/>
      <c r="Y41" s="636"/>
      <c r="Z41" s="637">
        <v>100</v>
      </c>
      <c r="AA41" s="637"/>
      <c r="AB41" s="637"/>
      <c r="AC41" s="637"/>
      <c r="AD41" s="638">
        <v>9832696</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420981</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1173706</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446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3272126</v>
      </c>
      <c r="CS42" s="621"/>
      <c r="CT42" s="621"/>
      <c r="CU42" s="621"/>
      <c r="CV42" s="621"/>
      <c r="CW42" s="621"/>
      <c r="CX42" s="621"/>
      <c r="CY42" s="622"/>
      <c r="CZ42" s="611">
        <v>17.2</v>
      </c>
      <c r="DA42" s="623"/>
      <c r="DB42" s="623"/>
      <c r="DC42" s="624"/>
      <c r="DD42" s="614">
        <v>612133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184201</v>
      </c>
      <c r="CS43" s="621"/>
      <c r="CT43" s="621"/>
      <c r="CU43" s="621"/>
      <c r="CV43" s="621"/>
      <c r="CW43" s="621"/>
      <c r="CX43" s="621"/>
      <c r="CY43" s="622"/>
      <c r="CZ43" s="611">
        <v>1</v>
      </c>
      <c r="DA43" s="623"/>
      <c r="DB43" s="623"/>
      <c r="DC43" s="624"/>
      <c r="DD43" s="614">
        <v>184201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3119867</v>
      </c>
      <c r="CS44" s="609"/>
      <c r="CT44" s="609"/>
      <c r="CU44" s="609"/>
      <c r="CV44" s="609"/>
      <c r="CW44" s="609"/>
      <c r="CX44" s="609"/>
      <c r="CY44" s="610"/>
      <c r="CZ44" s="611">
        <v>16.399999999999999</v>
      </c>
      <c r="DA44" s="612"/>
      <c r="DB44" s="612"/>
      <c r="DC44" s="613"/>
      <c r="DD44" s="614">
        <v>535080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677692</v>
      </c>
      <c r="CS45" s="621"/>
      <c r="CT45" s="621"/>
      <c r="CU45" s="621"/>
      <c r="CV45" s="621"/>
      <c r="CW45" s="621"/>
      <c r="CX45" s="621"/>
      <c r="CY45" s="622"/>
      <c r="CZ45" s="611">
        <v>3.6</v>
      </c>
      <c r="DA45" s="623"/>
      <c r="DB45" s="623"/>
      <c r="DC45" s="624"/>
      <c r="DD45" s="614">
        <v>129557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2384825</v>
      </c>
      <c r="CS46" s="609"/>
      <c r="CT46" s="609"/>
      <c r="CU46" s="609"/>
      <c r="CV46" s="609"/>
      <c r="CW46" s="609"/>
      <c r="CX46" s="609"/>
      <c r="CY46" s="610"/>
      <c r="CZ46" s="611">
        <v>12.5</v>
      </c>
      <c r="DA46" s="612"/>
      <c r="DB46" s="612"/>
      <c r="DC46" s="613"/>
      <c r="DD46" s="614">
        <v>384853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152259</v>
      </c>
      <c r="CS47" s="621"/>
      <c r="CT47" s="621"/>
      <c r="CU47" s="621"/>
      <c r="CV47" s="621"/>
      <c r="CW47" s="621"/>
      <c r="CX47" s="621"/>
      <c r="CY47" s="622"/>
      <c r="CZ47" s="611">
        <v>0.8</v>
      </c>
      <c r="DA47" s="623"/>
      <c r="DB47" s="623"/>
      <c r="DC47" s="624"/>
      <c r="DD47" s="614">
        <v>77053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19045703</v>
      </c>
      <c r="CS49" s="593"/>
      <c r="CT49" s="593"/>
      <c r="CU49" s="593"/>
      <c r="CV49" s="593"/>
      <c r="CW49" s="593"/>
      <c r="CX49" s="593"/>
      <c r="CY49" s="594"/>
      <c r="CZ49" s="595">
        <v>100</v>
      </c>
      <c r="DA49" s="596"/>
      <c r="DB49" s="596"/>
      <c r="DC49" s="597"/>
      <c r="DD49" s="598">
        <v>11513333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xuTG73571IzqTc8321rd/5NKYgRPy9A6FETyOX+Owjc9FmZJFuR5HD4dyN1FBtCrxRfitjQ5SU14pgkofpAUA==" saltValue="s3VGXNlNUONyL4IreZ5L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6" t="s">
        <v>353</v>
      </c>
      <c r="B2" s="1076"/>
      <c r="C2" s="1076"/>
      <c r="D2" s="1076"/>
      <c r="E2" s="1076"/>
      <c r="F2" s="1076"/>
      <c r="G2" s="1076"/>
      <c r="H2" s="1076"/>
      <c r="I2" s="1076"/>
      <c r="J2" s="1076"/>
      <c r="K2" s="1076"/>
      <c r="L2" s="1076"/>
      <c r="M2" s="1076"/>
      <c r="N2" s="1076"/>
      <c r="O2" s="1076"/>
      <c r="P2" s="1076"/>
      <c r="Q2" s="1076"/>
      <c r="R2" s="1076"/>
      <c r="S2" s="1076"/>
      <c r="T2" s="1076"/>
      <c r="U2" s="1076"/>
      <c r="V2" s="1076"/>
      <c r="W2" s="1076"/>
      <c r="X2" s="1076"/>
      <c r="Y2" s="1076"/>
      <c r="Z2" s="1076"/>
      <c r="AA2" s="1076"/>
      <c r="AB2" s="1076"/>
      <c r="AC2" s="1076"/>
      <c r="AD2" s="1076"/>
      <c r="AE2" s="1076"/>
      <c r="AF2" s="1076"/>
      <c r="AG2" s="1076"/>
      <c r="AH2" s="1076"/>
      <c r="AI2" s="1076"/>
      <c r="AJ2" s="1076"/>
      <c r="AK2" s="1076"/>
      <c r="AL2" s="1076"/>
      <c r="AM2" s="1076"/>
      <c r="AN2" s="1076"/>
      <c r="AO2" s="1076"/>
      <c r="AP2" s="1076"/>
      <c r="AQ2" s="1076"/>
      <c r="AR2" s="1076"/>
      <c r="AS2" s="1076"/>
      <c r="AT2" s="1076"/>
      <c r="AU2" s="1076"/>
      <c r="AV2" s="1076"/>
      <c r="AW2" s="1076"/>
      <c r="AX2" s="1076"/>
      <c r="AY2" s="1076"/>
      <c r="AZ2" s="1076"/>
      <c r="BA2" s="1076"/>
      <c r="BB2" s="1076"/>
      <c r="BC2" s="1076"/>
      <c r="BD2" s="1076"/>
      <c r="BE2" s="1076"/>
      <c r="BF2" s="1076"/>
      <c r="BG2" s="1076"/>
      <c r="BH2" s="1076"/>
      <c r="BI2" s="1076"/>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7" t="s">
        <v>354</v>
      </c>
      <c r="DK2" s="1078"/>
      <c r="DL2" s="1078"/>
      <c r="DM2" s="1078"/>
      <c r="DN2" s="1078"/>
      <c r="DO2" s="1079"/>
      <c r="DP2" s="210"/>
      <c r="DQ2" s="1077" t="s">
        <v>355</v>
      </c>
      <c r="DR2" s="1078"/>
      <c r="DS2" s="1078"/>
      <c r="DT2" s="1078"/>
      <c r="DU2" s="1078"/>
      <c r="DV2" s="1078"/>
      <c r="DW2" s="1078"/>
      <c r="DX2" s="1078"/>
      <c r="DY2" s="1078"/>
      <c r="DZ2" s="1079"/>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5" t="s">
        <v>356</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N4" s="1045"/>
      <c r="AO4" s="1045"/>
      <c r="AP4" s="1045"/>
      <c r="AQ4" s="1045"/>
      <c r="AR4" s="1045"/>
      <c r="AS4" s="1045"/>
      <c r="AT4" s="1045"/>
      <c r="AU4" s="1045"/>
      <c r="AV4" s="1045"/>
      <c r="AW4" s="1045"/>
      <c r="AX4" s="1045"/>
      <c r="AY4" s="1045"/>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0"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0" t="s">
        <v>372</v>
      </c>
      <c r="DH5" s="1071"/>
      <c r="DI5" s="1071"/>
      <c r="DJ5" s="1071"/>
      <c r="DK5" s="1072"/>
      <c r="DL5" s="1070" t="s">
        <v>373</v>
      </c>
      <c r="DM5" s="1071"/>
      <c r="DN5" s="1071"/>
      <c r="DO5" s="1071"/>
      <c r="DP5" s="1072"/>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1"/>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3"/>
      <c r="DH6" s="1074"/>
      <c r="DI6" s="1074"/>
      <c r="DJ6" s="1074"/>
      <c r="DK6" s="1075"/>
      <c r="DL6" s="1073"/>
      <c r="DM6" s="1074"/>
      <c r="DN6" s="1074"/>
      <c r="DO6" s="1074"/>
      <c r="DP6" s="1075"/>
      <c r="DQ6" s="991"/>
      <c r="DR6" s="992"/>
      <c r="DS6" s="992"/>
      <c r="DT6" s="992"/>
      <c r="DU6" s="993"/>
      <c r="DV6" s="991"/>
      <c r="DW6" s="992"/>
      <c r="DX6" s="992"/>
      <c r="DY6" s="992"/>
      <c r="DZ6" s="1003"/>
      <c r="EA6" s="216"/>
    </row>
    <row r="7" spans="1:131" s="217" customFormat="1" ht="26.25" customHeight="1" thickTop="1" x14ac:dyDescent="0.2">
      <c r="A7" s="218">
        <v>1</v>
      </c>
      <c r="B7" s="1033" t="s">
        <v>375</v>
      </c>
      <c r="C7" s="1034"/>
      <c r="D7" s="1034"/>
      <c r="E7" s="1034"/>
      <c r="F7" s="1034"/>
      <c r="G7" s="1034"/>
      <c r="H7" s="1034"/>
      <c r="I7" s="1034"/>
      <c r="J7" s="1034"/>
      <c r="K7" s="1034"/>
      <c r="L7" s="1034"/>
      <c r="M7" s="1034"/>
      <c r="N7" s="1034"/>
      <c r="O7" s="1034"/>
      <c r="P7" s="1035"/>
      <c r="Q7" s="1088">
        <v>20237</v>
      </c>
      <c r="R7" s="1089"/>
      <c r="S7" s="1089"/>
      <c r="T7" s="1089"/>
      <c r="U7" s="1089"/>
      <c r="V7" s="1089">
        <v>19046</v>
      </c>
      <c r="W7" s="1089"/>
      <c r="X7" s="1089"/>
      <c r="Y7" s="1089"/>
      <c r="Z7" s="1089"/>
      <c r="AA7" s="1089">
        <v>1191</v>
      </c>
      <c r="AB7" s="1089"/>
      <c r="AC7" s="1089"/>
      <c r="AD7" s="1089"/>
      <c r="AE7" s="1090"/>
      <c r="AF7" s="1091">
        <v>611</v>
      </c>
      <c r="AG7" s="1092"/>
      <c r="AH7" s="1092"/>
      <c r="AI7" s="1092"/>
      <c r="AJ7" s="1093"/>
      <c r="AK7" s="1094">
        <v>0</v>
      </c>
      <c r="AL7" s="1095"/>
      <c r="AM7" s="1095"/>
      <c r="AN7" s="1095"/>
      <c r="AO7" s="1095"/>
      <c r="AP7" s="1095">
        <v>13574</v>
      </c>
      <c r="AQ7" s="1095"/>
      <c r="AR7" s="1095"/>
      <c r="AS7" s="1095"/>
      <c r="AT7" s="1095"/>
      <c r="AU7" s="1096"/>
      <c r="AV7" s="1096"/>
      <c r="AW7" s="1096"/>
      <c r="AX7" s="1096"/>
      <c r="AY7" s="1097"/>
      <c r="AZ7" s="214"/>
      <c r="BA7" s="214"/>
      <c r="BB7" s="214"/>
      <c r="BC7" s="214"/>
      <c r="BD7" s="214"/>
      <c r="BE7" s="215"/>
      <c r="BF7" s="215"/>
      <c r="BG7" s="215"/>
      <c r="BH7" s="215"/>
      <c r="BI7" s="215"/>
      <c r="BJ7" s="215"/>
      <c r="BK7" s="215"/>
      <c r="BL7" s="215"/>
      <c r="BM7" s="215"/>
      <c r="BN7" s="215"/>
      <c r="BO7" s="215"/>
      <c r="BP7" s="215"/>
      <c r="BQ7" s="218">
        <v>1</v>
      </c>
      <c r="BR7" s="219"/>
      <c r="BS7" s="1085" t="s">
        <v>550</v>
      </c>
      <c r="BT7" s="1086"/>
      <c r="BU7" s="1086"/>
      <c r="BV7" s="1086"/>
      <c r="BW7" s="1086"/>
      <c r="BX7" s="1086"/>
      <c r="BY7" s="1086"/>
      <c r="BZ7" s="1086"/>
      <c r="CA7" s="1086"/>
      <c r="CB7" s="1086"/>
      <c r="CC7" s="1086"/>
      <c r="CD7" s="1086"/>
      <c r="CE7" s="1086"/>
      <c r="CF7" s="1086"/>
      <c r="CG7" s="1098"/>
      <c r="CH7" s="1082">
        <v>0</v>
      </c>
      <c r="CI7" s="1083"/>
      <c r="CJ7" s="1083"/>
      <c r="CK7" s="1083"/>
      <c r="CL7" s="1084"/>
      <c r="CM7" s="1082">
        <v>1</v>
      </c>
      <c r="CN7" s="1083"/>
      <c r="CO7" s="1083"/>
      <c r="CP7" s="1083"/>
      <c r="CQ7" s="1084"/>
      <c r="CR7" s="1082">
        <v>2</v>
      </c>
      <c r="CS7" s="1083"/>
      <c r="CT7" s="1083"/>
      <c r="CU7" s="1083"/>
      <c r="CV7" s="1084"/>
      <c r="CW7" s="1082">
        <v>0</v>
      </c>
      <c r="CX7" s="1083"/>
      <c r="CY7" s="1083"/>
      <c r="CZ7" s="1083"/>
      <c r="DA7" s="1084"/>
      <c r="DB7" s="1082">
        <v>0</v>
      </c>
      <c r="DC7" s="1083"/>
      <c r="DD7" s="1083"/>
      <c r="DE7" s="1083"/>
      <c r="DF7" s="1084"/>
      <c r="DG7" s="1082">
        <v>0</v>
      </c>
      <c r="DH7" s="1083"/>
      <c r="DI7" s="1083"/>
      <c r="DJ7" s="1083"/>
      <c r="DK7" s="1084"/>
      <c r="DL7" s="1082">
        <v>0</v>
      </c>
      <c r="DM7" s="1083"/>
      <c r="DN7" s="1083"/>
      <c r="DO7" s="1083"/>
      <c r="DP7" s="1084"/>
      <c r="DQ7" s="1082">
        <v>0</v>
      </c>
      <c r="DR7" s="1083"/>
      <c r="DS7" s="1083"/>
      <c r="DT7" s="1083"/>
      <c r="DU7" s="1084"/>
      <c r="DV7" s="1085"/>
      <c r="DW7" s="1086"/>
      <c r="DX7" s="1086"/>
      <c r="DY7" s="1086"/>
      <c r="DZ7" s="1087"/>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6"/>
      <c r="AL8" s="1067"/>
      <c r="AM8" s="1067"/>
      <c r="AN8" s="1067"/>
      <c r="AO8" s="1067"/>
      <c r="AP8" s="1067"/>
      <c r="AQ8" s="1067"/>
      <c r="AR8" s="1067"/>
      <c r="AS8" s="1067"/>
      <c r="AT8" s="1067"/>
      <c r="AU8" s="1068"/>
      <c r="AV8" s="1068"/>
      <c r="AW8" s="1068"/>
      <c r="AX8" s="1068"/>
      <c r="AY8" s="1069"/>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6"/>
      <c r="AL9" s="1067"/>
      <c r="AM9" s="1067"/>
      <c r="AN9" s="1067"/>
      <c r="AO9" s="1067"/>
      <c r="AP9" s="1067"/>
      <c r="AQ9" s="1067"/>
      <c r="AR9" s="1067"/>
      <c r="AS9" s="1067"/>
      <c r="AT9" s="1067"/>
      <c r="AU9" s="1068"/>
      <c r="AV9" s="1068"/>
      <c r="AW9" s="1068"/>
      <c r="AX9" s="1068"/>
      <c r="AY9" s="1069"/>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6"/>
      <c r="AL10" s="1067"/>
      <c r="AM10" s="1067"/>
      <c r="AN10" s="1067"/>
      <c r="AO10" s="1067"/>
      <c r="AP10" s="1067"/>
      <c r="AQ10" s="1067"/>
      <c r="AR10" s="1067"/>
      <c r="AS10" s="1067"/>
      <c r="AT10" s="1067"/>
      <c r="AU10" s="1068"/>
      <c r="AV10" s="1068"/>
      <c r="AW10" s="1068"/>
      <c r="AX10" s="1068"/>
      <c r="AY10" s="1069"/>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6"/>
      <c r="AL11" s="1067"/>
      <c r="AM11" s="1067"/>
      <c r="AN11" s="1067"/>
      <c r="AO11" s="1067"/>
      <c r="AP11" s="1067"/>
      <c r="AQ11" s="1067"/>
      <c r="AR11" s="1067"/>
      <c r="AS11" s="1067"/>
      <c r="AT11" s="1067"/>
      <c r="AU11" s="1068"/>
      <c r="AV11" s="1068"/>
      <c r="AW11" s="1068"/>
      <c r="AX11" s="1068"/>
      <c r="AY11" s="1069"/>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6"/>
      <c r="AL12" s="1067"/>
      <c r="AM12" s="1067"/>
      <c r="AN12" s="1067"/>
      <c r="AO12" s="1067"/>
      <c r="AP12" s="1067"/>
      <c r="AQ12" s="1067"/>
      <c r="AR12" s="1067"/>
      <c r="AS12" s="1067"/>
      <c r="AT12" s="1067"/>
      <c r="AU12" s="1068"/>
      <c r="AV12" s="1068"/>
      <c r="AW12" s="1068"/>
      <c r="AX12" s="1068"/>
      <c r="AY12" s="1069"/>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6"/>
      <c r="AL13" s="1067"/>
      <c r="AM13" s="1067"/>
      <c r="AN13" s="1067"/>
      <c r="AO13" s="1067"/>
      <c r="AP13" s="1067"/>
      <c r="AQ13" s="1067"/>
      <c r="AR13" s="1067"/>
      <c r="AS13" s="1067"/>
      <c r="AT13" s="1067"/>
      <c r="AU13" s="1068"/>
      <c r="AV13" s="1068"/>
      <c r="AW13" s="1068"/>
      <c r="AX13" s="1068"/>
      <c r="AY13" s="1069"/>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6"/>
      <c r="AL14" s="1067"/>
      <c r="AM14" s="1067"/>
      <c r="AN14" s="1067"/>
      <c r="AO14" s="1067"/>
      <c r="AP14" s="1067"/>
      <c r="AQ14" s="1067"/>
      <c r="AR14" s="1067"/>
      <c r="AS14" s="1067"/>
      <c r="AT14" s="1067"/>
      <c r="AU14" s="1068"/>
      <c r="AV14" s="1068"/>
      <c r="AW14" s="1068"/>
      <c r="AX14" s="1068"/>
      <c r="AY14" s="1069"/>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6"/>
      <c r="AL15" s="1067"/>
      <c r="AM15" s="1067"/>
      <c r="AN15" s="1067"/>
      <c r="AO15" s="1067"/>
      <c r="AP15" s="1067"/>
      <c r="AQ15" s="1067"/>
      <c r="AR15" s="1067"/>
      <c r="AS15" s="1067"/>
      <c r="AT15" s="1067"/>
      <c r="AU15" s="1068"/>
      <c r="AV15" s="1068"/>
      <c r="AW15" s="1068"/>
      <c r="AX15" s="1068"/>
      <c r="AY15" s="1069"/>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6"/>
      <c r="AL16" s="1067"/>
      <c r="AM16" s="1067"/>
      <c r="AN16" s="1067"/>
      <c r="AO16" s="1067"/>
      <c r="AP16" s="1067"/>
      <c r="AQ16" s="1067"/>
      <c r="AR16" s="1067"/>
      <c r="AS16" s="1067"/>
      <c r="AT16" s="1067"/>
      <c r="AU16" s="1068"/>
      <c r="AV16" s="1068"/>
      <c r="AW16" s="1068"/>
      <c r="AX16" s="1068"/>
      <c r="AY16" s="1069"/>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6"/>
      <c r="AL17" s="1067"/>
      <c r="AM17" s="1067"/>
      <c r="AN17" s="1067"/>
      <c r="AO17" s="1067"/>
      <c r="AP17" s="1067"/>
      <c r="AQ17" s="1067"/>
      <c r="AR17" s="1067"/>
      <c r="AS17" s="1067"/>
      <c r="AT17" s="1067"/>
      <c r="AU17" s="1068"/>
      <c r="AV17" s="1068"/>
      <c r="AW17" s="1068"/>
      <c r="AX17" s="1068"/>
      <c r="AY17" s="1069"/>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6"/>
      <c r="AL18" s="1067"/>
      <c r="AM18" s="1067"/>
      <c r="AN18" s="1067"/>
      <c r="AO18" s="1067"/>
      <c r="AP18" s="1067"/>
      <c r="AQ18" s="1067"/>
      <c r="AR18" s="1067"/>
      <c r="AS18" s="1067"/>
      <c r="AT18" s="1067"/>
      <c r="AU18" s="1068"/>
      <c r="AV18" s="1068"/>
      <c r="AW18" s="1068"/>
      <c r="AX18" s="1068"/>
      <c r="AY18" s="1069"/>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6"/>
      <c r="AL19" s="1067"/>
      <c r="AM19" s="1067"/>
      <c r="AN19" s="1067"/>
      <c r="AO19" s="1067"/>
      <c r="AP19" s="1067"/>
      <c r="AQ19" s="1067"/>
      <c r="AR19" s="1067"/>
      <c r="AS19" s="1067"/>
      <c r="AT19" s="1067"/>
      <c r="AU19" s="1068"/>
      <c r="AV19" s="1068"/>
      <c r="AW19" s="1068"/>
      <c r="AX19" s="1068"/>
      <c r="AY19" s="1069"/>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6"/>
      <c r="AL20" s="1067"/>
      <c r="AM20" s="1067"/>
      <c r="AN20" s="1067"/>
      <c r="AO20" s="1067"/>
      <c r="AP20" s="1067"/>
      <c r="AQ20" s="1067"/>
      <c r="AR20" s="1067"/>
      <c r="AS20" s="1067"/>
      <c r="AT20" s="1067"/>
      <c r="AU20" s="1068"/>
      <c r="AV20" s="1068"/>
      <c r="AW20" s="1068"/>
      <c r="AX20" s="1068"/>
      <c r="AY20" s="1069"/>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6"/>
      <c r="AL21" s="1067"/>
      <c r="AM21" s="1067"/>
      <c r="AN21" s="1067"/>
      <c r="AO21" s="1067"/>
      <c r="AP21" s="1067"/>
      <c r="AQ21" s="1067"/>
      <c r="AR21" s="1067"/>
      <c r="AS21" s="1067"/>
      <c r="AT21" s="1067"/>
      <c r="AU21" s="1068"/>
      <c r="AV21" s="1068"/>
      <c r="AW21" s="1068"/>
      <c r="AX21" s="1068"/>
      <c r="AY21" s="1069"/>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59"/>
      <c r="R22" s="1060"/>
      <c r="S22" s="1060"/>
      <c r="T22" s="1060"/>
      <c r="U22" s="1060"/>
      <c r="V22" s="1060"/>
      <c r="W22" s="1060"/>
      <c r="X22" s="1060"/>
      <c r="Y22" s="1060"/>
      <c r="Z22" s="1060"/>
      <c r="AA22" s="1060"/>
      <c r="AB22" s="1060"/>
      <c r="AC22" s="1060"/>
      <c r="AD22" s="1060"/>
      <c r="AE22" s="1061"/>
      <c r="AF22" s="1022"/>
      <c r="AG22" s="1023"/>
      <c r="AH22" s="1023"/>
      <c r="AI22" s="1023"/>
      <c r="AJ22" s="1024"/>
      <c r="AK22" s="1062"/>
      <c r="AL22" s="1063"/>
      <c r="AM22" s="1063"/>
      <c r="AN22" s="1063"/>
      <c r="AO22" s="1063"/>
      <c r="AP22" s="1063"/>
      <c r="AQ22" s="1063"/>
      <c r="AR22" s="1063"/>
      <c r="AS22" s="1063"/>
      <c r="AT22" s="1063"/>
      <c r="AU22" s="1064"/>
      <c r="AV22" s="1064"/>
      <c r="AW22" s="1064"/>
      <c r="AX22" s="1064"/>
      <c r="AY22" s="1065"/>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3">
        <f>SUM(Q7:U22)</f>
        <v>20237</v>
      </c>
      <c r="R23" s="1047"/>
      <c r="S23" s="1047"/>
      <c r="T23" s="1047"/>
      <c r="U23" s="1047"/>
      <c r="V23" s="1047">
        <f t="shared" ref="V23" si="0">SUM(V7:Z22)</f>
        <v>19046</v>
      </c>
      <c r="W23" s="1047"/>
      <c r="X23" s="1047"/>
      <c r="Y23" s="1047"/>
      <c r="Z23" s="1047"/>
      <c r="AA23" s="1047">
        <f t="shared" ref="AA23" si="1">SUM(AA7:AE22)</f>
        <v>1191</v>
      </c>
      <c r="AB23" s="1047"/>
      <c r="AC23" s="1047"/>
      <c r="AD23" s="1047"/>
      <c r="AE23" s="1054"/>
      <c r="AF23" s="1055">
        <f t="shared" ref="AF23" si="2">SUM(AF7:AJ22)</f>
        <v>611</v>
      </c>
      <c r="AG23" s="1047"/>
      <c r="AH23" s="1047"/>
      <c r="AI23" s="1047"/>
      <c r="AJ23" s="1056"/>
      <c r="AK23" s="1057"/>
      <c r="AL23" s="1058"/>
      <c r="AM23" s="1058"/>
      <c r="AN23" s="1058"/>
      <c r="AO23" s="1058"/>
      <c r="AP23" s="1047">
        <f>SUM(AP7:AT22)</f>
        <v>13574</v>
      </c>
      <c r="AQ23" s="1047"/>
      <c r="AR23" s="1047"/>
      <c r="AS23" s="1047"/>
      <c r="AT23" s="1047"/>
      <c r="AU23" s="1048"/>
      <c r="AV23" s="1048"/>
      <c r="AW23" s="1048"/>
      <c r="AX23" s="1048"/>
      <c r="AY23" s="1049"/>
      <c r="AZ23" s="1050" t="s">
        <v>122</v>
      </c>
      <c r="BA23" s="1051"/>
      <c r="BB23" s="1051"/>
      <c r="BC23" s="1051"/>
      <c r="BD23" s="1052"/>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6" t="s">
        <v>379</v>
      </c>
      <c r="B24" s="1046"/>
      <c r="C24" s="1046"/>
      <c r="D24" s="1046"/>
      <c r="E24" s="1046"/>
      <c r="F24" s="1046"/>
      <c r="G24" s="1046"/>
      <c r="H24" s="1046"/>
      <c r="I24" s="1046"/>
      <c r="J24" s="1046"/>
      <c r="K24" s="1046"/>
      <c r="L24" s="1046"/>
      <c r="M24" s="1046"/>
      <c r="N24" s="1046"/>
      <c r="O24" s="1046"/>
      <c r="P24" s="1046"/>
      <c r="Q24" s="1046"/>
      <c r="R24" s="1046"/>
      <c r="S24" s="1046"/>
      <c r="T24" s="1046"/>
      <c r="U24" s="1046"/>
      <c r="V24" s="1046"/>
      <c r="W24" s="1046"/>
      <c r="X24" s="1046"/>
      <c r="Y24" s="1046"/>
      <c r="Z24" s="1046"/>
      <c r="AA24" s="1046"/>
      <c r="AB24" s="1046"/>
      <c r="AC24" s="1046"/>
      <c r="AD24" s="1046"/>
      <c r="AE24" s="1046"/>
      <c r="AF24" s="1046"/>
      <c r="AG24" s="1046"/>
      <c r="AH24" s="1046"/>
      <c r="AI24" s="1046"/>
      <c r="AJ24" s="1046"/>
      <c r="AK24" s="1046"/>
      <c r="AL24" s="1046"/>
      <c r="AM24" s="1046"/>
      <c r="AN24" s="1046"/>
      <c r="AO24" s="1046"/>
      <c r="AP24" s="1046"/>
      <c r="AQ24" s="1046"/>
      <c r="AR24" s="1046"/>
      <c r="AS24" s="1046"/>
      <c r="AT24" s="1046"/>
      <c r="AU24" s="1046"/>
      <c r="AV24" s="1046"/>
      <c r="AW24" s="1046"/>
      <c r="AX24" s="1046"/>
      <c r="AY24" s="1046"/>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5" t="s">
        <v>380</v>
      </c>
      <c r="B25" s="1045"/>
      <c r="C25" s="1045"/>
      <c r="D25" s="1045"/>
      <c r="E25" s="1045"/>
      <c r="F25" s="1045"/>
      <c r="G25" s="1045"/>
      <c r="H25" s="1045"/>
      <c r="I25" s="1045"/>
      <c r="J25" s="1045"/>
      <c r="K25" s="1045"/>
      <c r="L25" s="1045"/>
      <c r="M25" s="1045"/>
      <c r="N25" s="1045"/>
      <c r="O25" s="1045"/>
      <c r="P25" s="1045"/>
      <c r="Q25" s="1045"/>
      <c r="R25" s="1045"/>
      <c r="S25" s="1045"/>
      <c r="T25" s="1045"/>
      <c r="U25" s="1045"/>
      <c r="V25" s="1045"/>
      <c r="W25" s="1045"/>
      <c r="X25" s="1045"/>
      <c r="Y25" s="1045"/>
      <c r="Z25" s="1045"/>
      <c r="AA25" s="1045"/>
      <c r="AB25" s="1045"/>
      <c r="AC25" s="1045"/>
      <c r="AD25" s="1045"/>
      <c r="AE25" s="1045"/>
      <c r="AF25" s="1045"/>
      <c r="AG25" s="1045"/>
      <c r="AH25" s="1045"/>
      <c r="AI25" s="1045"/>
      <c r="AJ25" s="1045"/>
      <c r="AK25" s="1045"/>
      <c r="AL25" s="1045"/>
      <c r="AM25" s="1045"/>
      <c r="AN25" s="1045"/>
      <c r="AO25" s="1045"/>
      <c r="AP25" s="1045"/>
      <c r="AQ25" s="1045"/>
      <c r="AR25" s="1045"/>
      <c r="AS25" s="1045"/>
      <c r="AT25" s="1045"/>
      <c r="AU25" s="1045"/>
      <c r="AV25" s="1045"/>
      <c r="AW25" s="1045"/>
      <c r="AX25" s="1045"/>
      <c r="AY25" s="1045"/>
      <c r="AZ25" s="1045"/>
      <c r="BA25" s="1045"/>
      <c r="BB25" s="1045"/>
      <c r="BC25" s="1045"/>
      <c r="BD25" s="1045"/>
      <c r="BE25" s="1045"/>
      <c r="BF25" s="1045"/>
      <c r="BG25" s="1045"/>
      <c r="BH25" s="1045"/>
      <c r="BI25" s="1045"/>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1" t="s">
        <v>384</v>
      </c>
      <c r="AG26" s="995"/>
      <c r="AH26" s="995"/>
      <c r="AI26" s="995"/>
      <c r="AJ26" s="1042"/>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3"/>
      <c r="AG27" s="998"/>
      <c r="AH27" s="998"/>
      <c r="AI27" s="998"/>
      <c r="AJ27" s="1044"/>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3" t="s">
        <v>389</v>
      </c>
      <c r="C28" s="1034"/>
      <c r="D28" s="1034"/>
      <c r="E28" s="1034"/>
      <c r="F28" s="1034"/>
      <c r="G28" s="1034"/>
      <c r="H28" s="1034"/>
      <c r="I28" s="1034"/>
      <c r="J28" s="1034"/>
      <c r="K28" s="1034"/>
      <c r="L28" s="1034"/>
      <c r="M28" s="1034"/>
      <c r="N28" s="1034"/>
      <c r="O28" s="1034"/>
      <c r="P28" s="1035"/>
      <c r="Q28" s="1036">
        <v>3217</v>
      </c>
      <c r="R28" s="1037"/>
      <c r="S28" s="1037"/>
      <c r="T28" s="1037"/>
      <c r="U28" s="1037"/>
      <c r="V28" s="1037">
        <v>3218</v>
      </c>
      <c r="W28" s="1037"/>
      <c r="X28" s="1037"/>
      <c r="Y28" s="1037"/>
      <c r="Z28" s="1037"/>
      <c r="AA28" s="1037">
        <v>-1</v>
      </c>
      <c r="AB28" s="1037"/>
      <c r="AC28" s="1037"/>
      <c r="AD28" s="1037"/>
      <c r="AE28" s="1038"/>
      <c r="AF28" s="1039">
        <v>-1</v>
      </c>
      <c r="AG28" s="1037"/>
      <c r="AH28" s="1037"/>
      <c r="AI28" s="1037"/>
      <c r="AJ28" s="1040"/>
      <c r="AK28" s="1029">
        <v>427</v>
      </c>
      <c r="AL28" s="1030"/>
      <c r="AM28" s="1030"/>
      <c r="AN28" s="1030"/>
      <c r="AO28" s="1030"/>
      <c r="AP28" s="1030" t="s">
        <v>549</v>
      </c>
      <c r="AQ28" s="1030"/>
      <c r="AR28" s="1030"/>
      <c r="AS28" s="1030"/>
      <c r="AT28" s="1030"/>
      <c r="AU28" s="1030" t="s">
        <v>549</v>
      </c>
      <c r="AV28" s="1030"/>
      <c r="AW28" s="1030"/>
      <c r="AX28" s="1030"/>
      <c r="AY28" s="1030"/>
      <c r="AZ28" s="1030" t="s">
        <v>549</v>
      </c>
      <c r="BA28" s="1030"/>
      <c r="BB28" s="1030"/>
      <c r="BC28" s="1030"/>
      <c r="BD28" s="1030"/>
      <c r="BE28" s="1031"/>
      <c r="BF28" s="1031"/>
      <c r="BG28" s="1031"/>
      <c r="BH28" s="1031"/>
      <c r="BI28" s="1032"/>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2919</v>
      </c>
      <c r="R29" s="1026"/>
      <c r="S29" s="1026"/>
      <c r="T29" s="1026"/>
      <c r="U29" s="1026"/>
      <c r="V29" s="1026">
        <v>2846</v>
      </c>
      <c r="W29" s="1026"/>
      <c r="X29" s="1026"/>
      <c r="Y29" s="1026"/>
      <c r="Z29" s="1026"/>
      <c r="AA29" s="1026">
        <v>73</v>
      </c>
      <c r="AB29" s="1026"/>
      <c r="AC29" s="1026"/>
      <c r="AD29" s="1026"/>
      <c r="AE29" s="1027"/>
      <c r="AF29" s="1022">
        <v>73</v>
      </c>
      <c r="AG29" s="1023"/>
      <c r="AH29" s="1023"/>
      <c r="AI29" s="1023"/>
      <c r="AJ29" s="1024"/>
      <c r="AK29" s="967">
        <v>546</v>
      </c>
      <c r="AL29" s="958"/>
      <c r="AM29" s="958"/>
      <c r="AN29" s="958"/>
      <c r="AO29" s="958"/>
      <c r="AP29" s="958" t="s">
        <v>549</v>
      </c>
      <c r="AQ29" s="958"/>
      <c r="AR29" s="958"/>
      <c r="AS29" s="958"/>
      <c r="AT29" s="958"/>
      <c r="AU29" s="958" t="s">
        <v>549</v>
      </c>
      <c r="AV29" s="958"/>
      <c r="AW29" s="958"/>
      <c r="AX29" s="958"/>
      <c r="AY29" s="958"/>
      <c r="AZ29" s="958" t="s">
        <v>549</v>
      </c>
      <c r="BA29" s="958"/>
      <c r="BB29" s="958"/>
      <c r="BC29" s="958"/>
      <c r="BD29" s="95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543</v>
      </c>
      <c r="R30" s="1026"/>
      <c r="S30" s="1026"/>
      <c r="T30" s="1026"/>
      <c r="U30" s="1026"/>
      <c r="V30" s="1026">
        <v>541</v>
      </c>
      <c r="W30" s="1026"/>
      <c r="X30" s="1026"/>
      <c r="Y30" s="1026"/>
      <c r="Z30" s="1026"/>
      <c r="AA30" s="1026">
        <v>2</v>
      </c>
      <c r="AB30" s="1026"/>
      <c r="AC30" s="1026"/>
      <c r="AD30" s="1026"/>
      <c r="AE30" s="1027"/>
      <c r="AF30" s="1022">
        <v>2</v>
      </c>
      <c r="AG30" s="1023"/>
      <c r="AH30" s="1023"/>
      <c r="AI30" s="1023"/>
      <c r="AJ30" s="1024"/>
      <c r="AK30" s="967">
        <v>208</v>
      </c>
      <c r="AL30" s="958"/>
      <c r="AM30" s="958"/>
      <c r="AN30" s="958"/>
      <c r="AO30" s="958"/>
      <c r="AP30" s="958" t="s">
        <v>549</v>
      </c>
      <c r="AQ30" s="958"/>
      <c r="AR30" s="958"/>
      <c r="AS30" s="958"/>
      <c r="AT30" s="958"/>
      <c r="AU30" s="958" t="s">
        <v>549</v>
      </c>
      <c r="AV30" s="958"/>
      <c r="AW30" s="958"/>
      <c r="AX30" s="958"/>
      <c r="AY30" s="958"/>
      <c r="AZ30" s="958" t="s">
        <v>549</v>
      </c>
      <c r="BA30" s="958"/>
      <c r="BB30" s="958"/>
      <c r="BC30" s="958"/>
      <c r="BD30" s="95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16</v>
      </c>
      <c r="R31" s="1026"/>
      <c r="S31" s="1026"/>
      <c r="T31" s="1026"/>
      <c r="U31" s="1026"/>
      <c r="V31" s="1026">
        <v>16</v>
      </c>
      <c r="W31" s="1026"/>
      <c r="X31" s="1026"/>
      <c r="Y31" s="1026"/>
      <c r="Z31" s="1026"/>
      <c r="AA31" s="1026">
        <v>0</v>
      </c>
      <c r="AB31" s="1026"/>
      <c r="AC31" s="1026"/>
      <c r="AD31" s="1026"/>
      <c r="AE31" s="1027"/>
      <c r="AF31" s="1022">
        <v>0</v>
      </c>
      <c r="AG31" s="1023"/>
      <c r="AH31" s="1023"/>
      <c r="AI31" s="1023"/>
      <c r="AJ31" s="1024"/>
      <c r="AK31" s="967">
        <v>1</v>
      </c>
      <c r="AL31" s="958"/>
      <c r="AM31" s="958"/>
      <c r="AN31" s="958"/>
      <c r="AO31" s="958"/>
      <c r="AP31" s="958" t="s">
        <v>549</v>
      </c>
      <c r="AQ31" s="958"/>
      <c r="AR31" s="958"/>
      <c r="AS31" s="958"/>
      <c r="AT31" s="958"/>
      <c r="AU31" s="958" t="s">
        <v>549</v>
      </c>
      <c r="AV31" s="958"/>
      <c r="AW31" s="958"/>
      <c r="AX31" s="958"/>
      <c r="AY31" s="958"/>
      <c r="AZ31" s="958" t="s">
        <v>549</v>
      </c>
      <c r="BA31" s="958"/>
      <c r="BB31" s="958"/>
      <c r="BC31" s="958"/>
      <c r="BD31" s="95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338</v>
      </c>
      <c r="R32" s="1026"/>
      <c r="S32" s="1026"/>
      <c r="T32" s="1026"/>
      <c r="U32" s="1026"/>
      <c r="V32" s="1026">
        <v>270</v>
      </c>
      <c r="W32" s="1026"/>
      <c r="X32" s="1026"/>
      <c r="Y32" s="1026"/>
      <c r="Z32" s="1026"/>
      <c r="AA32" s="1026">
        <v>68</v>
      </c>
      <c r="AB32" s="1026"/>
      <c r="AC32" s="1026"/>
      <c r="AD32" s="1026"/>
      <c r="AE32" s="1027"/>
      <c r="AF32" s="1022">
        <v>831</v>
      </c>
      <c r="AG32" s="1023"/>
      <c r="AH32" s="1023"/>
      <c r="AI32" s="1023"/>
      <c r="AJ32" s="1024"/>
      <c r="AK32" s="967">
        <v>23</v>
      </c>
      <c r="AL32" s="958"/>
      <c r="AM32" s="958"/>
      <c r="AN32" s="958"/>
      <c r="AO32" s="958"/>
      <c r="AP32" s="958">
        <v>826</v>
      </c>
      <c r="AQ32" s="958"/>
      <c r="AR32" s="958"/>
      <c r="AS32" s="958"/>
      <c r="AT32" s="958"/>
      <c r="AU32" s="958">
        <v>126</v>
      </c>
      <c r="AV32" s="958"/>
      <c r="AW32" s="958"/>
      <c r="AX32" s="958"/>
      <c r="AY32" s="958"/>
      <c r="AZ32" s="958" t="s">
        <v>549</v>
      </c>
      <c r="BA32" s="958"/>
      <c r="BB32" s="958"/>
      <c r="BC32" s="958"/>
      <c r="BD32" s="95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v>178</v>
      </c>
      <c r="R33" s="1026"/>
      <c r="S33" s="1026"/>
      <c r="T33" s="1026"/>
      <c r="U33" s="1026"/>
      <c r="V33" s="1026">
        <v>168</v>
      </c>
      <c r="W33" s="1026"/>
      <c r="X33" s="1026"/>
      <c r="Y33" s="1026"/>
      <c r="Z33" s="1026"/>
      <c r="AA33" s="1026">
        <v>9</v>
      </c>
      <c r="AB33" s="1026"/>
      <c r="AC33" s="1026"/>
      <c r="AD33" s="1026"/>
      <c r="AE33" s="1027"/>
      <c r="AF33" s="1022">
        <v>25</v>
      </c>
      <c r="AG33" s="1023"/>
      <c r="AH33" s="1023"/>
      <c r="AI33" s="1023"/>
      <c r="AJ33" s="1024"/>
      <c r="AK33" s="967">
        <v>74</v>
      </c>
      <c r="AL33" s="958"/>
      <c r="AM33" s="958"/>
      <c r="AN33" s="958"/>
      <c r="AO33" s="958"/>
      <c r="AP33" s="958">
        <v>361</v>
      </c>
      <c r="AQ33" s="958"/>
      <c r="AR33" s="958"/>
      <c r="AS33" s="958"/>
      <c r="AT33" s="958"/>
      <c r="AU33" s="958">
        <v>157</v>
      </c>
      <c r="AV33" s="958"/>
      <c r="AW33" s="958"/>
      <c r="AX33" s="958"/>
      <c r="AY33" s="958"/>
      <c r="AZ33" s="958" t="s">
        <v>549</v>
      </c>
      <c r="BA33" s="958"/>
      <c r="BB33" s="958"/>
      <c r="BC33" s="958"/>
      <c r="BD33" s="95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930</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935</v>
      </c>
      <c r="R68" s="969"/>
      <c r="S68" s="969"/>
      <c r="T68" s="969"/>
      <c r="U68" s="969"/>
      <c r="V68" s="969">
        <v>900</v>
      </c>
      <c r="W68" s="969"/>
      <c r="X68" s="969"/>
      <c r="Y68" s="969"/>
      <c r="Z68" s="969"/>
      <c r="AA68" s="969">
        <v>35</v>
      </c>
      <c r="AB68" s="969"/>
      <c r="AC68" s="969"/>
      <c r="AD68" s="969"/>
      <c r="AE68" s="969"/>
      <c r="AF68" s="969">
        <v>25</v>
      </c>
      <c r="AG68" s="969"/>
      <c r="AH68" s="969"/>
      <c r="AI68" s="969"/>
      <c r="AJ68" s="969"/>
      <c r="AK68" s="969">
        <v>20</v>
      </c>
      <c r="AL68" s="969"/>
      <c r="AM68" s="969"/>
      <c r="AN68" s="969"/>
      <c r="AO68" s="969"/>
      <c r="AP68" s="969">
        <v>0</v>
      </c>
      <c r="AQ68" s="969"/>
      <c r="AR68" s="969"/>
      <c r="AS68" s="969"/>
      <c r="AT68" s="969"/>
      <c r="AU68" s="969">
        <v>596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2345</v>
      </c>
      <c r="R69" s="958"/>
      <c r="S69" s="958"/>
      <c r="T69" s="958"/>
      <c r="U69" s="958"/>
      <c r="V69" s="958">
        <v>2302</v>
      </c>
      <c r="W69" s="958"/>
      <c r="X69" s="958"/>
      <c r="Y69" s="958"/>
      <c r="Z69" s="958"/>
      <c r="AA69" s="958">
        <v>43</v>
      </c>
      <c r="AB69" s="958"/>
      <c r="AC69" s="958"/>
      <c r="AD69" s="958"/>
      <c r="AE69" s="958"/>
      <c r="AF69" s="958">
        <v>43</v>
      </c>
      <c r="AG69" s="958"/>
      <c r="AH69" s="958"/>
      <c r="AI69" s="958"/>
      <c r="AJ69" s="958"/>
      <c r="AK69" s="958">
        <v>23</v>
      </c>
      <c r="AL69" s="958"/>
      <c r="AM69" s="958"/>
      <c r="AN69" s="958"/>
      <c r="AO69" s="958"/>
      <c r="AP69" s="958">
        <v>1422</v>
      </c>
      <c r="AQ69" s="958"/>
      <c r="AR69" s="958"/>
      <c r="AS69" s="958"/>
      <c r="AT69" s="958"/>
      <c r="AU69" s="958">
        <v>345</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46</v>
      </c>
      <c r="R70" s="958"/>
      <c r="S70" s="958"/>
      <c r="T70" s="958"/>
      <c r="U70" s="958"/>
      <c r="V70" s="958">
        <v>43</v>
      </c>
      <c r="W70" s="958"/>
      <c r="X70" s="958"/>
      <c r="Y70" s="958"/>
      <c r="Z70" s="958"/>
      <c r="AA70" s="958">
        <v>3</v>
      </c>
      <c r="AB70" s="958"/>
      <c r="AC70" s="958"/>
      <c r="AD70" s="958"/>
      <c r="AE70" s="958"/>
      <c r="AF70" s="958">
        <v>3</v>
      </c>
      <c r="AG70" s="958"/>
      <c r="AH70" s="958"/>
      <c r="AI70" s="958"/>
      <c r="AJ70" s="958"/>
      <c r="AK70" s="958">
        <v>3</v>
      </c>
      <c r="AL70" s="958"/>
      <c r="AM70" s="958"/>
      <c r="AN70" s="958"/>
      <c r="AO70" s="958"/>
      <c r="AP70" s="958">
        <v>0</v>
      </c>
      <c r="AQ70" s="958"/>
      <c r="AR70" s="958"/>
      <c r="AS70" s="958"/>
      <c r="AT70" s="958"/>
      <c r="AU70" s="958">
        <v>19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104</v>
      </c>
      <c r="R71" s="958"/>
      <c r="S71" s="958"/>
      <c r="T71" s="958"/>
      <c r="U71" s="958"/>
      <c r="V71" s="958">
        <v>92</v>
      </c>
      <c r="W71" s="958"/>
      <c r="X71" s="958"/>
      <c r="Y71" s="958"/>
      <c r="Z71" s="958"/>
      <c r="AA71" s="958">
        <v>12</v>
      </c>
      <c r="AB71" s="958"/>
      <c r="AC71" s="958"/>
      <c r="AD71" s="958"/>
      <c r="AE71" s="958"/>
      <c r="AF71" s="958">
        <v>12</v>
      </c>
      <c r="AG71" s="958"/>
      <c r="AH71" s="958"/>
      <c r="AI71" s="958"/>
      <c r="AJ71" s="958"/>
      <c r="AK71" s="958">
        <v>14</v>
      </c>
      <c r="AL71" s="958"/>
      <c r="AM71" s="958"/>
      <c r="AN71" s="958"/>
      <c r="AO71" s="958"/>
      <c r="AP71" s="958">
        <v>0</v>
      </c>
      <c r="AQ71" s="958"/>
      <c r="AR71" s="958"/>
      <c r="AS71" s="958"/>
      <c r="AT71" s="958"/>
      <c r="AU71" s="958">
        <v>13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100</v>
      </c>
      <c r="R72" s="958"/>
      <c r="S72" s="958"/>
      <c r="T72" s="958"/>
      <c r="U72" s="958"/>
      <c r="V72" s="958">
        <v>91</v>
      </c>
      <c r="W72" s="958"/>
      <c r="X72" s="958"/>
      <c r="Y72" s="958"/>
      <c r="Z72" s="958"/>
      <c r="AA72" s="958">
        <v>9</v>
      </c>
      <c r="AB72" s="958"/>
      <c r="AC72" s="958"/>
      <c r="AD72" s="958"/>
      <c r="AE72" s="958"/>
      <c r="AF72" s="958">
        <v>9</v>
      </c>
      <c r="AG72" s="958"/>
      <c r="AH72" s="958"/>
      <c r="AI72" s="958"/>
      <c r="AJ72" s="958"/>
      <c r="AK72" s="958">
        <v>17</v>
      </c>
      <c r="AL72" s="958"/>
      <c r="AM72" s="958"/>
      <c r="AN72" s="958"/>
      <c r="AO72" s="958"/>
      <c r="AP72" s="958">
        <v>0</v>
      </c>
      <c r="AQ72" s="958"/>
      <c r="AR72" s="958"/>
      <c r="AS72" s="958"/>
      <c r="AT72" s="958"/>
      <c r="AU72" s="958">
        <v>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303344</v>
      </c>
      <c r="R73" s="958"/>
      <c r="S73" s="958"/>
      <c r="T73" s="958"/>
      <c r="U73" s="958"/>
      <c r="V73" s="958">
        <v>298534</v>
      </c>
      <c r="W73" s="958"/>
      <c r="X73" s="958"/>
      <c r="Y73" s="958"/>
      <c r="Z73" s="958"/>
      <c r="AA73" s="958">
        <v>4810</v>
      </c>
      <c r="AB73" s="958"/>
      <c r="AC73" s="958"/>
      <c r="AD73" s="958"/>
      <c r="AE73" s="958"/>
      <c r="AF73" s="958">
        <v>4810</v>
      </c>
      <c r="AG73" s="958"/>
      <c r="AH73" s="958"/>
      <c r="AI73" s="958"/>
      <c r="AJ73" s="958"/>
      <c r="AK73" s="958">
        <v>2401</v>
      </c>
      <c r="AL73" s="958"/>
      <c r="AM73" s="958"/>
      <c r="AN73" s="958"/>
      <c r="AO73" s="958"/>
      <c r="AP73" s="958">
        <v>0</v>
      </c>
      <c r="AQ73" s="958"/>
      <c r="AR73" s="958"/>
      <c r="AS73" s="958"/>
      <c r="AT73" s="958"/>
      <c r="AU73" s="958">
        <v>10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557</v>
      </c>
      <c r="C74" s="962"/>
      <c r="D74" s="962"/>
      <c r="E74" s="962"/>
      <c r="F74" s="962"/>
      <c r="G74" s="962"/>
      <c r="H74" s="962"/>
      <c r="I74" s="962"/>
      <c r="J74" s="962"/>
      <c r="K74" s="962"/>
      <c r="L74" s="962"/>
      <c r="M74" s="962"/>
      <c r="N74" s="962"/>
      <c r="O74" s="962"/>
      <c r="P74" s="963"/>
      <c r="Q74" s="964">
        <v>0</v>
      </c>
      <c r="R74" s="958"/>
      <c r="S74" s="958"/>
      <c r="T74" s="958"/>
      <c r="U74" s="958"/>
      <c r="V74" s="958">
        <v>0</v>
      </c>
      <c r="W74" s="958"/>
      <c r="X74" s="958"/>
      <c r="Y74" s="958"/>
      <c r="Z74" s="958"/>
      <c r="AA74" s="958">
        <v>0</v>
      </c>
      <c r="AB74" s="958"/>
      <c r="AC74" s="958"/>
      <c r="AD74" s="958"/>
      <c r="AE74" s="958"/>
      <c r="AF74" s="958">
        <v>0</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1914258</v>
      </c>
      <c r="AB110" s="876"/>
      <c r="AC110" s="876"/>
      <c r="AD110" s="876"/>
      <c r="AE110" s="877"/>
      <c r="AF110" s="878">
        <v>1891056</v>
      </c>
      <c r="AG110" s="876"/>
      <c r="AH110" s="876"/>
      <c r="AI110" s="876"/>
      <c r="AJ110" s="877"/>
      <c r="AK110" s="878">
        <v>1882216</v>
      </c>
      <c r="AL110" s="876"/>
      <c r="AM110" s="876"/>
      <c r="AN110" s="876"/>
      <c r="AO110" s="877"/>
      <c r="AP110" s="879">
        <v>22.6</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14021245</v>
      </c>
      <c r="BR110" s="829"/>
      <c r="BS110" s="829"/>
      <c r="BT110" s="829"/>
      <c r="BU110" s="829"/>
      <c r="BV110" s="829">
        <v>13253257</v>
      </c>
      <c r="BW110" s="829"/>
      <c r="BX110" s="829"/>
      <c r="BY110" s="829"/>
      <c r="BZ110" s="829"/>
      <c r="CA110" s="829">
        <v>13574200</v>
      </c>
      <c r="CB110" s="829"/>
      <c r="CC110" s="829"/>
      <c r="CD110" s="829"/>
      <c r="CE110" s="829"/>
      <c r="CF110" s="853">
        <v>163.30000000000001</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693592</v>
      </c>
      <c r="BR112" s="804"/>
      <c r="BS112" s="804"/>
      <c r="BT112" s="804"/>
      <c r="BU112" s="804"/>
      <c r="BV112" s="804">
        <v>544994</v>
      </c>
      <c r="BW112" s="804"/>
      <c r="BX112" s="804"/>
      <c r="BY112" s="804"/>
      <c r="BZ112" s="804"/>
      <c r="CA112" s="804">
        <v>446222</v>
      </c>
      <c r="CB112" s="804"/>
      <c r="CC112" s="804"/>
      <c r="CD112" s="804"/>
      <c r="CE112" s="804"/>
      <c r="CF112" s="862">
        <v>5.4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125751</v>
      </c>
      <c r="AB113" s="906"/>
      <c r="AC113" s="906"/>
      <c r="AD113" s="906"/>
      <c r="AE113" s="907"/>
      <c r="AF113" s="908">
        <v>126378</v>
      </c>
      <c r="AG113" s="906"/>
      <c r="AH113" s="906"/>
      <c r="AI113" s="906"/>
      <c r="AJ113" s="907"/>
      <c r="AK113" s="908">
        <v>124490</v>
      </c>
      <c r="AL113" s="906"/>
      <c r="AM113" s="906"/>
      <c r="AN113" s="906"/>
      <c r="AO113" s="907"/>
      <c r="AP113" s="909">
        <v>1.5</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14211</v>
      </c>
      <c r="BR113" s="804"/>
      <c r="BS113" s="804"/>
      <c r="BT113" s="804"/>
      <c r="BU113" s="804"/>
      <c r="BV113" s="804">
        <v>4119</v>
      </c>
      <c r="BW113" s="804"/>
      <c r="BX113" s="804"/>
      <c r="BY113" s="804"/>
      <c r="BZ113" s="804"/>
      <c r="CA113" s="804">
        <v>542590</v>
      </c>
      <c r="CB113" s="804"/>
      <c r="CC113" s="804"/>
      <c r="CD113" s="804"/>
      <c r="CE113" s="804"/>
      <c r="CF113" s="862">
        <v>6.5</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12357</v>
      </c>
      <c r="AB114" s="767"/>
      <c r="AC114" s="767"/>
      <c r="AD114" s="767"/>
      <c r="AE114" s="768"/>
      <c r="AF114" s="769">
        <v>11094</v>
      </c>
      <c r="AG114" s="767"/>
      <c r="AH114" s="767"/>
      <c r="AI114" s="767"/>
      <c r="AJ114" s="768"/>
      <c r="AK114" s="769">
        <v>31291</v>
      </c>
      <c r="AL114" s="767"/>
      <c r="AM114" s="767"/>
      <c r="AN114" s="767"/>
      <c r="AO114" s="768"/>
      <c r="AP114" s="811">
        <v>0.4</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1449551</v>
      </c>
      <c r="BR114" s="804"/>
      <c r="BS114" s="804"/>
      <c r="BT114" s="804"/>
      <c r="BU114" s="804"/>
      <c r="BV114" s="804">
        <v>1507598</v>
      </c>
      <c r="BW114" s="804"/>
      <c r="BX114" s="804"/>
      <c r="BY114" s="804"/>
      <c r="BZ114" s="804"/>
      <c r="CA114" s="804">
        <v>1581135</v>
      </c>
      <c r="CB114" s="804"/>
      <c r="CC114" s="804"/>
      <c r="CD114" s="804"/>
      <c r="CE114" s="804"/>
      <c r="CF114" s="862">
        <v>19</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24515</v>
      </c>
      <c r="AB115" s="906"/>
      <c r="AC115" s="906"/>
      <c r="AD115" s="906"/>
      <c r="AE115" s="907"/>
      <c r="AF115" s="908">
        <v>8528</v>
      </c>
      <c r="AG115" s="906"/>
      <c r="AH115" s="906"/>
      <c r="AI115" s="906"/>
      <c r="AJ115" s="907"/>
      <c r="AK115" s="908">
        <v>4688</v>
      </c>
      <c r="AL115" s="906"/>
      <c r="AM115" s="906"/>
      <c r="AN115" s="906"/>
      <c r="AO115" s="907"/>
      <c r="AP115" s="909">
        <v>0.1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101</v>
      </c>
      <c r="AB116" s="767"/>
      <c r="AC116" s="767"/>
      <c r="AD116" s="767"/>
      <c r="AE116" s="768"/>
      <c r="AF116" s="769">
        <v>18</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2076982</v>
      </c>
      <c r="AB117" s="890"/>
      <c r="AC117" s="890"/>
      <c r="AD117" s="890"/>
      <c r="AE117" s="891"/>
      <c r="AF117" s="892">
        <v>2037074</v>
      </c>
      <c r="AG117" s="890"/>
      <c r="AH117" s="890"/>
      <c r="AI117" s="890"/>
      <c r="AJ117" s="891"/>
      <c r="AK117" s="892">
        <v>2042685</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600</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442</v>
      </c>
      <c r="BP119" s="865"/>
      <c r="BQ119" s="866">
        <v>16178599</v>
      </c>
      <c r="BR119" s="832"/>
      <c r="BS119" s="832"/>
      <c r="BT119" s="832"/>
      <c r="BU119" s="832"/>
      <c r="BV119" s="832">
        <v>15309968</v>
      </c>
      <c r="BW119" s="832"/>
      <c r="BX119" s="832"/>
      <c r="BY119" s="832"/>
      <c r="BZ119" s="832"/>
      <c r="CA119" s="832">
        <v>16144147</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10583757</v>
      </c>
      <c r="BR120" s="829"/>
      <c r="BS120" s="829"/>
      <c r="BT120" s="829"/>
      <c r="BU120" s="829"/>
      <c r="BV120" s="829">
        <v>11002602</v>
      </c>
      <c r="BW120" s="829"/>
      <c r="BX120" s="829"/>
      <c r="BY120" s="829"/>
      <c r="BZ120" s="829"/>
      <c r="CA120" s="829">
        <v>11669044</v>
      </c>
      <c r="CB120" s="829"/>
      <c r="CC120" s="829"/>
      <c r="CD120" s="829"/>
      <c r="CE120" s="829"/>
      <c r="CF120" s="853">
        <v>140.4</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431787</v>
      </c>
      <c r="DM120" s="829"/>
      <c r="DN120" s="829"/>
      <c r="DO120" s="829"/>
      <c r="DP120" s="829"/>
      <c r="DQ120" s="829">
        <v>331474</v>
      </c>
      <c r="DR120" s="829"/>
      <c r="DS120" s="829"/>
      <c r="DT120" s="829"/>
      <c r="DU120" s="829"/>
      <c r="DV120" s="830">
        <v>4</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47535</v>
      </c>
      <c r="BR121" s="804"/>
      <c r="BS121" s="804"/>
      <c r="BT121" s="804"/>
      <c r="BU121" s="804"/>
      <c r="BV121" s="804">
        <v>13620</v>
      </c>
      <c r="BW121" s="804"/>
      <c r="BX121" s="804"/>
      <c r="BY121" s="804"/>
      <c r="BZ121" s="804"/>
      <c r="CA121" s="804">
        <v>6912</v>
      </c>
      <c r="CB121" s="804"/>
      <c r="CC121" s="804"/>
      <c r="CD121" s="804"/>
      <c r="CE121" s="804"/>
      <c r="CF121" s="862">
        <v>0.1</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157191</v>
      </c>
      <c r="DH121" s="804"/>
      <c r="DI121" s="804"/>
      <c r="DJ121" s="804"/>
      <c r="DK121" s="804"/>
      <c r="DL121" s="804">
        <v>113207</v>
      </c>
      <c r="DM121" s="804"/>
      <c r="DN121" s="804"/>
      <c r="DO121" s="804"/>
      <c r="DP121" s="804"/>
      <c r="DQ121" s="804">
        <v>114748</v>
      </c>
      <c r="DR121" s="804"/>
      <c r="DS121" s="804"/>
      <c r="DT121" s="804"/>
      <c r="DU121" s="804"/>
      <c r="DV121" s="781">
        <v>1.4</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11236591</v>
      </c>
      <c r="BR122" s="832"/>
      <c r="BS122" s="832"/>
      <c r="BT122" s="832"/>
      <c r="BU122" s="832"/>
      <c r="BV122" s="832">
        <v>11293214</v>
      </c>
      <c r="BW122" s="832"/>
      <c r="BX122" s="832"/>
      <c r="BY122" s="832"/>
      <c r="BZ122" s="832"/>
      <c r="CA122" s="832">
        <v>11521420</v>
      </c>
      <c r="CB122" s="832"/>
      <c r="CC122" s="832"/>
      <c r="CD122" s="832"/>
      <c r="CE122" s="832"/>
      <c r="CF122" s="833">
        <v>138.6</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450</v>
      </c>
      <c r="BP123" s="865"/>
      <c r="BQ123" s="819">
        <v>21867883</v>
      </c>
      <c r="BR123" s="820"/>
      <c r="BS123" s="820"/>
      <c r="BT123" s="820"/>
      <c r="BU123" s="820"/>
      <c r="BV123" s="820">
        <v>22309436</v>
      </c>
      <c r="BW123" s="820"/>
      <c r="BX123" s="820"/>
      <c r="BY123" s="820"/>
      <c r="BZ123" s="820"/>
      <c r="CA123" s="820">
        <v>23197376</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536401</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23915</v>
      </c>
      <c r="AB126" s="767"/>
      <c r="AC126" s="767"/>
      <c r="AD126" s="767"/>
      <c r="AE126" s="768"/>
      <c r="AF126" s="769">
        <v>8528</v>
      </c>
      <c r="AG126" s="767"/>
      <c r="AH126" s="767"/>
      <c r="AI126" s="767"/>
      <c r="AJ126" s="768"/>
      <c r="AK126" s="769">
        <v>4688</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768</v>
      </c>
      <c r="AB128" s="788"/>
      <c r="AC128" s="788"/>
      <c r="AD128" s="788"/>
      <c r="AE128" s="789"/>
      <c r="AF128" s="790">
        <v>1121</v>
      </c>
      <c r="AG128" s="788"/>
      <c r="AH128" s="788"/>
      <c r="AI128" s="788"/>
      <c r="AJ128" s="789"/>
      <c r="AK128" s="790">
        <v>10363</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13.4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9438681</v>
      </c>
      <c r="AB129" s="767"/>
      <c r="AC129" s="767"/>
      <c r="AD129" s="767"/>
      <c r="AE129" s="768"/>
      <c r="AF129" s="769">
        <v>9452404</v>
      </c>
      <c r="AG129" s="767"/>
      <c r="AH129" s="767"/>
      <c r="AI129" s="767"/>
      <c r="AJ129" s="768"/>
      <c r="AK129" s="769">
        <v>9610897</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18.399999999999999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1307815</v>
      </c>
      <c r="AB130" s="767"/>
      <c r="AC130" s="767"/>
      <c r="AD130" s="767"/>
      <c r="AE130" s="768"/>
      <c r="AF130" s="769">
        <v>1296340</v>
      </c>
      <c r="AG130" s="767"/>
      <c r="AH130" s="767"/>
      <c r="AI130" s="767"/>
      <c r="AJ130" s="768"/>
      <c r="AK130" s="769">
        <v>1300415</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9.1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8130866</v>
      </c>
      <c r="AB131" s="751"/>
      <c r="AC131" s="751"/>
      <c r="AD131" s="751"/>
      <c r="AE131" s="752"/>
      <c r="AF131" s="753">
        <v>8156064</v>
      </c>
      <c r="AG131" s="751"/>
      <c r="AH131" s="751"/>
      <c r="AI131" s="751"/>
      <c r="AJ131" s="752"/>
      <c r="AK131" s="753">
        <v>8310482</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9.4503955669999993</v>
      </c>
      <c r="AB132" s="732"/>
      <c r="AC132" s="732"/>
      <c r="AD132" s="732"/>
      <c r="AE132" s="733"/>
      <c r="AF132" s="734">
        <v>9.0682589050000004</v>
      </c>
      <c r="AG132" s="732"/>
      <c r="AH132" s="732"/>
      <c r="AI132" s="732"/>
      <c r="AJ132" s="733"/>
      <c r="AK132" s="734">
        <v>8.8070342969999995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8.8000000000000007</v>
      </c>
      <c r="AB133" s="711"/>
      <c r="AC133" s="711"/>
      <c r="AD133" s="711"/>
      <c r="AE133" s="712"/>
      <c r="AF133" s="710">
        <v>8.9</v>
      </c>
      <c r="AG133" s="711"/>
      <c r="AH133" s="711"/>
      <c r="AI133" s="711"/>
      <c r="AJ133" s="712"/>
      <c r="AK133" s="710">
        <v>9.1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prVAfnW/RcTZqOR9JI7ZlrNhyosY2ZsGD0GxYLaSSrYHhrafmaRsn9usKFi87g/AQblxTEz7E5KzRqOHeYr/w==" saltValue="zl0kNZwh8LRgaW3KTX09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I6ABya6hrDqC8d4APkmG8jgdOqx6QCt9/9ozHzFlXn+RsY1OT9wOEgcrEr/3ISUGosX+kdPo/LY1ZOs/CQsDQ==" saltValue="TR2NKoYROf3q5nQ19hgmR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3x+qid8cWCFPEby0sk96SNxVHbeoWk/KKSb8jPuwEIV9hmkiXz4YnaCEuayQIjsh+tzcgCANjoZpR4fWnsMcA==" saltValue="RiUUX9JEmqcn9k43oVn2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4" t="s">
        <v>479</v>
      </c>
      <c r="AP7" s="253"/>
      <c r="AQ7" s="254" t="s">
        <v>480</v>
      </c>
      <c r="AR7" s="255"/>
    </row>
    <row r="8" spans="1:46" ht="13" x14ac:dyDescent="0.2">
      <c r="A8" s="247"/>
      <c r="AK8" s="256"/>
      <c r="AL8" s="257"/>
      <c r="AM8" s="257"/>
      <c r="AN8" s="258"/>
      <c r="AO8" s="1105"/>
      <c r="AP8" s="259" t="s">
        <v>481</v>
      </c>
      <c r="AQ8" s="260" t="s">
        <v>482</v>
      </c>
      <c r="AR8" s="261" t="s">
        <v>483</v>
      </c>
    </row>
    <row r="9" spans="1:46" ht="13" x14ac:dyDescent="0.2">
      <c r="A9" s="247"/>
      <c r="AK9" s="1116" t="s">
        <v>484</v>
      </c>
      <c r="AL9" s="1117"/>
      <c r="AM9" s="1117"/>
      <c r="AN9" s="1118"/>
      <c r="AO9" s="262">
        <v>2305621</v>
      </c>
      <c r="AP9" s="262">
        <v>101355</v>
      </c>
      <c r="AQ9" s="263">
        <v>117270</v>
      </c>
      <c r="AR9" s="264">
        <v>-13.6</v>
      </c>
    </row>
    <row r="10" spans="1:46" ht="13.5" customHeight="1" x14ac:dyDescent="0.2">
      <c r="A10" s="247"/>
      <c r="AK10" s="1116" t="s">
        <v>485</v>
      </c>
      <c r="AL10" s="1117"/>
      <c r="AM10" s="1117"/>
      <c r="AN10" s="1118"/>
      <c r="AO10" s="265">
        <v>492367</v>
      </c>
      <c r="AP10" s="265">
        <v>21644</v>
      </c>
      <c r="AQ10" s="266">
        <v>10490</v>
      </c>
      <c r="AR10" s="267">
        <v>106.3</v>
      </c>
    </row>
    <row r="11" spans="1:46" ht="13.5" customHeight="1" x14ac:dyDescent="0.2">
      <c r="A11" s="247"/>
      <c r="AK11" s="1116" t="s">
        <v>486</v>
      </c>
      <c r="AL11" s="1117"/>
      <c r="AM11" s="1117"/>
      <c r="AN11" s="1118"/>
      <c r="AO11" s="265" t="s">
        <v>487</v>
      </c>
      <c r="AP11" s="265" t="s">
        <v>487</v>
      </c>
      <c r="AQ11" s="266">
        <v>1802</v>
      </c>
      <c r="AR11" s="267" t="s">
        <v>487</v>
      </c>
    </row>
    <row r="12" spans="1:46" ht="13.5" customHeight="1" x14ac:dyDescent="0.2">
      <c r="A12" s="247"/>
      <c r="AK12" s="1116" t="s">
        <v>488</v>
      </c>
      <c r="AL12" s="1117"/>
      <c r="AM12" s="1117"/>
      <c r="AN12" s="1118"/>
      <c r="AO12" s="265" t="s">
        <v>487</v>
      </c>
      <c r="AP12" s="265" t="s">
        <v>487</v>
      </c>
      <c r="AQ12" s="266">
        <v>3</v>
      </c>
      <c r="AR12" s="267" t="s">
        <v>487</v>
      </c>
    </row>
    <row r="13" spans="1:46" ht="13.5" customHeight="1" x14ac:dyDescent="0.2">
      <c r="A13" s="247"/>
      <c r="AK13" s="1116" t="s">
        <v>489</v>
      </c>
      <c r="AL13" s="1117"/>
      <c r="AM13" s="1117"/>
      <c r="AN13" s="1118"/>
      <c r="AO13" s="265">
        <v>158245</v>
      </c>
      <c r="AP13" s="265">
        <v>6956</v>
      </c>
      <c r="AQ13" s="266">
        <v>4482</v>
      </c>
      <c r="AR13" s="267">
        <v>55.2</v>
      </c>
    </row>
    <row r="14" spans="1:46" ht="13.5" customHeight="1" x14ac:dyDescent="0.2">
      <c r="A14" s="247"/>
      <c r="AK14" s="1116" t="s">
        <v>490</v>
      </c>
      <c r="AL14" s="1117"/>
      <c r="AM14" s="1117"/>
      <c r="AN14" s="1118"/>
      <c r="AO14" s="265">
        <v>184201</v>
      </c>
      <c r="AP14" s="265">
        <v>8097</v>
      </c>
      <c r="AQ14" s="266">
        <v>2749</v>
      </c>
      <c r="AR14" s="267">
        <v>194.5</v>
      </c>
    </row>
    <row r="15" spans="1:46" ht="13.5" customHeight="1" x14ac:dyDescent="0.2">
      <c r="A15" s="247"/>
      <c r="AK15" s="1119" t="s">
        <v>491</v>
      </c>
      <c r="AL15" s="1120"/>
      <c r="AM15" s="1120"/>
      <c r="AN15" s="1121"/>
      <c r="AO15" s="265">
        <v>-102988</v>
      </c>
      <c r="AP15" s="265">
        <v>-4527</v>
      </c>
      <c r="AQ15" s="266">
        <v>-7399</v>
      </c>
      <c r="AR15" s="267">
        <v>-38.799999999999997</v>
      </c>
    </row>
    <row r="16" spans="1:46" ht="13" x14ac:dyDescent="0.2">
      <c r="A16" s="247"/>
      <c r="AK16" s="1119" t="s">
        <v>178</v>
      </c>
      <c r="AL16" s="1120"/>
      <c r="AM16" s="1120"/>
      <c r="AN16" s="1121"/>
      <c r="AO16" s="265">
        <v>3037446</v>
      </c>
      <c r="AP16" s="265">
        <v>133526</v>
      </c>
      <c r="AQ16" s="266">
        <v>129397</v>
      </c>
      <c r="AR16" s="267">
        <v>3.2</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2" t="s">
        <v>496</v>
      </c>
      <c r="AL21" s="1123"/>
      <c r="AM21" s="1123"/>
      <c r="AN21" s="1124"/>
      <c r="AO21" s="277">
        <v>10.55</v>
      </c>
      <c r="AP21" s="278">
        <v>11.07</v>
      </c>
      <c r="AQ21" s="279">
        <v>-0.52</v>
      </c>
      <c r="AS21" s="280"/>
      <c r="AT21" s="276"/>
    </row>
    <row r="22" spans="1:46" s="248" customFormat="1" ht="13" x14ac:dyDescent="0.2">
      <c r="A22" s="276"/>
      <c r="AK22" s="1122" t="s">
        <v>497</v>
      </c>
      <c r="AL22" s="1123"/>
      <c r="AM22" s="1123"/>
      <c r="AN22" s="1124"/>
      <c r="AO22" s="281">
        <v>98.9</v>
      </c>
      <c r="AP22" s="282">
        <v>97.2</v>
      </c>
      <c r="AQ22" s="283">
        <v>1.7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5" t="s">
        <v>498</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4" t="s">
        <v>479</v>
      </c>
      <c r="AP30" s="253"/>
      <c r="AQ30" s="254" t="s">
        <v>480</v>
      </c>
      <c r="AR30" s="255"/>
    </row>
    <row r="31" spans="1:46" ht="13" x14ac:dyDescent="0.2">
      <c r="A31" s="247"/>
      <c r="AK31" s="256"/>
      <c r="AL31" s="257"/>
      <c r="AM31" s="257"/>
      <c r="AN31" s="258"/>
      <c r="AO31" s="1105"/>
      <c r="AP31" s="259" t="s">
        <v>481</v>
      </c>
      <c r="AQ31" s="260" t="s">
        <v>482</v>
      </c>
      <c r="AR31" s="261" t="s">
        <v>483</v>
      </c>
    </row>
    <row r="32" spans="1:46" ht="27" customHeight="1" x14ac:dyDescent="0.2">
      <c r="A32" s="247"/>
      <c r="AK32" s="1106" t="s">
        <v>501</v>
      </c>
      <c r="AL32" s="1107"/>
      <c r="AM32" s="1107"/>
      <c r="AN32" s="1108"/>
      <c r="AO32" s="291">
        <v>1882216</v>
      </c>
      <c r="AP32" s="291">
        <v>82742</v>
      </c>
      <c r="AQ32" s="292">
        <v>74841</v>
      </c>
      <c r="AR32" s="293">
        <v>10.6</v>
      </c>
    </row>
    <row r="33" spans="1:46" ht="13.5" customHeight="1" x14ac:dyDescent="0.2">
      <c r="A33" s="247"/>
      <c r="AK33" s="1106" t="s">
        <v>502</v>
      </c>
      <c r="AL33" s="1107"/>
      <c r="AM33" s="1107"/>
      <c r="AN33" s="1108"/>
      <c r="AO33" s="291" t="s">
        <v>487</v>
      </c>
      <c r="AP33" s="291" t="s">
        <v>487</v>
      </c>
      <c r="AQ33" s="292" t="s">
        <v>487</v>
      </c>
      <c r="AR33" s="293" t="s">
        <v>487</v>
      </c>
    </row>
    <row r="34" spans="1:46" ht="27" customHeight="1" x14ac:dyDescent="0.2">
      <c r="A34" s="247"/>
      <c r="AK34" s="1106" t="s">
        <v>503</v>
      </c>
      <c r="AL34" s="1107"/>
      <c r="AM34" s="1107"/>
      <c r="AN34" s="1108"/>
      <c r="AO34" s="291" t="s">
        <v>487</v>
      </c>
      <c r="AP34" s="291" t="s">
        <v>487</v>
      </c>
      <c r="AQ34" s="292">
        <v>1</v>
      </c>
      <c r="AR34" s="293" t="s">
        <v>487</v>
      </c>
    </row>
    <row r="35" spans="1:46" ht="27" customHeight="1" x14ac:dyDescent="0.2">
      <c r="A35" s="247"/>
      <c r="AK35" s="1106" t="s">
        <v>504</v>
      </c>
      <c r="AL35" s="1107"/>
      <c r="AM35" s="1107"/>
      <c r="AN35" s="1108"/>
      <c r="AO35" s="291">
        <v>124490</v>
      </c>
      <c r="AP35" s="291">
        <v>5473</v>
      </c>
      <c r="AQ35" s="292">
        <v>16683</v>
      </c>
      <c r="AR35" s="293">
        <v>-67.2</v>
      </c>
    </row>
    <row r="36" spans="1:46" ht="27" customHeight="1" x14ac:dyDescent="0.2">
      <c r="A36" s="247"/>
      <c r="AK36" s="1106" t="s">
        <v>505</v>
      </c>
      <c r="AL36" s="1107"/>
      <c r="AM36" s="1107"/>
      <c r="AN36" s="1108"/>
      <c r="AO36" s="291">
        <v>31291</v>
      </c>
      <c r="AP36" s="291">
        <v>1376</v>
      </c>
      <c r="AQ36" s="292">
        <v>2411</v>
      </c>
      <c r="AR36" s="293">
        <v>-42.9</v>
      </c>
    </row>
    <row r="37" spans="1:46" ht="13.5" customHeight="1" x14ac:dyDescent="0.2">
      <c r="A37" s="247"/>
      <c r="AK37" s="1106" t="s">
        <v>506</v>
      </c>
      <c r="AL37" s="1107"/>
      <c r="AM37" s="1107"/>
      <c r="AN37" s="1108"/>
      <c r="AO37" s="291">
        <v>4688</v>
      </c>
      <c r="AP37" s="291">
        <v>206</v>
      </c>
      <c r="AQ37" s="292">
        <v>548</v>
      </c>
      <c r="AR37" s="293">
        <v>-62.4</v>
      </c>
    </row>
    <row r="38" spans="1:46" ht="27" customHeight="1" x14ac:dyDescent="0.2">
      <c r="A38" s="247"/>
      <c r="AK38" s="1109" t="s">
        <v>507</v>
      </c>
      <c r="AL38" s="1110"/>
      <c r="AM38" s="1110"/>
      <c r="AN38" s="1111"/>
      <c r="AO38" s="294" t="s">
        <v>487</v>
      </c>
      <c r="AP38" s="294" t="s">
        <v>487</v>
      </c>
      <c r="AQ38" s="295">
        <v>7</v>
      </c>
      <c r="AR38" s="283" t="s">
        <v>487</v>
      </c>
      <c r="AS38" s="290"/>
    </row>
    <row r="39" spans="1:46" ht="13" x14ac:dyDescent="0.2">
      <c r="A39" s="247"/>
      <c r="AK39" s="1109" t="s">
        <v>508</v>
      </c>
      <c r="AL39" s="1110"/>
      <c r="AM39" s="1110"/>
      <c r="AN39" s="1111"/>
      <c r="AO39" s="291">
        <v>-10363</v>
      </c>
      <c r="AP39" s="291">
        <v>-456</v>
      </c>
      <c r="AQ39" s="292">
        <v>-3756</v>
      </c>
      <c r="AR39" s="293">
        <v>-87.9</v>
      </c>
      <c r="AS39" s="290"/>
    </row>
    <row r="40" spans="1:46" ht="27" customHeight="1" x14ac:dyDescent="0.2">
      <c r="A40" s="247"/>
      <c r="AK40" s="1106" t="s">
        <v>509</v>
      </c>
      <c r="AL40" s="1107"/>
      <c r="AM40" s="1107"/>
      <c r="AN40" s="1108"/>
      <c r="AO40" s="291">
        <v>-1300415</v>
      </c>
      <c r="AP40" s="291">
        <v>-57166</v>
      </c>
      <c r="AQ40" s="292">
        <v>-63247</v>
      </c>
      <c r="AR40" s="293">
        <v>-9.6</v>
      </c>
      <c r="AS40" s="290"/>
    </row>
    <row r="41" spans="1:46" ht="13" x14ac:dyDescent="0.2">
      <c r="A41" s="247"/>
      <c r="AK41" s="1112" t="s">
        <v>288</v>
      </c>
      <c r="AL41" s="1113"/>
      <c r="AM41" s="1113"/>
      <c r="AN41" s="1114"/>
      <c r="AO41" s="291">
        <v>731907</v>
      </c>
      <c r="AP41" s="291">
        <v>32175</v>
      </c>
      <c r="AQ41" s="292">
        <v>27488</v>
      </c>
      <c r="AR41" s="293">
        <v>17.100000000000001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099" t="s">
        <v>479</v>
      </c>
      <c r="AN49" s="1101" t="s">
        <v>512</v>
      </c>
      <c r="AO49" s="1102"/>
      <c r="AP49" s="1102"/>
      <c r="AQ49" s="1102"/>
      <c r="AR49" s="1103"/>
    </row>
    <row r="50" spans="1:44" ht="13" x14ac:dyDescent="0.2">
      <c r="A50" s="247"/>
      <c r="AK50" s="305"/>
      <c r="AL50" s="306"/>
      <c r="AM50" s="1100"/>
      <c r="AN50" s="307" t="s">
        <v>513</v>
      </c>
      <c r="AO50" s="308" t="s">
        <v>514</v>
      </c>
      <c r="AP50" s="309" t="s">
        <v>515</v>
      </c>
      <c r="AQ50" s="310" t="s">
        <v>516</v>
      </c>
      <c r="AR50" s="311" t="s">
        <v>517</v>
      </c>
    </row>
    <row r="51" spans="1:44" ht="13" x14ac:dyDescent="0.2">
      <c r="A51" s="247"/>
      <c r="AK51" s="303" t="s">
        <v>518</v>
      </c>
      <c r="AL51" s="304"/>
      <c r="AM51" s="312">
        <v>1790314</v>
      </c>
      <c r="AN51" s="313">
        <v>71407</v>
      </c>
      <c r="AO51" s="314">
        <v>-23.5</v>
      </c>
      <c r="AP51" s="315">
        <v>92632</v>
      </c>
      <c r="AQ51" s="316">
        <v>-1.5</v>
      </c>
      <c r="AR51" s="317">
        <v>-22</v>
      </c>
    </row>
    <row r="52" spans="1:44" ht="13" x14ac:dyDescent="0.2">
      <c r="A52" s="247"/>
      <c r="AK52" s="318"/>
      <c r="AL52" s="319" t="s">
        <v>519</v>
      </c>
      <c r="AM52" s="320">
        <v>1136711</v>
      </c>
      <c r="AN52" s="321">
        <v>45338</v>
      </c>
      <c r="AO52" s="322">
        <v>-27.6</v>
      </c>
      <c r="AP52" s="323">
        <v>47978</v>
      </c>
      <c r="AQ52" s="324">
        <v>-2</v>
      </c>
      <c r="AR52" s="325">
        <v>-25.6</v>
      </c>
    </row>
    <row r="53" spans="1:44" ht="13" x14ac:dyDescent="0.2">
      <c r="A53" s="247"/>
      <c r="AK53" s="303" t="s">
        <v>520</v>
      </c>
      <c r="AL53" s="304"/>
      <c r="AM53" s="312">
        <v>2356211</v>
      </c>
      <c r="AN53" s="313">
        <v>96137</v>
      </c>
      <c r="AO53" s="314">
        <v>34.6</v>
      </c>
      <c r="AP53" s="315">
        <v>96469</v>
      </c>
      <c r="AQ53" s="316">
        <v>4.0999999999999996</v>
      </c>
      <c r="AR53" s="317">
        <v>30.5</v>
      </c>
    </row>
    <row r="54" spans="1:44" ht="13" x14ac:dyDescent="0.2">
      <c r="A54" s="247"/>
      <c r="AK54" s="318"/>
      <c r="AL54" s="319" t="s">
        <v>519</v>
      </c>
      <c r="AM54" s="320">
        <v>1766457</v>
      </c>
      <c r="AN54" s="321">
        <v>72074</v>
      </c>
      <c r="AO54" s="322">
        <v>59</v>
      </c>
      <c r="AP54" s="323">
        <v>49775</v>
      </c>
      <c r="AQ54" s="324">
        <v>3.7</v>
      </c>
      <c r="AR54" s="325">
        <v>55.3</v>
      </c>
    </row>
    <row r="55" spans="1:44" ht="13" x14ac:dyDescent="0.2">
      <c r="A55" s="247"/>
      <c r="AK55" s="303" t="s">
        <v>521</v>
      </c>
      <c r="AL55" s="304"/>
      <c r="AM55" s="312">
        <v>1897365</v>
      </c>
      <c r="AN55" s="313">
        <v>79166</v>
      </c>
      <c r="AO55" s="314">
        <v>-17.7</v>
      </c>
      <c r="AP55" s="315">
        <v>85743</v>
      </c>
      <c r="AQ55" s="316">
        <v>-11.1</v>
      </c>
      <c r="AR55" s="317">
        <v>-6.6</v>
      </c>
    </row>
    <row r="56" spans="1:44" ht="13" x14ac:dyDescent="0.2">
      <c r="A56" s="247"/>
      <c r="AK56" s="318"/>
      <c r="AL56" s="319" t="s">
        <v>519</v>
      </c>
      <c r="AM56" s="320">
        <v>1135224</v>
      </c>
      <c r="AN56" s="321">
        <v>47366</v>
      </c>
      <c r="AO56" s="322">
        <v>-34.299999999999997</v>
      </c>
      <c r="AP56" s="323">
        <v>45231</v>
      </c>
      <c r="AQ56" s="324">
        <v>-9.1</v>
      </c>
      <c r="AR56" s="325">
        <v>-25.2</v>
      </c>
    </row>
    <row r="57" spans="1:44" ht="13" x14ac:dyDescent="0.2">
      <c r="A57" s="247"/>
      <c r="AK57" s="303" t="s">
        <v>522</v>
      </c>
      <c r="AL57" s="304"/>
      <c r="AM57" s="312">
        <v>2333846</v>
      </c>
      <c r="AN57" s="313">
        <v>99972</v>
      </c>
      <c r="AO57" s="314">
        <v>26.3</v>
      </c>
      <c r="AP57" s="315">
        <v>92509</v>
      </c>
      <c r="AQ57" s="316">
        <v>7.9</v>
      </c>
      <c r="AR57" s="317">
        <v>18.399999999999999</v>
      </c>
    </row>
    <row r="58" spans="1:44" ht="13" x14ac:dyDescent="0.2">
      <c r="A58" s="247"/>
      <c r="AK58" s="318"/>
      <c r="AL58" s="319" t="s">
        <v>519</v>
      </c>
      <c r="AM58" s="320">
        <v>1462766</v>
      </c>
      <c r="AN58" s="321">
        <v>62659</v>
      </c>
      <c r="AO58" s="322">
        <v>32.299999999999997</v>
      </c>
      <c r="AP58" s="323">
        <v>52274</v>
      </c>
      <c r="AQ58" s="324">
        <v>15.6</v>
      </c>
      <c r="AR58" s="325">
        <v>16.7</v>
      </c>
    </row>
    <row r="59" spans="1:44" ht="13" x14ac:dyDescent="0.2">
      <c r="A59" s="247"/>
      <c r="AK59" s="303" t="s">
        <v>523</v>
      </c>
      <c r="AL59" s="304"/>
      <c r="AM59" s="312">
        <v>3119867</v>
      </c>
      <c r="AN59" s="313">
        <v>137149</v>
      </c>
      <c r="AO59" s="314">
        <v>37.200000000000003</v>
      </c>
      <c r="AP59" s="315">
        <v>98544</v>
      </c>
      <c r="AQ59" s="316">
        <v>6.5</v>
      </c>
      <c r="AR59" s="317">
        <v>30.7</v>
      </c>
    </row>
    <row r="60" spans="1:44" ht="13" x14ac:dyDescent="0.2">
      <c r="A60" s="247"/>
      <c r="AK60" s="318"/>
      <c r="AL60" s="319" t="s">
        <v>519</v>
      </c>
      <c r="AM60" s="320">
        <v>2384825</v>
      </c>
      <c r="AN60" s="321">
        <v>104837</v>
      </c>
      <c r="AO60" s="322">
        <v>67.3</v>
      </c>
      <c r="AP60" s="323">
        <v>55816</v>
      </c>
      <c r="AQ60" s="324">
        <v>6.8</v>
      </c>
      <c r="AR60" s="325">
        <v>60.5</v>
      </c>
    </row>
    <row r="61" spans="1:44" ht="13" x14ac:dyDescent="0.2">
      <c r="A61" s="247"/>
      <c r="AK61" s="303" t="s">
        <v>524</v>
      </c>
      <c r="AL61" s="326"/>
      <c r="AM61" s="312">
        <v>2299521</v>
      </c>
      <c r="AN61" s="313">
        <v>96766</v>
      </c>
      <c r="AO61" s="314">
        <v>11.4</v>
      </c>
      <c r="AP61" s="315">
        <v>93179</v>
      </c>
      <c r="AQ61" s="327">
        <v>1.2</v>
      </c>
      <c r="AR61" s="317">
        <v>10.199999999999999</v>
      </c>
    </row>
    <row r="62" spans="1:44" ht="13" x14ac:dyDescent="0.2">
      <c r="A62" s="247"/>
      <c r="AK62" s="318"/>
      <c r="AL62" s="319" t="s">
        <v>519</v>
      </c>
      <c r="AM62" s="320">
        <v>1577197</v>
      </c>
      <c r="AN62" s="321">
        <v>66455</v>
      </c>
      <c r="AO62" s="322">
        <v>19.3</v>
      </c>
      <c r="AP62" s="323">
        <v>50215</v>
      </c>
      <c r="AQ62" s="324">
        <v>3</v>
      </c>
      <c r="AR62" s="325">
        <v>16.3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nP3r0zhCTrtl7gsP06PzEIcz1m134gIOsC5Jh//goon9iQZloBOz4b1Pz9CekdhIOBKYgGz5zds/qvWW+v1E/w==" saltValue="uW63cG2//6tPEXncQJDa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iE8lbXBStLKkhEArB7qGAAoIGa//gSPrTA0dHuub3IMP+utWtqKKWhrTB/KB73tkGA+8f4R6FRPJeCrG8WqMuw==" saltValue="jLmPyKMtIUdKnRGhNq/H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y23SfnZDE279raiqnC/XuaNs6BK/L97VuX2F7YjHKqHBf4nJJo9My7wyVToAabKazfpLOwjQyOdRRgb8Ouyspg==" saltValue="o8Wn//NcwwLQ9lup0uFZ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5" t="s">
        <v>3</v>
      </c>
      <c r="D47" s="1125"/>
      <c r="E47" s="1126"/>
      <c r="F47" s="11">
        <v>54.07</v>
      </c>
      <c r="G47" s="12">
        <v>55.05</v>
      </c>
      <c r="H47" s="12">
        <v>55.39</v>
      </c>
      <c r="I47" s="12">
        <v>53.46</v>
      </c>
      <c r="J47" s="13">
        <v>56.21</v>
      </c>
    </row>
    <row r="48" spans="2:10" ht="57.75" customHeight="1" x14ac:dyDescent="0.2">
      <c r="B48" s="14"/>
      <c r="C48" s="1127" t="s">
        <v>4</v>
      </c>
      <c r="D48" s="1127"/>
      <c r="E48" s="1128"/>
      <c r="F48" s="15">
        <v>6.92</v>
      </c>
      <c r="G48" s="16">
        <v>12.8</v>
      </c>
      <c r="H48" s="16">
        <v>11.66</v>
      </c>
      <c r="I48" s="16">
        <v>10.92</v>
      </c>
      <c r="J48" s="17">
        <v>6.35</v>
      </c>
    </row>
    <row r="49" spans="2:10" ht="57.75" customHeight="1" thickBot="1" x14ac:dyDescent="0.25">
      <c r="B49" s="18"/>
      <c r="C49" s="1129" t="s">
        <v>5</v>
      </c>
      <c r="D49" s="1129"/>
      <c r="E49" s="1130"/>
      <c r="F49" s="19">
        <v>0.35</v>
      </c>
      <c r="G49" s="20">
        <v>9.6199999999999992</v>
      </c>
      <c r="H49" s="20" t="s">
        <v>531</v>
      </c>
      <c r="I49" s="20" t="s">
        <v>532</v>
      </c>
      <c r="J49" s="21" t="s">
        <v>533</v>
      </c>
    </row>
    <row r="50" spans="2:10" ht="13" x14ac:dyDescent="0.2"/>
  </sheetData>
  <sheetProtection algorithmName="SHA-512" hashValue="0qXwqCJkLQBd8L/mXCZzYCcQe69GpgGq233ZwKBXKj8GZ0Xj2r8EKY50q8n/hzH/FJ6kW4JlSlPZhie5oGcANw==" saltValue="/kEfGqqM0hhJy99RKzio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dcterms:created xsi:type="dcterms:W3CDTF">2026-02-23T09:56:52Z</dcterms:created>
  <dcterms:modified xsi:type="dcterms:W3CDTF">2026-03-27T05:05:50Z</dcterms:modified>
  <cp:category/>
</cp:coreProperties>
</file>