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4C23E8DA-2684-4AB0-8CB1-0A06229A07E4}"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O35" i="10"/>
  <c r="BE35" i="10"/>
  <c r="CO34" i="10"/>
  <c r="BW34" i="10"/>
  <c r="BW35" i="10" s="1"/>
  <c r="BW36" i="10" s="1"/>
  <c r="BW37" i="10" s="1"/>
  <c r="BW38" i="10" s="1"/>
  <c r="BW39" i="10" s="1"/>
  <c r="BW40" i="10" s="1"/>
  <c r="BW41" i="10" s="1"/>
  <c r="BE34" i="10"/>
  <c r="C34" i="10"/>
  <c r="C35" i="10" s="1"/>
  <c r="U34" i="10" l="1"/>
  <c r="U35" i="10" s="1"/>
  <c r="U36" i="10" s="1"/>
  <c r="C36" i="10"/>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<sst xmlns="http://schemas.openxmlformats.org/spreadsheetml/2006/main" count="1073" uniqueCount="566">
  <si>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</si>
  <si>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</si>
  <si>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</si>
  <si>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</si>
  <si>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</si>
  <si>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</si>
  <si>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</si>
  <si>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</si>
  <si>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</si>
  <si>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</si>
  <si>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</si>
  <si>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</si>
  <si>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</si>
  <si>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</si>
  <si>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</si>
  <si>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</si>
  <si>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</si>
  <si>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</si>
  <si>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</si>
  <si>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</si>
  <si>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</si>
  <si>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</si>
  <si>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</si>
  <si>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</si>
  <si>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</si>
  <si>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</si>
  <si>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</si>
  <si>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</si>
  <si>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</si>
  <si>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</si>
  <si>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</si>
  <si>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</si>
  <si>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</si>
  <si>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</si>
  <si>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</si>
  <si>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</si>
  <si>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</si>
  <si>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</si>
  <si>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</si>
  <si>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</si>
  <si>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</si>
  <si>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</si>
  <si>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</si>
  <si>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</si>
  <si>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</si>
  <si>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</si>
  <si>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</si>
  <si>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</si>
  <si>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</si>
  <si>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</si>
  <si>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</si>
  <si>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</si>
  <si>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</si>
  <si>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</si>
  <si>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</si>
  <si>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</si>
  <si>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</si>
  <si>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</si>
  <si>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</si>
  <si>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</si>
  <si>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</si>
  <si>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</si>
  <si>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</si>
  <si>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</si>
  <si>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</si>
  <si>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</si>
  <si>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</si>
  <si>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</si>
  <si>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</si>
  <si>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</si>
  <si>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</si>
  <si>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</si>
  <si>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</si>
  <si>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</si>
  <si>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</si>
  <si>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</si>
  <si>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</si>
  <si>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</si>
  <si>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</si>
  <si>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</si>
  <si>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</si>
  <si>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</si>
  <si>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</si>
  <si>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</si>
  <si>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</si>
  <si>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</si>
  <si>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</si>
  <si>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</si>
  <si>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</si>
  <si>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</si>
  <si>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</si>
  <si>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</si>
  <si>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</si>
  <si>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</si>
  <si>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知名町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</si>
  <si>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</si>
  <si>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</si>
  <si>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</si>
  <si>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</si>
  <si>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</si>
  <si>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</si>
  <si>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</si>
  <si>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</si>
  <si>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</si>
  <si>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</si>
  <si>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</si>
  <si>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</si>
  <si>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</si>
  <si>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</si>
  <si>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</si>
  <si>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</si>
  <si>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</si>
  <si>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</si>
  <si>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</si>
  <si>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</si>
  <si>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</si>
  <si>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</si>
  <si>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</si>
  <si>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</si>
  <si>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</si>
  <si>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</si>
  <si>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</si>
  <si>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</si>
  <si>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</si>
  <si>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</si>
  <si>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</si>
  <si>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</si>
  <si>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</si>
  <si>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</si>
  <si>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</si>
  <si>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</si>
  <si>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</si>
  <si>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</si>
  <si>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</si>
  <si>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</si>
  <si>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</si>
  <si>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</si>
  <si>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</si>
  <si>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</si>
  <si>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</si>
  <si>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</si>
  <si>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</si>
  <si>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</si>
  <si>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</si>
  <si>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</si>
  <si>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</si>
  <si>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</si>
  <si>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</si>
  <si>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</si>
  <si>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</si>
  <si>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</si>
  <si>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</si>
  <si>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</si>
  <si>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</si>
  <si>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</si>
  <si>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</si>
  <si>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</si>
  <si>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</si>
  <si>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</si>
  <si>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</si>
  <si>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</si>
  <si>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</si>
  <si>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</si>
  <si>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</si>
  <si>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</si>
  <si>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</si>
  <si>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</si>
  <si>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</si>
  <si>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</si>
  <si>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</si>
  <si>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</si>
  <si>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</si>
  <si>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</si>
  <si>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</si>
  <si>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</si>
  <si>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</si>
  <si>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</si>
  <si>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</si>
  <si>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</si>
  <si>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</si>
  <si>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</si>
  <si>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</si>
  <si>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</si>
  <si>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</si>
  <si>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</si>
  <si>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</si>
  <si>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</si>
  <si>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</si>
  <si>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</si>
  <si>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</si>
  <si>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</si>
  <si>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</si>
  <si>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</si>
  <si>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</si>
  <si>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</si>
  <si>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</si>
  <si>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</si>
  <si>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</si>
  <si>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</si>
  <si>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</si>
  <si>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</si>
  <si>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</si>
  <si>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</si>
  <si>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</si>
  <si>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鹿児島県知名町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</si>
  <si>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</si>
  <si>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</si>
  <si>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</si>
  <si>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</si>
  <si>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</si>
  <si>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</si>
  <si>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</si>
  <si>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</si>
  <si>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</si>
  <si>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</si>
  <si>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</si>
  <si>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</si>
  <si>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</si>
  <si>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</si>
  <si>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</si>
  <si>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</si>
  <si>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</si>
  <si>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</si>
  <si>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</si>
  <si>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</si>
  <si>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</si>
  <si>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</si>
  <si>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</si>
  <si>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</si>
  <si>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</si>
  <si>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</si>
  <si>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</si>
  <si>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</si>
  <si>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</si>
  <si>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</si>
  <si>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</si>
  <si>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</si>
  <si>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</si>
  <si>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</si>
  <si>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</si>
  <si>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</si>
  <si>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</si>
  <si>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</si>
  <si>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</si>
  <si>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</si>
  <si>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</si>
  <si>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</si>
  <si>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</si>
  <si>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</si>
  <si>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</si>
  <si>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</si>
  <si>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</si>
  <si>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</si>
  <si>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</si>
  <si>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</si>
  <si>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</si>
  <si>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</si>
  <si>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</si>
  <si>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</si>
  <si>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</si>
  <si>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</si>
  <si>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</si>
  <si>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</si>
  <si>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</si>
  <si>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</si>
  <si>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</si>
  <si>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</si>
  <si>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</si>
  <si>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</si>
  <si>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</si>
  <si>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</si>
  <si>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</si>
  <si>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</si>
  <si>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</si>
  <si>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</si>
  <si>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</si>
  <si>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</si>
  <si>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</si>
  <si>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</si>
  <si>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</si>
  <si>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</si>
  <si>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</si>
  <si>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</si>
  <si>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</si>
  <si>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</si>
  <si>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</si>
  <si>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</si>
  <si>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</si>
  <si>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</si>
  <si>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</si>
  <si>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</si>
  <si>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</si>
  <si>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</si>
  <si>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</si>
  <si>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</si>
  <si>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</si>
  <si>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</si>
  <si>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</si>
  <si>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</si>
  <si>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</si>
  <si>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</si>
  <si>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</si>
  <si>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</si>
  <si>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</si>
  <si>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</si>
  <si>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</si>
  <si>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</si>
  <si>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</si>
  <si>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</si>
  <si>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</si>
  <si>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</si>
  <si>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</si>
  <si>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</si>
  <si>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</si>
  <si>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</si>
  <si>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</si>
  <si>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</si>
  <si>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</si>
  <si>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</si>
  <si>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</si>
  <si>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</si>
  <si>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</si>
  <si>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</si>
  <si>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</si>
  <si>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</si>
  <si>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</si>
  <si>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</si>
  <si>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</si>
  <si>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</si>
  <si>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</si>
  <si>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</si>
  <si>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</si>
  <si>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</si>
  <si>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</si>
  <si>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</si>
  <si>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</si>
  <si>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</si>
  <si>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</si>
  <si>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</si>
  <si>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</si>
  <si>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</si>
  <si>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</si>
  <si>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</si>
  <si>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</si>
  <si>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</si>
  <si>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</si>
  <si>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</si>
  <si>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</si>
  <si>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</si>
  <si>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</si>
  <si>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</si>
  <si>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</si>
  <si>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</si>
  <si>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</si>
  <si>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</si>
  <si>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鹿児島県知名町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</si>
  <si>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</si>
  <si>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</si>
  <si>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</si>
  <si>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</si>
  <si>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</si>
  <si>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</si>
  <si>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</si>
  <si>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</si>
  <si>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</si>
  <si>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</si>
  <si>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</si>
  <si>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</si>
  <si>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</si>
  <si>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</si>
  <si>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</si>
  <si>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</si>
  <si>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</si>
  <si>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</si>
  <si>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</si>
  <si>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</si>
  <si>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奨学資金特別会計</t>
    <phoneticPr fontId="5"/>
  </si>
  <si>
    <t>知名町土地改良事業換地清算特別会計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</si>
  <si>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</si>
  <si>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</si>
  <si>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</si>
  <si>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</si>
  <si>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</si>
  <si>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</si>
  <si>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</si>
  <si>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</si>
  <si>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</si>
  <si>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</si>
  <si>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</si>
  <si>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</si>
  <si>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</si>
  <si>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</si>
  <si>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</si>
  <si>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</si>
  <si>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</si>
  <si>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</si>
  <si>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</si>
  <si>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農業集落排水事業会計</t>
    <phoneticPr fontId="5"/>
  </si>
  <si>
    <t>知名町合併処理浄化槽事業会計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</si>
  <si>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</si>
  <si>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</si>
  <si>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</si>
  <si>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</si>
  <si>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</si>
  <si>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</si>
  <si>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</si>
  <si>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</si>
  <si>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</si>
  <si>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</si>
  <si>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</si>
  <si>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</si>
  <si>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</si>
  <si>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</si>
  <si>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</si>
  <si>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</si>
  <si>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</si>
  <si>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</si>
  <si>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</si>
  <si>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</si>
  <si>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</si>
  <si>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</si>
  <si>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</si>
  <si>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</si>
  <si>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</si>
  <si>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</si>
  <si>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</si>
  <si>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</si>
  <si>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</si>
  <si>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</si>
  <si>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</si>
  <si>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</si>
  <si>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</si>
  <si>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</si>
  <si>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</si>
  <si>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</si>
  <si>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</si>
  <si>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</si>
  <si>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</si>
  <si>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</si>
  <si>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</si>
  <si>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</si>
  <si>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</si>
  <si>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</si>
  <si>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</si>
  <si>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</si>
  <si>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</si>
  <si>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</si>
  <si>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</si>
  <si>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</si>
  <si>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</si>
  <si>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</si>
  <si>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</si>
  <si>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</si>
  <si>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</si>
  <si>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</si>
  <si>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</si>
  <si>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</si>
  <si>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</si>
  <si>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</si>
  <si>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</si>
  <si>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</si>
  <si>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</si>
  <si>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</si>
  <si>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</si>
  <si>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</si>
  <si>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</si>
  <si>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</si>
  <si>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</si>
  <si>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</si>
  <si>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</si>
  <si>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</si>
  <si>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</si>
  <si>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</si>
  <si>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</si>
  <si>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</si>
  <si>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</si>
  <si>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</si>
  <si>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</si>
  <si>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</si>
  <si>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</si>
  <si>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</si>
  <si>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</si>
  <si>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</si>
  <si>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</si>
  <si>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</si>
  <si>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</si>
  <si>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</si>
  <si>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</si>
  <si>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</si>
  <si>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</si>
  <si>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</si>
  <si>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</si>
  <si>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</si>
  <si>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</si>
  <si>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</si>
  <si>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</si>
  <si>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</si>
  <si>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</si>
  <si>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</si>
  <si>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</si>
  <si>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</si>
  <si>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</si>
  <si>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</si>
  <si>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</si>
  <si>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</si>
  <si>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</si>
  <si>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</si>
  <si>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</si>
  <si>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</si>
  <si>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</si>
  <si>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</si>
  <si>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</si>
  <si>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</si>
  <si>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</si>
  <si>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</si>
  <si>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</si>
  <si>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</si>
  <si>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</si>
  <si>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</si>
  <si>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</si>
  <si>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</si>
  <si>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</si>
  <si>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</si>
  <si>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</si>
  <si>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</si>
  <si>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</si>
  <si>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</si>
  <si>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</si>
  <si>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</si>
  <si>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</si>
  <si>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</si>
  <si>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</si>
  <si>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</si>
  <si>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</si>
  <si>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1.61</t>
  </si>
  <si>
    <t>▲ 1.95</t>
  </si>
  <si>
    <t>水道事業会計</t>
  </si>
  <si>
    <t>農業集落排水事業会計</t>
  </si>
  <si>
    <t>下水道事業会計</t>
  </si>
  <si>
    <t>一般会計</t>
  </si>
  <si>
    <t>介護保険特別会計</t>
  </si>
  <si>
    <t>知名町合併処理浄化槽事業会計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</si>
  <si>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</si>
  <si>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</si>
  <si>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</si>
  <si>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</si>
  <si>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</si>
  <si>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</si>
  <si>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</si>
  <si>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</si>
  <si>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</si>
  <si>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</si>
  <si>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沖永良部与論地区広域事務組合（一般会計）</t>
  </si>
  <si>
    <t>沖永良部衛生管理組合（一般会計）</t>
  </si>
  <si>
    <t>沖永良部衛生管理組合（と畜場特別会計）</t>
  </si>
  <si>
    <t>沖永良部バス企業団</t>
  </si>
  <si>
    <t>鹿児島県市町村総合事務組合</t>
  </si>
  <si>
    <t>奄美群島広域事務組合</t>
  </si>
  <si>
    <t>鹿児島県後期高齢者医療広域連合（一般会計）</t>
  </si>
  <si>
    <t>鹿児島県後期高齢者医療広域連合（特別会計）</t>
  </si>
  <si>
    <t>おきえらぶフローラル株式会社</t>
    <phoneticPr fontId="38"/>
  </si>
  <si>
    <t>土地改良事業基金</t>
    <phoneticPr fontId="5"/>
  </si>
  <si>
    <t>公共施設等総合管理基金</t>
    <phoneticPr fontId="5"/>
  </si>
  <si>
    <t>ふるさとまちづくり基金</t>
    <phoneticPr fontId="5"/>
  </si>
  <si>
    <t>アグトラスト基金</t>
    <rPh sb="6" eb="8">
      <t>キキン</t>
    </rPh>
    <phoneticPr fontId="5"/>
  </si>
  <si>
    <t>神川ふるさと振興基金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</si>
</sst>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FD14-47DA-8CBD-BC13A4439D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201877</c:v>
                </c:pt>
                <c:pt idx="1">
                  <c:v>192784</c:v>
                </c:pt>
                <c:pt idx="2">
                  <c:v>244419</c:v>
                </c:pt>
                <c:pt idx="3">
                  <c:v>456687</c:v>
                </c:pt>
                <c:pt idx="4">
                  <c:v>221905</c:v>
                </c:pt>
              </c:numCache>
            </c:numRef>
          </c:val>
          <c:smooth val="0"/>
          <c:extLst>
            <c:ext xmlns:c16="http://schemas.microsoft.com/office/drawing/2014/chart" uri="{C3380CC4-5D6E-409C-BE32-E72D297353CC}">
              <c16:uniqueId val="{00000001-FD14-47DA-8CBD-BC13A4439D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3.92</c:v>
                </c:pt>
                <c:pt idx="1">
                  <c:v>5.29</c:v>
                </c:pt>
                <c:pt idx="2">
                  <c:v>3.63</c:v>
                </c:pt>
                <c:pt idx="3">
                  <c:v>1.66</c:v>
                </c:pt>
                <c:pt idx="4">
                  <c:v>1.6</c:v>
                </c:pt>
              </c:numCache>
            </c:numRef>
          </c:val>
          <c:extLst>
            <c:ext xmlns:c16="http://schemas.microsoft.com/office/drawing/2014/chart" uri="{C3380CC4-5D6E-409C-BE32-E72D297353CC}">
              <c16:uniqueId val="{00000000-0AE6-40BA-88D9-99CE61576B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37.270000000000003</c:v>
                </c:pt>
                <c:pt idx="1">
                  <c:v>36.44</c:v>
                </c:pt>
                <c:pt idx="2">
                  <c:v>36.700000000000003</c:v>
                </c:pt>
                <c:pt idx="3">
                  <c:v>36.799999999999997</c:v>
                </c:pt>
                <c:pt idx="4">
                  <c:v>36.39</c:v>
                </c:pt>
              </c:numCache>
            </c:numRef>
          </c:val>
          <c:extLst>
            <c:ext xmlns:c16="http://schemas.microsoft.com/office/drawing/2014/chart" uri="{C3380CC4-5D6E-409C-BE32-E72D297353CC}">
              <c16:uniqueId val="{00000001-0AE6-40BA-88D9-99CE61576B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0.82</c:v>
                </c:pt>
                <c:pt idx="1">
                  <c:v>3.29</c:v>
                </c:pt>
                <c:pt idx="2">
                  <c:v>-1.61</c:v>
                </c:pt>
                <c:pt idx="3">
                  <c:v>-1.95</c:v>
                </c:pt>
                <c:pt idx="4">
                  <c:v>0.11</c:v>
                </c:pt>
              </c:numCache>
            </c:numRef>
          </c:val>
          <c:smooth val="0"/>
          <c:extLst>
            <c:ext xmlns:c16="http://schemas.microsoft.com/office/drawing/2014/chart" uri="{C3380CC4-5D6E-409C-BE32-E72D297353CC}">
              <c16:uniqueId val="{00000002-0AE6-40BA-88D9-99CE61576B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0.52</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3E1E-45AB-BECF-4E33209E1C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1E-45AB-BECF-4E33209E1C1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0.06</c:v>
                </c:pt>
                <c:pt idx="4">
                  <c:v>#N/A</c:v>
                </c:pt>
                <c:pt idx="5">
                  <c:v>0.06</c:v>
                </c:pt>
                <c:pt idx="6">
                  <c:v>#N/A</c:v>
                </c:pt>
                <c:pt idx="7">
                  <c:v>0.06</c:v>
                </c:pt>
                <c:pt idx="8">
                  <c:v>#N/A</c:v>
                </c:pt>
                <c:pt idx="9">
                  <c:v>0</c:v>
                </c:pt>
              </c:numCache>
            </c:numRef>
          </c:val>
          <c:extLst>
            <c:ext xmlns:c16="http://schemas.microsoft.com/office/drawing/2014/chart" uri="{C3380CC4-5D6E-409C-BE32-E72D297353CC}">
              <c16:uniqueId val="{00000002-3E1E-45AB-BECF-4E33209E1C1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2.74</c:v>
                </c:pt>
                <c:pt idx="2">
                  <c:v>#N/A</c:v>
                </c:pt>
                <c:pt idx="3">
                  <c:v>3.17</c:v>
                </c:pt>
                <c:pt idx="4">
                  <c:v>#N/A</c:v>
                </c:pt>
                <c:pt idx="5">
                  <c:v>0.38</c:v>
                </c:pt>
                <c:pt idx="6">
                  <c:v>#N/A</c:v>
                </c:pt>
                <c:pt idx="7">
                  <c:v>0.53</c:v>
                </c:pt>
                <c:pt idx="8">
                  <c:v>#N/A</c:v>
                </c:pt>
                <c:pt idx="9">
                  <c:v>0.33</c:v>
                </c:pt>
              </c:numCache>
            </c:numRef>
          </c:val>
          <c:extLst>
            <c:ext xmlns:c16="http://schemas.microsoft.com/office/drawing/2014/chart" uri="{C3380CC4-5D6E-409C-BE32-E72D297353CC}">
              <c16:uniqueId val="{00000003-3E1E-45AB-BECF-4E33209E1C1C}"/>
            </c:ext>
          </c:extLst>
        </c:ser>
        <c:ser>
          <c:idx val="4"/>
          <c:order val="4"/>
          <c:tx>
            <c:strRef>
              <c:f>データシート!$A$31</c:f>
              <c:strCache>
                <c:ptCount val="1"/>
                <c:pt idx="0">
                  <c:v>知名町合併処理浄化槽事業会計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0.04</c:v>
                </c:pt>
                <c:pt idx="4">
                  <c:v>#N/A</c:v>
                </c:pt>
                <c:pt idx="5">
                  <c:v>0.01</c:v>
                </c:pt>
                <c:pt idx="6">
                  <c:v>#N/A</c:v>
                </c:pt>
                <c:pt idx="7">
                  <c:v>0.45</c:v>
                </c:pt>
                <c:pt idx="8">
                  <c:v>#N/A</c:v>
                </c:pt>
                <c:pt idx="9">
                  <c:v>0.61</c:v>
                </c:pt>
              </c:numCache>
            </c:numRef>
          </c:val>
          <c:extLst>
            <c:ext xmlns:c16="http://schemas.microsoft.com/office/drawing/2014/chart" uri="{C3380CC4-5D6E-409C-BE32-E72D297353CC}">
              <c16:uniqueId val="{00000004-3E1E-45AB-BECF-4E33209E1C1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0.57999999999999996</c:v>
                </c:pt>
                <c:pt idx="2">
                  <c:v>#N/A</c:v>
                </c:pt>
                <c:pt idx="3">
                  <c:v>0.5</c:v>
                </c:pt>
                <c:pt idx="4">
                  <c:v>#N/A</c:v>
                </c:pt>
                <c:pt idx="5">
                  <c:v>1.69</c:v>
                </c:pt>
                <c:pt idx="6">
                  <c:v>#N/A</c:v>
                </c:pt>
                <c:pt idx="7">
                  <c:v>1.49</c:v>
                </c:pt>
                <c:pt idx="8">
                  <c:v>#N/A</c:v>
                </c:pt>
                <c:pt idx="9">
                  <c:v>0.87</c:v>
                </c:pt>
              </c:numCache>
            </c:numRef>
          </c:val>
          <c:extLst>
            <c:ext xmlns:c16="http://schemas.microsoft.com/office/drawing/2014/chart" uri="{C3380CC4-5D6E-409C-BE32-E72D297353CC}">
              <c16:uniqueId val="{00000005-3E1E-45AB-BECF-4E33209E1C1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3.39</c:v>
                </c:pt>
                <c:pt idx="2">
                  <c:v>#N/A</c:v>
                </c:pt>
                <c:pt idx="3">
                  <c:v>5.27</c:v>
                </c:pt>
                <c:pt idx="4">
                  <c:v>#N/A</c:v>
                </c:pt>
                <c:pt idx="5">
                  <c:v>3.62</c:v>
                </c:pt>
                <c:pt idx="6">
                  <c:v>#N/A</c:v>
                </c:pt>
                <c:pt idx="7">
                  <c:v>1.66</c:v>
                </c:pt>
                <c:pt idx="8">
                  <c:v>#N/A</c:v>
                </c:pt>
                <c:pt idx="9">
                  <c:v>1.59</c:v>
                </c:pt>
              </c:numCache>
            </c:numRef>
          </c:val>
          <c:extLst>
            <c:ext xmlns:c16="http://schemas.microsoft.com/office/drawing/2014/chart" uri="{C3380CC4-5D6E-409C-BE32-E72D297353CC}">
              <c16:uniqueId val="{00000006-3E1E-45AB-BECF-4E33209E1C1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0.04</c:v>
                </c:pt>
                <c:pt idx="2">
                  <c:v>#N/A</c:v>
                </c:pt>
                <c:pt idx="3">
                  <c:v>0.01</c:v>
                </c:pt>
                <c:pt idx="4">
                  <c:v>#N/A</c:v>
                </c:pt>
                <c:pt idx="5">
                  <c:v>0.06</c:v>
                </c:pt>
                <c:pt idx="6">
                  <c:v>#N/A</c:v>
                </c:pt>
                <c:pt idx="7">
                  <c:v>2.46</c:v>
                </c:pt>
                <c:pt idx="8">
                  <c:v>#N/A</c:v>
                </c:pt>
                <c:pt idx="9">
                  <c:v>2.64</c:v>
                </c:pt>
              </c:numCache>
            </c:numRef>
          </c:val>
          <c:extLst>
            <c:ext xmlns:c16="http://schemas.microsoft.com/office/drawing/2014/chart" uri="{C3380CC4-5D6E-409C-BE32-E72D297353CC}">
              <c16:uniqueId val="{00000007-3E1E-45AB-BECF-4E33209E1C1C}"/>
            </c:ext>
          </c:extLst>
        </c:ser>
        <c:ser>
          <c:idx val="8"/>
          <c:order val="8"/>
          <c:tx>
            <c:strRef>
              <c:f>データシート!$A$35</c:f>
              <c:strCache>
                <c:ptCount val="1"/>
                <c:pt idx="0">
                  <c:v>農業集落排水事業会計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0.13</c:v>
                </c:pt>
                <c:pt idx="2">
                  <c:v>#N/A</c:v>
                </c:pt>
                <c:pt idx="3">
                  <c:v>0.14000000000000001</c:v>
                </c:pt>
                <c:pt idx="4">
                  <c:v>#N/A</c:v>
                </c:pt>
                <c:pt idx="5">
                  <c:v>0.04</c:v>
                </c:pt>
                <c:pt idx="6">
                  <c:v>#N/A</c:v>
                </c:pt>
                <c:pt idx="7">
                  <c:v>2.2999999999999998</c:v>
                </c:pt>
                <c:pt idx="8">
                  <c:v>#N/A</c:v>
                </c:pt>
                <c:pt idx="9">
                  <c:v>2.67</c:v>
                </c:pt>
              </c:numCache>
            </c:numRef>
          </c:val>
          <c:extLst>
            <c:ext xmlns:c16="http://schemas.microsoft.com/office/drawing/2014/chart" uri="{C3380CC4-5D6E-409C-BE32-E72D297353CC}">
              <c16:uniqueId val="{00000008-3E1E-45AB-BECF-4E33209E1C1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5.21</c:v>
                </c:pt>
                <c:pt idx="2">
                  <c:v>#N/A</c:v>
                </c:pt>
                <c:pt idx="3">
                  <c:v>3.96</c:v>
                </c:pt>
                <c:pt idx="4">
                  <c:v>#N/A</c:v>
                </c:pt>
                <c:pt idx="5">
                  <c:v>4.5199999999999996</c:v>
                </c:pt>
                <c:pt idx="6">
                  <c:v>#N/A</c:v>
                </c:pt>
                <c:pt idx="7">
                  <c:v>4.6399999999999997</c:v>
                </c:pt>
                <c:pt idx="8">
                  <c:v>#N/A</c:v>
                </c:pt>
                <c:pt idx="9">
                  <c:v>4.4800000000000004</c:v>
                </c:pt>
              </c:numCache>
            </c:numRef>
          </c:val>
          <c:extLst>
            <c:ext xmlns:c16="http://schemas.microsoft.com/office/drawing/2014/chart" uri="{C3380CC4-5D6E-409C-BE32-E72D297353CC}">
              <c16:uniqueId val="{00000009-3E1E-45AB-BECF-4E33209E1C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770</c:v>
                </c:pt>
                <c:pt idx="5">
                  <c:v>749</c:v>
                </c:pt>
                <c:pt idx="8">
                  <c:v>788</c:v>
                </c:pt>
                <c:pt idx="11">
                  <c:v>744</c:v>
                </c:pt>
                <c:pt idx="14">
                  <c:v>744</c:v>
                </c:pt>
              </c:numCache>
            </c:numRef>
          </c:val>
          <c:extLst>
            <c:ext xmlns:c16="http://schemas.microsoft.com/office/drawing/2014/chart" uri="{C3380CC4-5D6E-409C-BE32-E72D297353CC}">
              <c16:uniqueId val="{00000000-C461-4A28-93BE-0801CEBFA9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C461-4A28-93BE-0801CEBFA9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2-C461-4A28-93BE-0801CEBFA9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8</c:v>
                </c:pt>
                <c:pt idx="6">
                  <c:v>10</c:v>
                </c:pt>
                <c:pt idx="9">
                  <c:v>5</c:v>
                </c:pt>
                <c:pt idx="12">
                  <c:v>4</c:v>
                </c:pt>
              </c:numCache>
            </c:numRef>
          </c:val>
          <c:extLst>
            <c:ext xmlns:c16="http://schemas.microsoft.com/office/drawing/2014/chart" uri="{C3380CC4-5D6E-409C-BE32-E72D297353CC}">
              <c16:uniqueId val="{00000003-C461-4A28-93BE-0801CEBFA9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160</c:v>
                </c:pt>
                <c:pt idx="3">
                  <c:v>155</c:v>
                </c:pt>
                <c:pt idx="6">
                  <c:v>162</c:v>
                </c:pt>
                <c:pt idx="9">
                  <c:v>189</c:v>
                </c:pt>
                <c:pt idx="12">
                  <c:v>188</c:v>
                </c:pt>
              </c:numCache>
            </c:numRef>
          </c:val>
          <c:extLst>
            <c:ext xmlns:c16="http://schemas.microsoft.com/office/drawing/2014/chart" uri="{C3380CC4-5D6E-409C-BE32-E72D297353CC}">
              <c16:uniqueId val="{00000004-C461-4A28-93BE-0801CEBFA9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61-4A28-93BE-0801CEBFA9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61-4A28-93BE-0801CEBFA9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901</c:v>
                </c:pt>
                <c:pt idx="3">
                  <c:v>944</c:v>
                </c:pt>
                <c:pt idx="6">
                  <c:v>1013</c:v>
                </c:pt>
                <c:pt idx="9">
                  <c:v>973</c:v>
                </c:pt>
                <c:pt idx="12">
                  <c:v>953</c:v>
                </c:pt>
              </c:numCache>
            </c:numRef>
          </c:val>
          <c:extLst>
            <c:ext xmlns:c16="http://schemas.microsoft.com/office/drawing/2014/chart" uri="{C3380CC4-5D6E-409C-BE32-E72D297353CC}">
              <c16:uniqueId val="{00000007-C461-4A28-93BE-0801CEBFA9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296</c:v>
                </c:pt>
                <c:pt idx="2">
                  <c:v>#N/A</c:v>
                </c:pt>
                <c:pt idx="3">
                  <c:v>#N/A</c:v>
                </c:pt>
                <c:pt idx="4">
                  <c:v>358</c:v>
                </c:pt>
                <c:pt idx="5">
                  <c:v>#N/A</c:v>
                </c:pt>
                <c:pt idx="6">
                  <c:v>#N/A</c:v>
                </c:pt>
                <c:pt idx="7">
                  <c:v>397</c:v>
                </c:pt>
                <c:pt idx="8">
                  <c:v>#N/A</c:v>
                </c:pt>
                <c:pt idx="9">
                  <c:v>#N/A</c:v>
                </c:pt>
                <c:pt idx="10">
                  <c:v>424</c:v>
                </c:pt>
                <c:pt idx="11">
                  <c:v>#N/A</c:v>
                </c:pt>
                <c:pt idx="12">
                  <c:v>#N/A</c:v>
                </c:pt>
                <c:pt idx="13">
                  <c:v>402</c:v>
                </c:pt>
                <c:pt idx="14">
                  <c:v>#N/A</c:v>
                </c:pt>
              </c:numCache>
            </c:numRef>
          </c:val>
          <c:smooth val="0"/>
          <c:extLst>
            <c:ext xmlns:c16="http://schemas.microsoft.com/office/drawing/2014/chart" uri="{C3380CC4-5D6E-409C-BE32-E72D297353CC}">
              <c16:uniqueId val="{00000008-C461-4A28-93BE-0801CEBFA9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6641</c:v>
                </c:pt>
                <c:pt idx="5">
                  <c:v>5936</c:v>
                </c:pt>
                <c:pt idx="8">
                  <c:v>6150</c:v>
                </c:pt>
                <c:pt idx="11">
                  <c:v>6074</c:v>
                </c:pt>
                <c:pt idx="14">
                  <c:v>5926</c:v>
                </c:pt>
              </c:numCache>
            </c:numRef>
          </c:val>
          <c:extLst>
            <c:ext xmlns:c16="http://schemas.microsoft.com/office/drawing/2014/chart" uri="{C3380CC4-5D6E-409C-BE32-E72D297353CC}">
              <c16:uniqueId val="{00000000-A36F-400C-A09C-ACD0F468C0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502</c:v>
                </c:pt>
                <c:pt idx="5">
                  <c:v>587</c:v>
                </c:pt>
                <c:pt idx="8">
                  <c:v>597</c:v>
                </c:pt>
                <c:pt idx="11">
                  <c:v>644</c:v>
                </c:pt>
                <c:pt idx="14">
                  <c:v>694</c:v>
                </c:pt>
              </c:numCache>
            </c:numRef>
          </c:val>
          <c:extLst>
            <c:ext xmlns:c16="http://schemas.microsoft.com/office/drawing/2014/chart" uri="{C3380CC4-5D6E-409C-BE32-E72D297353CC}">
              <c16:uniqueId val="{00000001-A36F-400C-A09C-ACD0F468C0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2697</c:v>
                </c:pt>
                <c:pt idx="5">
                  <c:v>3166</c:v>
                </c:pt>
                <c:pt idx="8">
                  <c:v>3239</c:v>
                </c:pt>
                <c:pt idx="11">
                  <c:v>3070</c:v>
                </c:pt>
                <c:pt idx="14">
                  <c:v>3226</c:v>
                </c:pt>
              </c:numCache>
            </c:numRef>
          </c:val>
          <c:extLst>
            <c:ext xmlns:c16="http://schemas.microsoft.com/office/drawing/2014/chart" uri="{C3380CC4-5D6E-409C-BE32-E72D297353CC}">
              <c16:uniqueId val="{00000002-A36F-400C-A09C-ACD0F468C0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6F-400C-A09C-ACD0F468C0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6F-400C-A09C-ACD0F468C0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123</c:v>
                </c:pt>
                <c:pt idx="3">
                  <c:v>144</c:v>
                </c:pt>
                <c:pt idx="6">
                  <c:v>143</c:v>
                </c:pt>
                <c:pt idx="9">
                  <c:v>107</c:v>
                </c:pt>
                <c:pt idx="12">
                  <c:v>129</c:v>
                </c:pt>
              </c:numCache>
            </c:numRef>
          </c:val>
          <c:extLst>
            <c:ext xmlns:c16="http://schemas.microsoft.com/office/drawing/2014/chart" uri="{C3380CC4-5D6E-409C-BE32-E72D297353CC}">
              <c16:uniqueId val="{00000005-A36F-400C-A09C-ACD0F468C0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334</c:v>
                </c:pt>
                <c:pt idx="3">
                  <c:v>339</c:v>
                </c:pt>
                <c:pt idx="6">
                  <c:v>290</c:v>
                </c:pt>
                <c:pt idx="9">
                  <c:v>250</c:v>
                </c:pt>
                <c:pt idx="12">
                  <c:v>385</c:v>
                </c:pt>
              </c:numCache>
            </c:numRef>
          </c:val>
          <c:extLst>
            <c:ext xmlns:c16="http://schemas.microsoft.com/office/drawing/2014/chart" uri="{C3380CC4-5D6E-409C-BE32-E72D297353CC}">
              <c16:uniqueId val="{00000006-A36F-400C-A09C-ACD0F468C0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77</c:v>
                </c:pt>
                <c:pt idx="3">
                  <c:v>68</c:v>
                </c:pt>
                <c:pt idx="6">
                  <c:v>58</c:v>
                </c:pt>
                <c:pt idx="9">
                  <c:v>53</c:v>
                </c:pt>
                <c:pt idx="12">
                  <c:v>48</c:v>
                </c:pt>
              </c:numCache>
            </c:numRef>
          </c:val>
          <c:extLst>
            <c:ext xmlns:c16="http://schemas.microsoft.com/office/drawing/2014/chart" uri="{C3380CC4-5D6E-409C-BE32-E72D297353CC}">
              <c16:uniqueId val="{00000007-A36F-400C-A09C-ACD0F468C0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1720</c:v>
                </c:pt>
                <c:pt idx="3">
                  <c:v>1659</c:v>
                </c:pt>
                <c:pt idx="6">
                  <c:v>1538</c:v>
                </c:pt>
                <c:pt idx="9">
                  <c:v>1479</c:v>
                </c:pt>
                <c:pt idx="12">
                  <c:v>1381</c:v>
                </c:pt>
              </c:numCache>
            </c:numRef>
          </c:val>
          <c:extLst>
            <c:ext xmlns:c16="http://schemas.microsoft.com/office/drawing/2014/chart" uri="{C3380CC4-5D6E-409C-BE32-E72D297353CC}">
              <c16:uniqueId val="{00000008-A36F-400C-A09C-ACD0F468C0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36F-400C-A09C-ACD0F468C0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8264</c:v>
                </c:pt>
                <c:pt idx="3">
                  <c:v>7997</c:v>
                </c:pt>
                <c:pt idx="6">
                  <c:v>7976</c:v>
                </c:pt>
                <c:pt idx="9">
                  <c:v>8317</c:v>
                </c:pt>
                <c:pt idx="12">
                  <c:v>8073</c:v>
                </c:pt>
              </c:numCache>
            </c:numRef>
          </c:val>
          <c:extLst>
            <c:ext xmlns:c16="http://schemas.microsoft.com/office/drawing/2014/chart" uri="{C3380CC4-5D6E-409C-BE32-E72D297353CC}">
              <c16:uniqueId val="{0000000A-A36F-400C-A09C-ACD0F468C0D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679</c:v>
                </c:pt>
                <c:pt idx="2">
                  <c:v>#N/A</c:v>
                </c:pt>
                <c:pt idx="3">
                  <c:v>#N/A</c:v>
                </c:pt>
                <c:pt idx="4">
                  <c:v>519</c:v>
                </c:pt>
                <c:pt idx="5">
                  <c:v>#N/A</c:v>
                </c:pt>
                <c:pt idx="6">
                  <c:v>#N/A</c:v>
                </c:pt>
                <c:pt idx="7">
                  <c:v>19</c:v>
                </c:pt>
                <c:pt idx="8">
                  <c:v>#N/A</c:v>
                </c:pt>
                <c:pt idx="9">
                  <c:v>#N/A</c:v>
                </c:pt>
                <c:pt idx="10">
                  <c:v>418</c:v>
                </c:pt>
                <c:pt idx="11">
                  <c:v>#N/A</c:v>
                </c:pt>
                <c:pt idx="12">
                  <c:v>#N/A</c:v>
                </c:pt>
                <c:pt idx="13">
                  <c:v>171</c:v>
                </c:pt>
                <c:pt idx="14">
                  <c:v>#N/A</c:v>
                </c:pt>
              </c:numCache>
            </c:numRef>
          </c:val>
          <c:smooth val="0"/>
          <c:extLst>
            <c:ext xmlns:c16="http://schemas.microsoft.com/office/drawing/2014/chart" uri="{C3380CC4-5D6E-409C-BE32-E72D297353CC}">
              <c16:uniqueId val="{0000000B-A36F-400C-A09C-ACD0F468C0D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1479</c:v>
                </c:pt>
                <c:pt idx="1">
                  <c:v>1480</c:v>
                </c:pt>
                <c:pt idx="2">
                  <c:v>1486</c:v>
                </c:pt>
              </c:numCache>
            </c:numRef>
          </c:val>
          <c:extLst>
            <c:ext xmlns:c16="http://schemas.microsoft.com/office/drawing/2014/chart" uri="{C3380CC4-5D6E-409C-BE32-E72D297353CC}">
              <c16:uniqueId val="{00000000-D82D-4F3E-B8BB-0F2CF54B8E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214</c:v>
                </c:pt>
                <c:pt idx="1">
                  <c:v>215</c:v>
                </c:pt>
                <c:pt idx="2">
                  <c:v>231</c:v>
                </c:pt>
              </c:numCache>
            </c:numRef>
          </c:val>
          <c:extLst>
            <c:ext xmlns:c16="http://schemas.microsoft.com/office/drawing/2014/chart" uri="{C3380CC4-5D6E-409C-BE32-E72D297353CC}">
              <c16:uniqueId val="{00000001-D82D-4F3E-B8BB-0F2CF54B8E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1222</c:v>
                </c:pt>
                <c:pt idx="1">
                  <c:v>1032</c:v>
                </c:pt>
                <c:pt idx="2">
                  <c:v>1174</c:v>
                </c:pt>
              </c:numCache>
            </c:numRef>
          </c:val>
          <c:extLst>
            <c:ext xmlns:c16="http://schemas.microsoft.com/office/drawing/2014/chart" uri="{C3380CC4-5D6E-409C-BE32-E72D297353CC}">
              <c16:uniqueId val="{00000002-D82D-4F3E-B8BB-0F2CF54B8EE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年度については、元利償還金が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百万円の減少</a:t>
          </a:r>
          <a:r>
            <a:rPr kumimoji="1" lang="ja-JP" altLang="en-US" sz="1100">
              <a:solidFill>
                <a:schemeClr val="dk1"/>
              </a:solidFill>
              <a:effectLst/>
              <a:latin typeface="+mn-lt"/>
              <a:ea typeface="+mn-ea"/>
              <a:cs typeface="+mn-cs"/>
            </a:rPr>
            <a:t>、公営企業債の元利償還金及び算入公債費が令和５年度と同程度の水準となったため、</a:t>
          </a:r>
          <a:r>
            <a:rPr kumimoji="1" lang="ja-JP" altLang="ja-JP" sz="1100">
              <a:solidFill>
                <a:schemeClr val="dk1"/>
              </a:solidFill>
              <a:effectLst/>
              <a:latin typeface="+mn-lt"/>
              <a:ea typeface="+mn-ea"/>
              <a:cs typeface="+mn-cs"/>
            </a:rPr>
            <a:t>実質公債費比率の分子が</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令和４年度が</a:t>
          </a:r>
          <a:r>
            <a:rPr kumimoji="1" lang="ja-JP" altLang="en-US" sz="1100">
              <a:solidFill>
                <a:schemeClr val="dk1"/>
              </a:solidFill>
              <a:effectLst/>
              <a:latin typeface="+mn-lt"/>
              <a:ea typeface="+mn-ea"/>
              <a:cs typeface="+mn-cs"/>
            </a:rPr>
            <a:t>元利償還金</a:t>
          </a:r>
          <a:r>
            <a:rPr kumimoji="1" lang="ja-JP" altLang="ja-JP" sz="1100">
              <a:solidFill>
                <a:schemeClr val="dk1"/>
              </a:solidFill>
              <a:effectLst/>
              <a:latin typeface="+mn-lt"/>
              <a:ea typeface="+mn-ea"/>
              <a:cs typeface="+mn-cs"/>
            </a:rPr>
            <a:t>のピークとなり、今後は減少傾向になると思われるが、公営企業債における元利償還金に対する</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が増加傾向にあることから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交付税措置のある地方債の発行に努めるとともに、地方債発行の抑制を行いつつ、繰上償還を行うなど、実質公債費比率の減を図る。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令和６年度に</a:t>
          </a:r>
          <a:r>
            <a:rPr kumimoji="1" lang="ja-JP" altLang="ja-JP" sz="1100">
              <a:solidFill>
                <a:schemeClr val="dk1"/>
              </a:solidFill>
              <a:effectLst/>
              <a:latin typeface="+mn-lt"/>
              <a:ea typeface="+mn-ea"/>
              <a:cs typeface="+mn-cs"/>
            </a:rPr>
            <a:t>将来負担比率の分子が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した要因</a:t>
          </a:r>
          <a:r>
            <a:rPr kumimoji="1" lang="ja-JP" altLang="en-US" sz="1100">
              <a:solidFill>
                <a:schemeClr val="dk1"/>
              </a:solidFill>
              <a:effectLst/>
              <a:latin typeface="+mn-lt"/>
              <a:ea typeface="+mn-ea"/>
              <a:cs typeface="+mn-cs"/>
            </a:rPr>
            <a:t>としては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令和６年度の地方債借入額に対し元利償還金が多かったことにより地方債現在高が</a:t>
          </a:r>
          <a:r>
            <a:rPr kumimoji="1" lang="en-US" altLang="ja-JP" sz="1100">
              <a:solidFill>
                <a:schemeClr val="dk1"/>
              </a:solidFill>
              <a:effectLst/>
              <a:latin typeface="+mn-lt"/>
              <a:ea typeface="+mn-ea"/>
              <a:cs typeface="+mn-cs"/>
            </a:rPr>
            <a:t>244</a:t>
          </a:r>
          <a:r>
            <a:rPr kumimoji="1" lang="ja-JP" altLang="en-US" sz="1100">
              <a:solidFill>
                <a:schemeClr val="dk1"/>
              </a:solidFill>
              <a:effectLst/>
              <a:latin typeface="+mn-lt"/>
              <a:ea typeface="+mn-ea"/>
              <a:cs typeface="+mn-cs"/>
            </a:rPr>
            <a:t>百万円減少したこと、その他特定目的基金等に積立てを行ったことにより充当可能基金が</a:t>
          </a:r>
          <a:r>
            <a:rPr kumimoji="1" lang="en-US" altLang="ja-JP" sz="1100">
              <a:solidFill>
                <a:schemeClr val="dk1"/>
              </a:solidFill>
              <a:effectLst/>
              <a:latin typeface="+mn-lt"/>
              <a:ea typeface="+mn-ea"/>
              <a:cs typeface="+mn-cs"/>
            </a:rPr>
            <a:t>156</a:t>
          </a:r>
          <a:r>
            <a:rPr kumimoji="1" lang="ja-JP" altLang="en-US" sz="1100">
              <a:solidFill>
                <a:schemeClr val="dk1"/>
              </a:solidFill>
              <a:effectLst/>
              <a:latin typeface="+mn-lt"/>
              <a:ea typeface="+mn-ea"/>
              <a:cs typeface="+mn-cs"/>
            </a:rPr>
            <a:t>百万円増加したことが挙げられる。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しかしながら</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令和７年度から令和８年度にかけて、</a:t>
          </a:r>
          <a:r>
            <a:rPr kumimoji="1" lang="ja-JP" altLang="ja-JP" sz="1100">
              <a:solidFill>
                <a:sysClr val="windowText" lastClr="000000"/>
              </a:solidFill>
              <a:effectLst/>
              <a:latin typeface="+mn-lt"/>
              <a:ea typeface="+mn-ea"/>
              <a:cs typeface="+mn-cs"/>
            </a:rPr>
            <a:t>水道事業に対</a:t>
          </a:r>
          <a:r>
            <a:rPr kumimoji="1" lang="ja-JP" altLang="en-US" sz="1100">
              <a:solidFill>
                <a:sysClr val="windowText" lastClr="000000"/>
              </a:solidFill>
              <a:effectLst/>
              <a:latin typeface="+mn-lt"/>
              <a:ea typeface="+mn-ea"/>
              <a:cs typeface="+mn-cs"/>
            </a:rPr>
            <a:t>し多額の</a:t>
          </a:r>
          <a:r>
            <a:rPr kumimoji="1" lang="ja-JP" altLang="ja-JP" sz="1100">
              <a:solidFill>
                <a:sysClr val="windowText" lastClr="000000"/>
              </a:solidFill>
              <a:effectLst/>
              <a:latin typeface="+mn-lt"/>
              <a:ea typeface="+mn-ea"/>
              <a:cs typeface="+mn-cs"/>
            </a:rPr>
            <a:t>出資</a:t>
          </a:r>
          <a:r>
            <a:rPr kumimoji="1" lang="ja-JP" altLang="en-US" sz="1100">
              <a:solidFill>
                <a:sysClr val="windowText" lastClr="000000"/>
              </a:solidFill>
              <a:effectLst/>
              <a:latin typeface="+mn-lt"/>
              <a:ea typeface="+mn-ea"/>
              <a:cs typeface="+mn-cs"/>
            </a:rPr>
            <a:t>を行う予定となっているため、今後再び</a:t>
          </a:r>
          <a:r>
            <a:rPr kumimoji="1" lang="ja-JP" altLang="ja-JP" sz="1100">
              <a:solidFill>
                <a:sysClr val="windowText" lastClr="000000"/>
              </a:solidFill>
              <a:effectLst/>
              <a:latin typeface="+mn-lt"/>
              <a:ea typeface="+mn-ea"/>
              <a:cs typeface="+mn-cs"/>
            </a:rPr>
            <a:t>地方債現在高が</a:t>
          </a:r>
          <a:r>
            <a:rPr kumimoji="1" lang="ja-JP" altLang="en-US" sz="1100">
              <a:solidFill>
                <a:sysClr val="windowText" lastClr="000000"/>
              </a:solidFill>
              <a:effectLst/>
              <a:latin typeface="+mn-lt"/>
              <a:ea typeface="+mn-ea"/>
              <a:cs typeface="+mn-cs"/>
            </a:rPr>
            <a:t>増加し、</a:t>
          </a:r>
          <a:r>
            <a:rPr kumimoji="1" lang="ja-JP" altLang="ja-JP" sz="1100">
              <a:solidFill>
                <a:sysClr val="windowText" lastClr="000000"/>
              </a:solidFill>
              <a:effectLst/>
              <a:latin typeface="+mn-lt"/>
              <a:ea typeface="+mn-ea"/>
              <a:cs typeface="+mn-cs"/>
            </a:rPr>
            <a:t>高止まりすることが見込まれる。</a:t>
          </a:r>
          <a:endParaRPr kumimoji="1" lang="en-US" altLang="ja-JP" sz="1100">
            <a:solidFill>
              <a:sysClr val="windowText" lastClr="000000"/>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に比べると基金残高は低いため、今後もより一層の経費削減に努め、充当可能基金残高の増を目指すとともに、地方債の残高についても、事業の緊急性・重要性を精査するとともに、単年度毎の地方債発行額に上限を設けるなどして適正な水準になるよう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鹿児島県知名町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前年度は</a:t>
          </a:r>
          <a:r>
            <a:rPr kumimoji="1" lang="ja-JP" altLang="ja-JP" sz="1100">
              <a:solidFill>
                <a:schemeClr val="dk1"/>
              </a:solidFill>
              <a:effectLst/>
              <a:latin typeface="+mn-lt"/>
              <a:ea typeface="+mn-ea"/>
              <a:cs typeface="+mn-cs"/>
            </a:rPr>
            <a:t>庁舎建設事業の実施により特定目的基金が減少したものの、</a:t>
          </a:r>
          <a:r>
            <a:rPr kumimoji="1" lang="ja-JP" altLang="en-US" sz="1100">
              <a:solidFill>
                <a:schemeClr val="dk1"/>
              </a:solidFill>
              <a:effectLst/>
              <a:latin typeface="+mn-lt"/>
              <a:ea typeface="+mn-ea"/>
              <a:cs typeface="+mn-cs"/>
            </a:rPr>
            <a:t>減債基金やその他特定目的金への積立てを行ったことにより前年度比</a:t>
          </a:r>
          <a:r>
            <a:rPr kumimoji="1" lang="en-US" altLang="ja-JP" sz="1100">
              <a:solidFill>
                <a:schemeClr val="dk1"/>
              </a:solidFill>
              <a:effectLst/>
              <a:latin typeface="+mn-lt"/>
              <a:ea typeface="+mn-ea"/>
              <a:cs typeface="+mn-cs"/>
            </a:rPr>
            <a:t>166</a:t>
          </a:r>
          <a:r>
            <a:rPr kumimoji="1" lang="ja-JP" altLang="en-US" sz="1100">
              <a:solidFill>
                <a:schemeClr val="dk1"/>
              </a:solidFill>
              <a:effectLst/>
              <a:latin typeface="+mn-lt"/>
              <a:ea typeface="+mn-ea"/>
              <a:cs typeface="+mn-cs"/>
            </a:rPr>
            <a:t>百万円の増加となった。</a:t>
          </a:r>
          <a:r>
            <a:rPr kumimoji="1" lang="ja-JP" altLang="ja-JP" sz="1100">
              <a:solidFill>
                <a:schemeClr val="dk1"/>
              </a:solidFill>
              <a:effectLst/>
              <a:latin typeface="+mn-lt"/>
              <a:ea typeface="+mn-ea"/>
              <a:cs typeface="+mn-cs"/>
            </a:rPr>
            <a:t>財政調整基金については同水準を推移している。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営住宅の更新、各公共施設の長寿命化等を予定しており、これらの各公共施設の老朽化対策事業の実施、公債費の償還への対応財源、災害等への対応、高齢化や子育て支援等に係る費用増加に対応するため、支出の抑制及び事業の効率的な執行に努め、基金の積立を適切に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・土地改良事業基金は、国営地下ダム建設事業地元負担金に充てることを目的として設置している。</a:t>
          </a:r>
          <a:endParaRPr lang="ja-JP" altLang="ja-JP" sz="1400">
            <a:effectLst/>
          </a:endParaRPr>
        </a:p>
        <a:p>
          <a:r>
            <a:rPr kumimoji="1" lang="ja-JP" altLang="ja-JP" sz="1100">
              <a:solidFill>
                <a:schemeClr val="dk1"/>
              </a:solidFill>
              <a:effectLst/>
              <a:latin typeface="+mn-lt"/>
              <a:ea typeface="+mn-ea"/>
              <a:cs typeface="+mn-cs"/>
            </a:rPr>
            <a:t>・公共施設等総合管理基金は、町が所有する公共施設等の長寿命化、更新及び除却等に要する経費に充てるため設置している。</a:t>
          </a:r>
          <a:endParaRPr lang="ja-JP" altLang="ja-JP" sz="1400">
            <a:effectLst/>
          </a:endParaRPr>
        </a:p>
        <a:p>
          <a:r>
            <a:rPr kumimoji="1" lang="ja-JP" altLang="ja-JP" sz="1100">
              <a:solidFill>
                <a:schemeClr val="dk1"/>
              </a:solidFill>
              <a:effectLst/>
              <a:latin typeface="+mn-lt"/>
              <a:ea typeface="+mn-ea"/>
              <a:cs typeface="+mn-cs"/>
            </a:rPr>
            <a:t>・知名町ふるさとまちづくり基金は、ふるさと納税（寄附金）を財源として、知名町の地域活性化、環境保全、保健・福祉、人材育成、その他に資する事業に充てることを目的に設置している。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・アグトラスト基金は、</a:t>
          </a:r>
          <a:r>
            <a:rPr lang="ja-JP" altLang="en-US" sz="1100" b="0" i="0">
              <a:solidFill>
                <a:schemeClr val="dk1"/>
              </a:solidFill>
              <a:effectLst/>
              <a:latin typeface="+mn-lt"/>
              <a:ea typeface="+mn-ea"/>
              <a:cs typeface="+mn-cs"/>
            </a:rPr>
            <a:t>地域の伝統芸能や文化継承、自然環境の保全等地域課題の解決するために、</a:t>
          </a:r>
          <a:r>
            <a:rPr lang="ja-JP" altLang="ja-JP" sz="1100" b="0" i="0">
              <a:solidFill>
                <a:schemeClr val="dk1"/>
              </a:solidFill>
              <a:effectLst/>
              <a:latin typeface="+mn-lt"/>
              <a:ea typeface="+mn-ea"/>
              <a:cs typeface="+mn-cs"/>
            </a:rPr>
            <a:t>株式会社アグトラストからの寄附金を</a:t>
          </a:r>
          <a:r>
            <a:rPr lang="ja-JP" altLang="en-US" sz="1100" b="0" i="0">
              <a:solidFill>
                <a:schemeClr val="dk1"/>
              </a:solidFill>
              <a:effectLst/>
              <a:latin typeface="+mn-lt"/>
              <a:ea typeface="+mn-ea"/>
              <a:cs typeface="+mn-cs"/>
            </a:rPr>
            <a:t>円滑な運用を図るため知名町アグトラスト基金を設置している。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・公共施設等総合管理基金は、決算状況を勘案して</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百万円の積み立てを行った。</a:t>
          </a:r>
          <a:endParaRPr lang="ja-JP" altLang="ja-JP" sz="1400">
            <a:effectLst/>
          </a:endParaRPr>
        </a:p>
        <a:p>
          <a:r>
            <a:rPr kumimoji="1" lang="ja-JP" altLang="ja-JP" sz="1100">
              <a:solidFill>
                <a:schemeClr val="dk1"/>
              </a:solidFill>
              <a:effectLst/>
              <a:latin typeface="+mn-lt"/>
              <a:ea typeface="+mn-ea"/>
              <a:cs typeface="+mn-cs"/>
            </a:rPr>
            <a:t>・ふるさとまちづくり基金は、ふるさと納税（寄附額）が増加したことにより増となっている。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a:t>
          </a:r>
          <a:r>
            <a:rPr lang="ja-JP" altLang="ja-JP" sz="1100" b="0" i="0">
              <a:solidFill>
                <a:schemeClr val="dk1"/>
              </a:solidFill>
              <a:effectLst/>
              <a:latin typeface="+mn-lt"/>
              <a:ea typeface="+mn-ea"/>
              <a:cs typeface="+mn-cs"/>
            </a:rPr>
            <a:t>株式会社アグトラストからの寄附金</a:t>
          </a:r>
          <a:r>
            <a:rPr lang="ja-JP" altLang="en-US" sz="1100" b="0" i="0">
              <a:solidFill>
                <a:schemeClr val="dk1"/>
              </a:solidFill>
              <a:effectLst/>
              <a:latin typeface="+mn-lt"/>
              <a:ea typeface="+mn-ea"/>
              <a:cs typeface="+mn-cs"/>
            </a:rPr>
            <a:t>を財源として、新たに設置したため。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土地改良事業基金：地下ダム完成時の地元負担支払いのため令和８年度以降廃止予定（今後追加の積立予定なし）。</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公共施設等総合管理基金：公共施設等の長寿命化、更新及び除却等の財源とするため決算状況等を勘案し、適宜積立を行う。</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ふるさとまちづくり基金：寄附者の意向を踏まえ、積極的に事業費に充当し</a:t>
          </a:r>
          <a:r>
            <a:rPr kumimoji="1" lang="ja-JP" altLang="en-US" sz="1100">
              <a:solidFill>
                <a:schemeClr val="dk1"/>
              </a:solidFill>
              <a:effectLst/>
              <a:latin typeface="+mn-lt"/>
              <a:ea typeface="+mn-ea"/>
              <a:cs typeface="+mn-cs"/>
            </a:rPr>
            <a:t>、ふるさと納税の増加を目的として新たな返礼品の開発等に支援を行う</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財政調整基金残高の増加要因は、財源補填のため財政調整基金の取り崩しを行ったものの、法定積立分及び国債運用利子等により</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各公共施設の老朽化対策事業の実施、公債費の償還ピークへの対応財源、災害等への対応、高齢化や子育て支援等に係る費用増加に対応するため、支出の抑制及び事業の効率的な執行に努め、基金の積立を適切に行う。また、国債運用等を積極的に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公債費償還財源として設置しているが、近年は、庁舎建設基金等のその他特定目的基金への積立を優先しており、近年は基金利子分のみ増加して</a:t>
          </a:r>
          <a:r>
            <a:rPr kumimoji="1" lang="ja-JP" altLang="en-US" sz="1100">
              <a:solidFill>
                <a:schemeClr val="dk1"/>
              </a:solidFill>
              <a:effectLst/>
              <a:latin typeface="+mn-lt"/>
              <a:ea typeface="+mn-ea"/>
              <a:cs typeface="+mn-cs"/>
            </a:rPr>
            <a:t>いたが、基金の国債運用益や普通交付税の再算定による臨時財政対策対策債償還基金費の積み立てにより</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百万円増加した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今後しばらくは、施設更新等の財源とするためにその他特定目的基金への積立を優先</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、普通交付税の再算定による臨時財政対策対策債償還基金費</a:t>
          </a:r>
          <a:r>
            <a:rPr kumimoji="1" lang="ja-JP" altLang="en-US" sz="1100">
              <a:solidFill>
                <a:schemeClr val="dk1"/>
              </a:solidFill>
              <a:effectLst/>
              <a:latin typeface="+mn-lt"/>
              <a:ea typeface="+mn-ea"/>
              <a:cs typeface="+mn-cs"/>
            </a:rPr>
            <a:t>等の措置がない限り</a:t>
          </a:r>
          <a:r>
            <a:rPr kumimoji="1" lang="ja-JP" altLang="ja-JP" sz="1100">
              <a:solidFill>
                <a:schemeClr val="dk1"/>
              </a:solidFill>
              <a:effectLst/>
              <a:latin typeface="+mn-lt"/>
              <a:ea typeface="+mn-ea"/>
              <a:cs typeface="+mn-cs"/>
            </a:rPr>
            <a:t>追加の積立は行わない</a:t>
          </a:r>
          <a:r>
            <a:rPr kumimoji="1" lang="ja-JP" altLang="en-US" sz="1100">
              <a:solidFill>
                <a:schemeClr val="dk1"/>
              </a:solidFill>
              <a:effectLst/>
              <a:latin typeface="+mn-lt"/>
              <a:ea typeface="+mn-ea"/>
              <a:cs typeface="+mn-cs"/>
            </a:rPr>
            <a:t>予定である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国債運用等の積極的に行う。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5,383
5,317
53.30
7,224,131
7,079,160
65,143
4,082,799
8,072,967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主要産業が農業となっており、製造業等の事業所も少なく、人口減少や高齢化等も進んでいるため、財政基盤が脆弱であり、財政力指数は</a:t>
          </a:r>
          <a:r>
            <a:rPr kumimoji="1" lang="en-US" altLang="ja-JP" sz="1100">
              <a:solidFill>
                <a:schemeClr val="dk1"/>
              </a:solidFill>
              <a:effectLst/>
              <a:latin typeface="+mn-lt"/>
              <a:ea typeface="+mn-ea"/>
              <a:cs typeface="+mn-cs"/>
            </a:rPr>
            <a:t>0.15</a:t>
          </a:r>
          <a:r>
            <a:rPr kumimoji="1" lang="ja-JP" altLang="ja-JP" sz="1100">
              <a:solidFill>
                <a:schemeClr val="dk1"/>
              </a:solidFill>
              <a:effectLst/>
              <a:latin typeface="+mn-lt"/>
              <a:ea typeface="+mn-ea"/>
              <a:cs typeface="+mn-cs"/>
            </a:rPr>
            <a:t>と類似団体平均よりも低い状況である。</a:t>
          </a:r>
          <a:endParaRPr lang="ja-JP" altLang="ja-JP" sz="1400">
            <a:effectLst/>
          </a:endParaRPr>
        </a:p>
        <a:p>
          <a:r>
            <a:rPr kumimoji="1" lang="ja-JP" altLang="ja-JP" sz="1100">
              <a:solidFill>
                <a:schemeClr val="dk1"/>
              </a:solidFill>
              <a:effectLst/>
              <a:latin typeface="+mn-lt"/>
              <a:ea typeface="+mn-ea"/>
              <a:cs typeface="+mn-cs"/>
            </a:rPr>
            <a:t>　離島という地理的条件ゆえ行政コストの削減は非常に難しい課題ではあるが、町税等自主財源の確保、経常経費の削減に取り組み、財政の健全化に努める。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130628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7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119138</xdr:rowOff>
    </xdr:from>
    <xdr:to>
      <xdr:col>15</xdr:col>
      <xdr:colOff>82550</xdr:colOff>
      <xdr:row>44</xdr:row>
      <xdr:rowOff>130628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629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107648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56848</xdr:rowOff>
    </xdr:from>
    <xdr:to>
      <xdr:col>7</xdr:col>
      <xdr:colOff>31750</xdr:colOff>
      <xdr:row>44</xdr:row>
      <xdr:rowOff>158448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143225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年度に策定した「知名町集中改革プラン」（定員削減・経常経費の削減・事務改善等）の取組みを継続実施しており、令和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91.0%</a:t>
          </a:r>
          <a:r>
            <a:rPr kumimoji="1" lang="ja-JP" altLang="ja-JP" sz="1100">
              <a:solidFill>
                <a:schemeClr val="dk1"/>
              </a:solidFill>
              <a:effectLst/>
              <a:latin typeface="+mn-lt"/>
              <a:ea typeface="+mn-ea"/>
              <a:cs typeface="+mn-cs"/>
            </a:rPr>
            <a:t>に対し令和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88.8</a:t>
          </a:r>
          <a:r>
            <a:rPr kumimoji="1" lang="ja-JP" altLang="ja-JP" sz="1100">
              <a:solidFill>
                <a:schemeClr val="dk1"/>
              </a:solidFill>
              <a:effectLst/>
              <a:latin typeface="+mn-lt"/>
              <a:ea typeface="+mn-ea"/>
              <a:cs typeface="+mn-cs"/>
            </a:rPr>
            <a:t>％と改善しているが、前年度の</a:t>
          </a:r>
          <a:r>
            <a:rPr kumimoji="1" lang="en-US" altLang="ja-JP" sz="1100">
              <a:solidFill>
                <a:schemeClr val="dk1"/>
              </a:solidFill>
              <a:effectLst/>
              <a:latin typeface="+mn-lt"/>
              <a:ea typeface="+mn-ea"/>
              <a:cs typeface="+mn-cs"/>
            </a:rPr>
            <a:t>88.4</a:t>
          </a:r>
          <a:r>
            <a:rPr kumimoji="1" lang="ja-JP" altLang="ja-JP" sz="1100">
              <a:solidFill>
                <a:schemeClr val="dk1"/>
              </a:solidFill>
              <a:effectLst/>
              <a:latin typeface="+mn-lt"/>
              <a:ea typeface="+mn-ea"/>
              <a:cs typeface="+mn-cs"/>
            </a:rPr>
            <a:t>％に比べ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ポイント増加した。新型コロナウイルス感染症の行動制限緩和により、物件費（旅費</a:t>
          </a:r>
          <a:r>
            <a:rPr kumimoji="1" lang="ja-JP" altLang="en-US" sz="1100">
              <a:solidFill>
                <a:schemeClr val="dk1"/>
              </a:solidFill>
              <a:effectLst/>
              <a:latin typeface="+mn-lt"/>
              <a:ea typeface="+mn-ea"/>
              <a:cs typeface="+mn-cs"/>
            </a:rPr>
            <a:t>・補助費</a:t>
          </a:r>
          <a:r>
            <a:rPr kumimoji="1" lang="ja-JP" altLang="ja-JP" sz="1100">
              <a:solidFill>
                <a:schemeClr val="dk1"/>
              </a:solidFill>
              <a:effectLst/>
              <a:latin typeface="+mn-lt"/>
              <a:ea typeface="+mn-ea"/>
              <a:cs typeface="+mn-cs"/>
            </a:rPr>
            <a:t>）等が増加傾向にあり、公債費が高止まりの状況のため増加した。自主財源の確保及び交付税措置率の高い地方債の活用により、経常一般財源の確保に努め、事務事業の整理合理化、公共施設の統廃合等により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157734</xdr:rowOff>
    </xdr:from>
    <xdr:to>
      <xdr:col>23</xdr:col>
      <xdr:colOff>133350</xdr:colOff>
      <xdr:row>64</xdr:row>
      <xdr:rowOff>5588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5908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75692</xdr:rowOff>
    </xdr:from>
    <xdr:to>
      <xdr:col>19</xdr:col>
      <xdr:colOff>133350</xdr:colOff>
      <xdr:row>63</xdr:row>
      <xdr:rowOff>157734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7704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150622</xdr:rowOff>
    </xdr:from>
    <xdr:to>
      <xdr:col>15</xdr:col>
      <xdr:colOff>82550</xdr:colOff>
      <xdr:row>63</xdr:row>
      <xdr:rowOff>75692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8052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150622</xdr:rowOff>
    </xdr:from>
    <xdr:to>
      <xdr:col>11</xdr:col>
      <xdr:colOff>31750</xdr:colOff>
      <xdr:row>64</xdr:row>
      <xdr:rowOff>111760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80522"/>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98315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9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106934</xdr:rowOff>
    </xdr:from>
    <xdr:to>
      <xdr:col>19</xdr:col>
      <xdr:colOff>184150</xdr:colOff>
      <xdr:row>64</xdr:row>
      <xdr:rowOff>37084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24892</xdr:rowOff>
    </xdr:from>
    <xdr:to>
      <xdr:col>15</xdr:col>
      <xdr:colOff>133350</xdr:colOff>
      <xdr:row>63</xdr:row>
      <xdr:rowOff>126492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99822</xdr:rowOff>
    </xdr:from>
    <xdr:to>
      <xdr:col>11</xdr:col>
      <xdr:colOff>82550</xdr:colOff>
      <xdr:row>63</xdr:row>
      <xdr:rowOff>29972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14749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[397,935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人件費、物件費及び維持補修費の合計額の人口</a:t>
          </a:r>
          <a:r>
            <a:rPr kumimoji="1" lang="en-US" altLang="ja-JP" sz="1100">
              <a:solidFill>
                <a:schemeClr val="dk1"/>
              </a:solidFill>
              <a:effectLst/>
              <a:latin typeface="+mn-lt"/>
              <a:ea typeface="+mn-ea"/>
              <a:cs typeface="+mn-cs"/>
            </a:rPr>
            <a:t>1 </a:t>
          </a:r>
          <a:r>
            <a:rPr kumimoji="1" lang="ja-JP" altLang="ja-JP" sz="1100">
              <a:solidFill>
                <a:schemeClr val="dk1"/>
              </a:solidFill>
              <a:effectLst/>
              <a:latin typeface="+mn-lt"/>
              <a:ea typeface="+mn-ea"/>
              <a:cs typeface="+mn-cs"/>
            </a:rPr>
            <a:t>人当たりの金額が類似団体平均をやや</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水準であるが、認定こども園などの施設運営を直営で行っているため、今後は、民間でも実施可能な部分については、指定管理者制度を進め、コストの低減を図っていく方針である。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41401</xdr:rowOff>
    </xdr:from>
    <xdr:to>
      <xdr:col>23</xdr:col>
      <xdr:colOff>133350</xdr:colOff>
      <xdr:row>83</xdr:row>
      <xdr:rowOff>128367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71751"/>
          <a:ext cx="838200" cy="8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162669</xdr:rowOff>
    </xdr:from>
    <xdr:to>
      <xdr:col>19</xdr:col>
      <xdr:colOff>133350</xdr:colOff>
      <xdr:row>83</xdr:row>
      <xdr:rowOff>41401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221569"/>
          <a:ext cx="889000" cy="5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127493</xdr:rowOff>
    </xdr:from>
    <xdr:to>
      <xdr:col>15</xdr:col>
      <xdr:colOff>82550</xdr:colOff>
      <xdr:row>82</xdr:row>
      <xdr:rowOff>162669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86393"/>
          <a:ext cx="889000" cy="3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68828</xdr:rowOff>
    </xdr:from>
    <xdr:to>
      <xdr:col>11</xdr:col>
      <xdr:colOff>31750</xdr:colOff>
      <xdr:row>82</xdr:row>
      <xdr:rowOff>127493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27728"/>
          <a:ext cx="889000" cy="5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77567</xdr:rowOff>
    </xdr:from>
    <xdr:to>
      <xdr:col>23</xdr:col>
      <xdr:colOff>184150</xdr:colOff>
      <xdr:row>84</xdr:row>
      <xdr:rowOff>7717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30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49644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27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162051</xdr:rowOff>
    </xdr:from>
    <xdr:to>
      <xdr:col>19</xdr:col>
      <xdr:colOff>184150</xdr:colOff>
      <xdr:row>83</xdr:row>
      <xdr:rowOff>92201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22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102378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89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111869</xdr:rowOff>
    </xdr:from>
    <xdr:to>
      <xdr:col>15</xdr:col>
      <xdr:colOff>133350</xdr:colOff>
      <xdr:row>83</xdr:row>
      <xdr:rowOff>42019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7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52196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3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76693</xdr:rowOff>
    </xdr:from>
    <xdr:to>
      <xdr:col>11</xdr:col>
      <xdr:colOff>82550</xdr:colOff>
      <xdr:row>83</xdr:row>
      <xdr:rowOff>6843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3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17020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0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18028</xdr:rowOff>
    </xdr:from>
    <xdr:to>
      <xdr:col>7</xdr:col>
      <xdr:colOff>31750</xdr:colOff>
      <xdr:row>82</xdr:row>
      <xdr:rowOff>119628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7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129805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4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ラスパイレス指数は、全国町村平均</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同水準の状況にある。</a:t>
          </a:r>
          <a:endParaRPr lang="ja-JP" altLang="ja-JP" sz="1400">
            <a:effectLst/>
          </a:endParaRPr>
        </a:p>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した要因は、前年と比較し、</a:t>
          </a:r>
          <a:r>
            <a:rPr lang="ja-JP" altLang="en-US" sz="1100" b="0" i="0">
              <a:solidFill>
                <a:schemeClr val="dk1"/>
              </a:solidFill>
              <a:effectLst/>
              <a:latin typeface="+mn-lt"/>
              <a:ea typeface="+mn-ea"/>
              <a:cs typeface="+mn-cs"/>
            </a:rPr>
            <a:t>短大卒（３０年～３５年）、高卒（３０年～３５年）の経験年数階層に変動が生じたため</a:t>
          </a:r>
          <a:r>
            <a:rPr lang="ja-JP" altLang="en-US" sz="1400" b="0" i="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85</xdr:row>
      <xdr:rowOff>112184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484350"/>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31750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4843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17639</xdr:rowOff>
    </xdr:from>
    <xdr:to>
      <xdr:col>72</xdr:col>
      <xdr:colOff>203200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3733639"/>
          <a:ext cx="889000" cy="8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17639</xdr:rowOff>
    </xdr:from>
    <xdr:to>
      <xdr:col>68</xdr:col>
      <xdr:colOff>152400</xdr:colOff>
      <xdr:row>80</xdr:row>
      <xdr:rowOff>84666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373363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138289</xdr:rowOff>
    </xdr:from>
    <xdr:to>
      <xdr:col>68</xdr:col>
      <xdr:colOff>203200</xdr:colOff>
      <xdr:row>80</xdr:row>
      <xdr:rowOff>68439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368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78616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345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33866</xdr:rowOff>
    </xdr:from>
    <xdr:to>
      <xdr:col>64</xdr:col>
      <xdr:colOff>152400</xdr:colOff>
      <xdr:row>80</xdr:row>
      <xdr:rowOff>135466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145643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351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離島という地域特性のため、保育所等へ民間企業が参入しづらい状況にあること等により、行政がより多くの住民サービスを提供していることから、類似団体平均よりも高い状況にある。　　　　　</a:t>
          </a:r>
          <a:endParaRPr lang="ja-JP" altLang="ja-JP" sz="1400">
            <a:effectLst/>
          </a:endParaRPr>
        </a:p>
        <a:p>
          <a:r>
            <a:rPr kumimoji="1" lang="ja-JP" altLang="ja-JP" sz="1100">
              <a:solidFill>
                <a:schemeClr val="dk1"/>
              </a:solidFill>
              <a:effectLst/>
              <a:latin typeface="+mn-lt"/>
              <a:ea typeface="+mn-ea"/>
              <a:cs typeface="+mn-cs"/>
            </a:rPr>
            <a:t>　人口が</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名</a:t>
          </a:r>
          <a:r>
            <a:rPr kumimoji="1" lang="ja-JP" altLang="en-US" sz="1100">
              <a:solidFill>
                <a:schemeClr val="dk1"/>
              </a:solidFill>
              <a:effectLst/>
              <a:latin typeface="+mn-lt"/>
              <a:ea typeface="+mn-ea"/>
              <a:cs typeface="+mn-cs"/>
            </a:rPr>
            <a:t>減ったものの</a:t>
          </a:r>
          <a:r>
            <a:rPr kumimoji="1" lang="ja-JP" altLang="ja-JP" sz="1100">
              <a:solidFill>
                <a:schemeClr val="dk1"/>
              </a:solidFill>
              <a:effectLst/>
              <a:latin typeface="+mn-lt"/>
              <a:ea typeface="+mn-ea"/>
              <a:cs typeface="+mn-cs"/>
            </a:rPr>
            <a:t>職員数</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減少した</a:t>
          </a:r>
          <a:r>
            <a:rPr kumimoji="1" lang="ja-JP" altLang="en-US" sz="1100">
              <a:solidFill>
                <a:schemeClr val="dk1"/>
              </a:solidFill>
              <a:effectLst/>
              <a:latin typeface="+mn-lt"/>
              <a:ea typeface="+mn-ea"/>
              <a:cs typeface="+mn-cs"/>
            </a:rPr>
            <a:t>ため</a:t>
          </a:r>
          <a:r>
            <a:rPr kumimoji="1" lang="en-US" altLang="ja-JP" sz="1100">
              <a:solidFill>
                <a:schemeClr val="dk1"/>
              </a:solidFill>
              <a:effectLst/>
              <a:latin typeface="+mn-lt"/>
              <a:ea typeface="+mn-ea"/>
              <a:cs typeface="+mn-cs"/>
            </a:rPr>
            <a:t>0.54</a:t>
          </a:r>
          <a:r>
            <a:rPr kumimoji="1" lang="ja-JP" altLang="en-US" sz="1100">
              <a:solidFill>
                <a:schemeClr val="dk1"/>
              </a:solidFill>
              <a:effectLst/>
              <a:latin typeface="+mn-lt"/>
              <a:ea typeface="+mn-ea"/>
              <a:cs typeface="+mn-cs"/>
            </a:rPr>
            <a:t>人減少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社会情勢の変化で住民ニーズが多様化しており、その対応を求められているが、組織機構の再編を図るなど職員数の適正化に努める。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106223</xdr:rowOff>
    </xdr:from>
    <xdr:to>
      <xdr:col>81</xdr:col>
      <xdr:colOff>44450</xdr:colOff>
      <xdr:row>62</xdr:row>
      <xdr:rowOff>132283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736123"/>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106223</xdr:rowOff>
    </xdr:from>
    <xdr:to>
      <xdr:col>77</xdr:col>
      <xdr:colOff>44450</xdr:colOff>
      <xdr:row>62</xdr:row>
      <xdr:rowOff>132283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736123"/>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104775</xdr:rowOff>
    </xdr:from>
    <xdr:to>
      <xdr:col>72</xdr:col>
      <xdr:colOff>203200</xdr:colOff>
      <xdr:row>62</xdr:row>
      <xdr:rowOff>106223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734675"/>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90780</xdr:rowOff>
    </xdr:from>
    <xdr:to>
      <xdr:col>68</xdr:col>
      <xdr:colOff>152400</xdr:colOff>
      <xdr:row>62</xdr:row>
      <xdr:rowOff>104775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720680"/>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55423</xdr:rowOff>
    </xdr:from>
    <xdr:to>
      <xdr:col>81</xdr:col>
      <xdr:colOff>95250</xdr:colOff>
      <xdr:row>62</xdr:row>
      <xdr:rowOff>157023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68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27500</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6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81483</xdr:rowOff>
    </xdr:from>
    <xdr:to>
      <xdr:col>77</xdr:col>
      <xdr:colOff>95250</xdr:colOff>
      <xdr:row>63</xdr:row>
      <xdr:rowOff>11633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71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167860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797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55423</xdr:rowOff>
    </xdr:from>
    <xdr:to>
      <xdr:col>73</xdr:col>
      <xdr:colOff>44450</xdr:colOff>
      <xdr:row>62</xdr:row>
      <xdr:rowOff>157023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68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141800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77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53975</xdr:rowOff>
    </xdr:from>
    <xdr:to>
      <xdr:col>68</xdr:col>
      <xdr:colOff>203200</xdr:colOff>
      <xdr:row>62</xdr:row>
      <xdr:rowOff>155575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140352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39980</xdr:rowOff>
    </xdr:from>
    <xdr:to>
      <xdr:col>64</xdr:col>
      <xdr:colOff>152400</xdr:colOff>
      <xdr:row>62</xdr:row>
      <xdr:rowOff>141580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66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126357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75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中学校の屋内運動場の改築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認定こども園新築</a:t>
          </a:r>
          <a:r>
            <a:rPr kumimoji="1" lang="ja-JP" altLang="en-US" sz="1100">
              <a:solidFill>
                <a:schemeClr val="dk1"/>
              </a:solidFill>
              <a:effectLst/>
              <a:latin typeface="+mn-lt"/>
              <a:ea typeface="+mn-ea"/>
              <a:cs typeface="+mn-cs"/>
            </a:rPr>
            <a:t>、給食センター整備</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、大型建設事業</a:t>
          </a:r>
          <a:r>
            <a:rPr kumimoji="1" lang="ja-JP" altLang="ja-JP" sz="1100">
              <a:solidFill>
                <a:schemeClr val="dk1"/>
              </a:solidFill>
              <a:effectLst/>
              <a:latin typeface="+mn-lt"/>
              <a:ea typeface="+mn-ea"/>
              <a:cs typeface="+mn-cs"/>
            </a:rPr>
            <a:t>に係る元金償還が始ま</a:t>
          </a:r>
          <a:r>
            <a:rPr kumimoji="1" lang="ja-JP" altLang="en-US" sz="1100">
              <a:solidFill>
                <a:schemeClr val="dk1"/>
              </a:solidFill>
              <a:effectLst/>
              <a:latin typeface="+mn-lt"/>
              <a:ea typeface="+mn-ea"/>
              <a:cs typeface="+mn-cs"/>
            </a:rPr>
            <a:t>っており</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高止まりの状況であ</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ポイント増加した。今後は償還終了事業もあることから改善の見込みである。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、町営住宅や学校施設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の改修工事が控えているため、年間の起債発行額の制限を検討するなど、引き続き交付税措置の有利な地方債の活用等により比率の改善に努める。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75671</xdr:rowOff>
    </xdr:from>
    <xdr:to>
      <xdr:col>81</xdr:col>
      <xdr:colOff>44450</xdr:colOff>
      <xdr:row>42</xdr:row>
      <xdr:rowOff>115888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7657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75671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665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126471</xdr:rowOff>
    </xdr:from>
    <xdr:to>
      <xdr:col>72</xdr:col>
      <xdr:colOff>203200</xdr:colOff>
      <xdr:row>42</xdr:row>
      <xdr:rowOff>65617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55921"/>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126471</xdr:rowOff>
    </xdr:from>
    <xdr:to>
      <xdr:col>68</xdr:col>
      <xdr:colOff>152400</xdr:colOff>
      <xdr:row>42</xdr:row>
      <xdr:rowOff>5292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55921"/>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65088</xdr:rowOff>
    </xdr:from>
    <xdr:to>
      <xdr:col>81</xdr:col>
      <xdr:colOff>95250</xdr:colOff>
      <xdr:row>42</xdr:row>
      <xdr:rowOff>166688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37165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24871</xdr:rowOff>
    </xdr:from>
    <xdr:to>
      <xdr:col>77</xdr:col>
      <xdr:colOff>95250</xdr:colOff>
      <xdr:row>42</xdr:row>
      <xdr:rowOff>126471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2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111248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12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75671</xdr:rowOff>
    </xdr:from>
    <xdr:to>
      <xdr:col>68</xdr:col>
      <xdr:colOff>203200</xdr:colOff>
      <xdr:row>42</xdr:row>
      <xdr:rowOff>5821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162048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9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125942</xdr:rowOff>
    </xdr:from>
    <xdr:to>
      <xdr:col>64</xdr:col>
      <xdr:colOff>152400</xdr:colOff>
      <xdr:row>42</xdr:row>
      <xdr:rowOff>56092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40869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22.3</a:t>
          </a:r>
          <a:r>
            <a:rPr kumimoji="1" lang="ja-JP" altLang="ja-JP" sz="1100">
              <a:solidFill>
                <a:schemeClr val="dk1"/>
              </a:solidFill>
              <a:effectLst/>
              <a:latin typeface="+mn-lt"/>
              <a:ea typeface="+mn-ea"/>
              <a:cs typeface="+mn-cs"/>
            </a:rPr>
            <a:t>％から、令和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と将来負担比率は年々改善されている。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、令和５年度は庁舎建設事業の実施により起債残高が増加し、庁舎建設基金の取崩しにより、充当可能な財源が減少したこと</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12.6</a:t>
          </a:r>
          <a:r>
            <a:rPr kumimoji="1" lang="ja-JP" altLang="en-US" sz="1100">
              <a:solidFill>
                <a:schemeClr val="dk1"/>
              </a:solidFill>
              <a:effectLst/>
              <a:latin typeface="+mn-lt"/>
              <a:ea typeface="+mn-ea"/>
              <a:cs typeface="+mn-cs"/>
            </a:rPr>
            <a:t>％となっていたが、普通交付税や充当可能基金の増加により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今後も後世への負担を少しでも軽減するよう、新規事業の実施等について総点検を図り、起債発行額の抑制及び基金積み立て等により財政の健全化を図る。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141817</xdr:rowOff>
    </xdr:from>
    <xdr:to>
      <xdr:col>81</xdr:col>
      <xdr:colOff>44450</xdr:colOff>
      <xdr:row>14</xdr:row>
      <xdr:rowOff>57694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370667"/>
          <a:ext cx="838200" cy="8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90110</xdr:rowOff>
    </xdr:from>
    <xdr:to>
      <xdr:col>77</xdr:col>
      <xdr:colOff>44450</xdr:colOff>
      <xdr:row>14</xdr:row>
      <xdr:rowOff>57694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318960"/>
          <a:ext cx="889000" cy="13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90110</xdr:rowOff>
    </xdr:from>
    <xdr:to>
      <xdr:col>72</xdr:col>
      <xdr:colOff>203200</xdr:colOff>
      <xdr:row>14</xdr:row>
      <xdr:rowOff>91017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31896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91017</xdr:rowOff>
    </xdr:from>
    <xdr:to>
      <xdr:col>68</xdr:col>
      <xdr:colOff>152400</xdr:colOff>
      <xdr:row>14</xdr:row>
      <xdr:rowOff>169152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491317"/>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63094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291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6894</xdr:rowOff>
    </xdr:from>
    <xdr:to>
      <xdr:col>77</xdr:col>
      <xdr:colOff>95250</xdr:colOff>
      <xdr:row>14</xdr:row>
      <xdr:rowOff>108494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93271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39310</xdr:rowOff>
    </xdr:from>
    <xdr:to>
      <xdr:col>73</xdr:col>
      <xdr:colOff>44450</xdr:colOff>
      <xdr:row>13</xdr:row>
      <xdr:rowOff>140910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2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125687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3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4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126594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1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33279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6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5,383
5,317
53.30
7,224,131
7,079,160
65,143
4,082,799
8,072,967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人件費に係るものは、令和３年度の退職手当負担金の見直しにより</a:t>
          </a:r>
          <a:r>
            <a:rPr kumimoji="1" lang="ja-JP" altLang="en-US" sz="1100">
              <a:solidFill>
                <a:schemeClr val="dk1"/>
              </a:solidFill>
              <a:effectLst/>
              <a:latin typeface="+mn-lt"/>
              <a:ea typeface="+mn-ea"/>
              <a:cs typeface="+mn-cs"/>
            </a:rPr>
            <a:t>減少傾向であったが</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。離島という地域特性のため、保育所等へ民間企業が参入しづらい状況にあることや、行政が多くの住民サービスを提供しているため、職員数が多いことが主な要因である。</a:t>
          </a:r>
          <a:r>
            <a:rPr kumimoji="1" lang="ja-JP" altLang="en-US" sz="1100">
              <a:solidFill>
                <a:schemeClr val="dk1"/>
              </a:solidFill>
              <a:effectLst/>
              <a:latin typeface="+mn-lt"/>
              <a:ea typeface="+mn-ea"/>
              <a:cs typeface="+mn-cs"/>
            </a:rPr>
            <a:t>また、会計年度任用職員の勤勉手当支給開始により増加している。</a:t>
          </a:r>
          <a:r>
            <a:rPr kumimoji="1" lang="ja-JP" altLang="ja-JP" sz="1100">
              <a:solidFill>
                <a:schemeClr val="dk1"/>
              </a:solidFill>
              <a:effectLst/>
              <a:latin typeface="+mn-lt"/>
              <a:ea typeface="+mn-ea"/>
              <a:cs typeface="+mn-cs"/>
            </a:rPr>
            <a:t>今後は、民間でも実施可能な部分については、指定管理者制度の導入などを進めているところである。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143328</xdr:rowOff>
    </xdr:from>
    <xdr:to>
      <xdr:col>24</xdr:col>
      <xdr:colOff>25400</xdr:colOff>
      <xdr:row>37</xdr:row>
      <xdr:rowOff>37193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155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143328</xdr:rowOff>
    </xdr:from>
    <xdr:to>
      <xdr:col>19</xdr:col>
      <xdr:colOff>187325</xdr:colOff>
      <xdr:row>37</xdr:row>
      <xdr:rowOff>30661</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315528"/>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30661</xdr:rowOff>
    </xdr:from>
    <xdr:to>
      <xdr:col>15</xdr:col>
      <xdr:colOff>98425</xdr:colOff>
      <xdr:row>37</xdr:row>
      <xdr:rowOff>122101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74311"/>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122101</xdr:rowOff>
    </xdr:from>
    <xdr:to>
      <xdr:col>11</xdr:col>
      <xdr:colOff>9525</xdr:colOff>
      <xdr:row>38</xdr:row>
      <xdr:rowOff>94343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65751"/>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157843</xdr:rowOff>
    </xdr:from>
    <xdr:to>
      <xdr:col>24</xdr:col>
      <xdr:colOff>76200</xdr:colOff>
      <xdr:row>37</xdr:row>
      <xdr:rowOff>87993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129920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0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92528</xdr:rowOff>
    </xdr:from>
    <xdr:to>
      <xdr:col>20</xdr:col>
      <xdr:colOff>38100</xdr:colOff>
      <xdr:row>37</xdr:row>
      <xdr:rowOff>22678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5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151311</xdr:rowOff>
    </xdr:from>
    <xdr:to>
      <xdr:col>15</xdr:col>
      <xdr:colOff>149225</xdr:colOff>
      <xdr:row>37</xdr:row>
      <xdr:rowOff>81461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66238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71301</xdr:rowOff>
    </xdr:from>
    <xdr:to>
      <xdr:col>11</xdr:col>
      <xdr:colOff>60325</xdr:colOff>
      <xdr:row>38</xdr:row>
      <xdr:rowOff>1451</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157678</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0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43543</xdr:rowOff>
    </xdr:from>
    <xdr:to>
      <xdr:col>6</xdr:col>
      <xdr:colOff>171450</xdr:colOff>
      <xdr:row>38</xdr:row>
      <xdr:rowOff>145143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129920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物件費に係るものについては、類似団体と比較して低い水準であるが、前年度から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ポイント増加した。主な要因は、</a:t>
          </a:r>
          <a:r>
            <a:rPr kumimoji="1" lang="ja-JP" altLang="en-US" sz="1100">
              <a:solidFill>
                <a:schemeClr val="dk1"/>
              </a:solidFill>
              <a:effectLst/>
              <a:latin typeface="+mn-lt"/>
              <a:ea typeface="+mn-ea"/>
              <a:cs typeface="+mn-cs"/>
            </a:rPr>
            <a:t>庁舎建設に伴う備品等の整備や、</a:t>
          </a:r>
          <a:r>
            <a:rPr kumimoji="1" lang="ja-JP" altLang="ja-JP" sz="1100">
              <a:solidFill>
                <a:schemeClr val="dk1"/>
              </a:solidFill>
              <a:effectLst/>
              <a:latin typeface="+mn-lt"/>
              <a:ea typeface="+mn-ea"/>
              <a:cs typeface="+mn-cs"/>
            </a:rPr>
            <a:t>出張等の旅費の増加及び物価上昇によるためである。今後も職員の節減意識を高めつつ支出の抑制に努め、リース契約等を必要最小限にとどめるなど、適切な執行に努める。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155575</xdr:rowOff>
    </xdr:from>
    <xdr:to>
      <xdr:col>82</xdr:col>
      <xdr:colOff>107950</xdr:colOff>
      <xdr:row>15</xdr:row>
      <xdr:rowOff>98425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55587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155575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4511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155575</xdr:rowOff>
    </xdr:from>
    <xdr:to>
      <xdr:col>73</xdr:col>
      <xdr:colOff>180975</xdr:colOff>
      <xdr:row>14</xdr:row>
      <xdr:rowOff>50800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3844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155575</xdr:rowOff>
    </xdr:from>
    <xdr:to>
      <xdr:col>69</xdr:col>
      <xdr:colOff>92075</xdr:colOff>
      <xdr:row>14</xdr:row>
      <xdr:rowOff>127000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3844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64152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104775</xdr:rowOff>
    </xdr:from>
    <xdr:to>
      <xdr:col>78</xdr:col>
      <xdr:colOff>120650</xdr:colOff>
      <xdr:row>15</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45102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273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104775</xdr:rowOff>
    </xdr:from>
    <xdr:to>
      <xdr:col>69</xdr:col>
      <xdr:colOff>142875</xdr:colOff>
      <xdr:row>14</xdr:row>
      <xdr:rowOff>34925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45102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1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扶助費に係るものについては、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依然として類似団体と比較して高い状況である。今後も少子高齢化及び人口減少のさらなる進行や医療費の増により扶助費の増加が見込まれるが、町民が安心して生活できるよう福祉の充実を図りながら、住民ニーズに合わせた単独扶助費の見直し等を行うなど、適正な執行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747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709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107950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56</xdr:row>
      <xdr:rowOff>107950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その他に係るものについては、前年度比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ポイント減少した。今後は、維持補修費が増加することが見込まれることから、効率的な公共施設の維持管理に努め、経費の抑制を図る。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55</xdr:row>
      <xdr:rowOff>161290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583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58</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959104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xdr:rowOff>
    </xdr:from>
    <xdr:to>
      <xdr:col>73</xdr:col>
      <xdr:colOff>180975</xdr:colOff>
      <xdr:row>58</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949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xdr:rowOff>
    </xdr:from>
    <xdr:to>
      <xdr:col>69</xdr:col>
      <xdr:colOff>92075</xdr:colOff>
      <xdr:row>58</xdr:row>
      <xdr:rowOff>50800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949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119397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110490</xdr:rowOff>
    </xdr:from>
    <xdr:to>
      <xdr:col>78</xdr:col>
      <xdr:colOff>120650</xdr:colOff>
      <xdr:row>56</xdr:row>
      <xdr:rowOff>40640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125730</xdr:rowOff>
    </xdr:from>
    <xdr:to>
      <xdr:col>69</xdr:col>
      <xdr:colOff>142875</xdr:colOff>
      <xdr:row>58</xdr:row>
      <xdr:rowOff>55880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66057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補助費に係るものについては、類似団体と比較して同水準であるが、前年度から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した。主な要因は、各物価高騰対策での補助金や一部事務組合に対する補助金が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144145</xdr:rowOff>
    </xdr:from>
    <xdr:to>
      <xdr:col>82</xdr:col>
      <xdr:colOff>107950</xdr:colOff>
      <xdr:row>36</xdr:row>
      <xdr:rowOff>6985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448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144145</xdr:rowOff>
    </xdr:from>
    <xdr:to>
      <xdr:col>78</xdr:col>
      <xdr:colOff>69850</xdr:colOff>
      <xdr:row>36</xdr:row>
      <xdr:rowOff>6985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801995"/>
          <a:ext cx="8890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109855</xdr:rowOff>
    </xdr:from>
    <xdr:to>
      <xdr:col>73</xdr:col>
      <xdr:colOff>180975</xdr:colOff>
      <xdr:row>33</xdr:row>
      <xdr:rowOff>144145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7677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75565</xdr:rowOff>
    </xdr:from>
    <xdr:to>
      <xdr:col>69</xdr:col>
      <xdr:colOff>92075</xdr:colOff>
      <xdr:row>33</xdr:row>
      <xdr:rowOff>109855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7334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93345</xdr:rowOff>
    </xdr:from>
    <xdr:to>
      <xdr:col>82</xdr:col>
      <xdr:colOff>158750</xdr:colOff>
      <xdr:row>36</xdr:row>
      <xdr:rowOff>23495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109872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3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127635</xdr:rowOff>
    </xdr:from>
    <xdr:to>
      <xdr:col>78</xdr:col>
      <xdr:colOff>120650</xdr:colOff>
      <xdr:row>36</xdr:row>
      <xdr:rowOff>57785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42562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21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93345</xdr:rowOff>
    </xdr:from>
    <xdr:to>
      <xdr:col>74</xdr:col>
      <xdr:colOff>31750</xdr:colOff>
      <xdr:row>34</xdr:row>
      <xdr:rowOff>23495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75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33672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52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59055</xdr:rowOff>
    </xdr:from>
    <xdr:to>
      <xdr:col>69</xdr:col>
      <xdr:colOff>142875</xdr:colOff>
      <xdr:row>33</xdr:row>
      <xdr:rowOff>160655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7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170832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485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24765</xdr:rowOff>
    </xdr:from>
    <xdr:to>
      <xdr:col>65</xdr:col>
      <xdr:colOff>53975</xdr:colOff>
      <xdr:row>33</xdr:row>
      <xdr:rowOff>126365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6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136542</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45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公債費に係るものについては、令和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年度が償還のピークだったため前年度から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ポイント減少した。</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、過去の大規模事業に伴う償還が終了することから減少していく。しかし、今後も老朽化した公共施設の整備に伴い、起債発行額は上昇する見込みである。</a:t>
          </a:r>
          <a:r>
            <a:rPr kumimoji="1" lang="ja-JP" altLang="en-US" sz="1100">
              <a:solidFill>
                <a:schemeClr val="dk1"/>
              </a:solidFill>
              <a:effectLst/>
              <a:latin typeface="+mn-lt"/>
              <a:ea typeface="+mn-ea"/>
              <a:cs typeface="+mn-cs"/>
            </a:rPr>
            <a:t>そのため</a:t>
          </a:r>
          <a:r>
            <a:rPr kumimoji="1" lang="ja-JP" altLang="ja-JP" sz="1100">
              <a:solidFill>
                <a:schemeClr val="dk1"/>
              </a:solidFill>
              <a:effectLst/>
              <a:latin typeface="+mn-lt"/>
              <a:ea typeface="+mn-ea"/>
              <a:cs typeface="+mn-cs"/>
            </a:rPr>
            <a:t>交付税措置率の高い、財政上負担の少ない地方債を活用し、施設の統廃合及び集約化等を検討のうえ、起債の抑制に努め財政の健全化を図る。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xdr:rowOff>
    </xdr:from>
    <xdr:to>
      <xdr:col>24</xdr:col>
      <xdr:colOff>25400</xdr:colOff>
      <xdr:row>78</xdr:row>
      <xdr:rowOff>39370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743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39370</xdr:rowOff>
    </xdr:from>
    <xdr:to>
      <xdr:col>19</xdr:col>
      <xdr:colOff>187325</xdr:colOff>
      <xdr:row>78</xdr:row>
      <xdr:rowOff>62230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4124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165100</xdr:rowOff>
    </xdr:from>
    <xdr:to>
      <xdr:col>15</xdr:col>
      <xdr:colOff>98425</xdr:colOff>
      <xdr:row>78</xdr:row>
      <xdr:rowOff>62230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3667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165100</xdr:rowOff>
    </xdr:from>
    <xdr:to>
      <xdr:col>11</xdr:col>
      <xdr:colOff>9525</xdr:colOff>
      <xdr:row>78</xdr:row>
      <xdr:rowOff>85089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667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121920</xdr:rowOff>
    </xdr:from>
    <xdr:to>
      <xdr:col>24</xdr:col>
      <xdr:colOff>76200</xdr:colOff>
      <xdr:row>78</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93997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160020</xdr:rowOff>
    </xdr:from>
    <xdr:to>
      <xdr:col>20</xdr:col>
      <xdr:colOff>38100</xdr:colOff>
      <xdr:row>78</xdr:row>
      <xdr:rowOff>90170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74947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4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xdr:rowOff>
    </xdr:from>
    <xdr:to>
      <xdr:col>15</xdr:col>
      <xdr:colOff>149225</xdr:colOff>
      <xdr:row>78</xdr:row>
      <xdr:rowOff>113030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97807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114300</xdr:rowOff>
    </xdr:from>
    <xdr:to>
      <xdr:col>11</xdr:col>
      <xdr:colOff>60325</xdr:colOff>
      <xdr:row>78</xdr:row>
      <xdr:rowOff>44450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29227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34289</xdr:rowOff>
    </xdr:from>
    <xdr:to>
      <xdr:col>6</xdr:col>
      <xdr:colOff>171450</xdr:colOff>
      <xdr:row>78</xdr:row>
      <xdr:rowOff>135889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120666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公債費以外に係るものについては、前年度比</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ポイント増加した。主な要因は、コロナの収束による物件費及び補助費（一部事務組合含む）等の増加が主なものである。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39370</xdr:rowOff>
    </xdr:from>
    <xdr:to>
      <xdr:col>82</xdr:col>
      <xdr:colOff>107950</xdr:colOff>
      <xdr:row>76</xdr:row>
      <xdr:rowOff>92711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6957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123190</xdr:rowOff>
    </xdr:from>
    <xdr:to>
      <xdr:col>78</xdr:col>
      <xdr:colOff>69850</xdr:colOff>
      <xdr:row>76</xdr:row>
      <xdr:rowOff>39370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8194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75</xdr:row>
      <xdr:rowOff>123190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974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92711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97432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58437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160020</xdr:rowOff>
    </xdr:from>
    <xdr:to>
      <xdr:col>78</xdr:col>
      <xdr:colOff>120650</xdr:colOff>
      <xdr:row>76</xdr:row>
      <xdr:rowOff>90170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100347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72390</xdr:rowOff>
    </xdr:from>
    <xdr:to>
      <xdr:col>74</xdr:col>
      <xdr:colOff>31750</xdr:colOff>
      <xdr:row>76</xdr:row>
      <xdr:rowOff>2539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12717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41911</xdr:rowOff>
    </xdr:from>
    <xdr:to>
      <xdr:col>65</xdr:col>
      <xdr:colOff>53975</xdr:colOff>
      <xdr:row>76</xdr:row>
      <xdr:rowOff>143511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153687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157261</xdr:rowOff>
    </xdr:from>
    <xdr:to>
      <xdr:col>29</xdr:col>
      <xdr:colOff>127000</xdr:colOff>
      <xdr:row>16</xdr:row>
      <xdr:rowOff>38699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76636"/>
          <a:ext cx="647700" cy="52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38699</xdr:rowOff>
    </xdr:from>
    <xdr:to>
      <xdr:col>26</xdr:col>
      <xdr:colOff>50800</xdr:colOff>
      <xdr:row>16</xdr:row>
      <xdr:rowOff>88123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29524"/>
          <a:ext cx="698500" cy="49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88123</xdr:rowOff>
    </xdr:from>
    <xdr:to>
      <xdr:col>22</xdr:col>
      <xdr:colOff>114300</xdr:colOff>
      <xdr:row>16</xdr:row>
      <xdr:rowOff>114700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78948"/>
          <a:ext cx="698500" cy="26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114700</xdr:rowOff>
    </xdr:from>
    <xdr:to>
      <xdr:col>18</xdr:col>
      <xdr:colOff>177800</xdr:colOff>
      <xdr:row>16</xdr:row>
      <xdr:rowOff>151683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05525"/>
          <a:ext cx="698500" cy="36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106461</xdr:rowOff>
    </xdr:from>
    <xdr:to>
      <xdr:col>29</xdr:col>
      <xdr:colOff>177800</xdr:colOff>
      <xdr:row>16</xdr:row>
      <xdr:rowOff>36611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25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122988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7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159349</xdr:rowOff>
    </xdr:from>
    <xdr:to>
      <xdr:col>26</xdr:col>
      <xdr:colOff>101600</xdr:colOff>
      <xdr:row>16</xdr:row>
      <xdr:rowOff>89499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78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99676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4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37323</xdr:rowOff>
    </xdr:from>
    <xdr:to>
      <xdr:col>22</xdr:col>
      <xdr:colOff>165100</xdr:colOff>
      <xdr:row>16</xdr:row>
      <xdr:rowOff>138923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28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149100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9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63900</xdr:rowOff>
    </xdr:from>
    <xdr:to>
      <xdr:col>19</xdr:col>
      <xdr:colOff>38100</xdr:colOff>
      <xdr:row>16</xdr:row>
      <xdr:rowOff>165500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54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4227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100883</xdr:rowOff>
    </xdr:from>
    <xdr:to>
      <xdr:col>15</xdr:col>
      <xdr:colOff>101600</xdr:colOff>
      <xdr:row>17</xdr:row>
      <xdr:rowOff>31033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91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41210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6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208153</xdr:rowOff>
    </xdr:from>
    <xdr:to>
      <xdr:col>29</xdr:col>
      <xdr:colOff>127000</xdr:colOff>
      <xdr:row>34</xdr:row>
      <xdr:rowOff>243357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475603"/>
          <a:ext cx="647700" cy="35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208153</xdr:rowOff>
    </xdr:from>
    <xdr:to>
      <xdr:col>26</xdr:col>
      <xdr:colOff>50800</xdr:colOff>
      <xdr:row>34</xdr:row>
      <xdr:rowOff>327482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475603"/>
          <a:ext cx="698500" cy="119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327482</xdr:rowOff>
    </xdr:from>
    <xdr:to>
      <xdr:col>22</xdr:col>
      <xdr:colOff>114300</xdr:colOff>
      <xdr:row>35</xdr:row>
      <xdr:rowOff>133268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94932"/>
          <a:ext cx="698500" cy="148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133268</xdr:rowOff>
    </xdr:from>
    <xdr:to>
      <xdr:col>18</xdr:col>
      <xdr:colOff>177800</xdr:colOff>
      <xdr:row>36</xdr:row>
      <xdr:rowOff>9843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43618"/>
          <a:ext cx="698500" cy="219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192557</xdr:rowOff>
    </xdr:from>
    <xdr:to>
      <xdr:col>29</xdr:col>
      <xdr:colOff>177800</xdr:colOff>
      <xdr:row>34</xdr:row>
      <xdr:rowOff>294157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60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37634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0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157353</xdr:rowOff>
    </xdr:from>
    <xdr:to>
      <xdr:col>26</xdr:col>
      <xdr:colOff>101600</xdr:colOff>
      <xdr:row>34</xdr:row>
      <xdr:rowOff>258953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24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269130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93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276682</xdr:rowOff>
    </xdr:from>
    <xdr:to>
      <xdr:col>22</xdr:col>
      <xdr:colOff>165100</xdr:colOff>
      <xdr:row>35</xdr:row>
      <xdr:rowOff>35382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44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45559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13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82468</xdr:rowOff>
    </xdr:from>
    <xdr:to>
      <xdr:col>19</xdr:col>
      <xdr:colOff>38100</xdr:colOff>
      <xdr:row>35</xdr:row>
      <xdr:rowOff>184068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92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194245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6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301943</xdr:rowOff>
    </xdr:from>
    <xdr:to>
      <xdr:col>15</xdr:col>
      <xdr:colOff>101600</xdr:colOff>
      <xdr:row>36</xdr:row>
      <xdr:rowOff>60643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12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70820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81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5,383
5,317
53.30
7,224,131
7,079,160
65,143
4,082,799
8,072,967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72231</xdr:rowOff>
    </xdr:from>
    <xdr:to>
      <xdr:col>24</xdr:col>
      <xdr:colOff>63500</xdr:colOff>
      <xdr:row>35</xdr:row>
      <xdr:rowOff>147989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72981"/>
          <a:ext cx="838200" cy="7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147317</xdr:rowOff>
    </xdr:from>
    <xdr:to>
      <xdr:col>19</xdr:col>
      <xdr:colOff>177800</xdr:colOff>
      <xdr:row>35</xdr:row>
      <xdr:rowOff>147989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148067"/>
          <a:ext cx="889000" cy="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144679</xdr:rowOff>
    </xdr:from>
    <xdr:to>
      <xdr:col>15</xdr:col>
      <xdr:colOff>50800</xdr:colOff>
      <xdr:row>35</xdr:row>
      <xdr:rowOff>147317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145429"/>
          <a:ext cx="889000" cy="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136134</xdr:rowOff>
    </xdr:from>
    <xdr:to>
      <xdr:col>10</xdr:col>
      <xdr:colOff>114300</xdr:colOff>
      <xdr:row>35</xdr:row>
      <xdr:rowOff>144679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136884"/>
          <a:ext cx="889000" cy="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21431</xdr:rowOff>
    </xdr:from>
    <xdr:to>
      <xdr:col>24</xdr:col>
      <xdr:colOff>114300</xdr:colOff>
      <xdr:row>35</xdr:row>
      <xdr:rowOff>123031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44308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7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97189</xdr:rowOff>
    </xdr:from>
    <xdr:to>
      <xdr:col>20</xdr:col>
      <xdr:colOff>38100</xdr:colOff>
      <xdr:row>36</xdr:row>
      <xdr:rowOff>27339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43866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87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96517</xdr:rowOff>
    </xdr:from>
    <xdr:to>
      <xdr:col>15</xdr:col>
      <xdr:colOff>101600</xdr:colOff>
      <xdr:row>36</xdr:row>
      <xdr:rowOff>26667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9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43194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87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93879</xdr:rowOff>
    </xdr:from>
    <xdr:to>
      <xdr:col>10</xdr:col>
      <xdr:colOff>165100</xdr:colOff>
      <xdr:row>36</xdr:row>
      <xdr:rowOff>24029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9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40556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86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85334</xdr:rowOff>
    </xdr:from>
    <xdr:to>
      <xdr:col>6</xdr:col>
      <xdr:colOff>38100</xdr:colOff>
      <xdr:row>36</xdr:row>
      <xdr:rowOff>15484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8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32011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86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124368</xdr:rowOff>
    </xdr:from>
    <xdr:to>
      <xdr:col>24</xdr:col>
      <xdr:colOff>63500</xdr:colOff>
      <xdr:row>58</xdr:row>
      <xdr:rowOff>75631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97018"/>
          <a:ext cx="838200" cy="12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75631</xdr:rowOff>
    </xdr:from>
    <xdr:to>
      <xdr:col>19</xdr:col>
      <xdr:colOff>177800</xdr:colOff>
      <xdr:row>58</xdr:row>
      <xdr:rowOff>104278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19731"/>
          <a:ext cx="889000" cy="2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104278</xdr:rowOff>
    </xdr:from>
    <xdr:to>
      <xdr:col>15</xdr:col>
      <xdr:colOff>50800</xdr:colOff>
      <xdr:row>58</xdr:row>
      <xdr:rowOff>134065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48378"/>
          <a:ext cx="889000" cy="2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134065</xdr:rowOff>
    </xdr:from>
    <xdr:to>
      <xdr:col>10</xdr:col>
      <xdr:colOff>114300</xdr:colOff>
      <xdr:row>59</xdr:row>
      <xdr:rowOff>36339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78165"/>
          <a:ext cx="8890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73568</xdr:rowOff>
    </xdr:from>
    <xdr:to>
      <xdr:col>24</xdr:col>
      <xdr:colOff>114300</xdr:colOff>
      <xdr:row>58</xdr:row>
      <xdr:rowOff>3718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51995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24831</xdr:rowOff>
    </xdr:from>
    <xdr:to>
      <xdr:col>20</xdr:col>
      <xdr:colOff>38100</xdr:colOff>
      <xdr:row>58</xdr:row>
      <xdr:rowOff>126431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6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117558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6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53478</xdr:rowOff>
    </xdr:from>
    <xdr:to>
      <xdr:col>15</xdr:col>
      <xdr:colOff>101600</xdr:colOff>
      <xdr:row>58</xdr:row>
      <xdr:rowOff>155078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9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146205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9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83265</xdr:rowOff>
    </xdr:from>
    <xdr:to>
      <xdr:col>10</xdr:col>
      <xdr:colOff>165100</xdr:colOff>
      <xdr:row>59</xdr:row>
      <xdr:rowOff>13415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2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4542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20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156989</xdr:rowOff>
    </xdr:from>
    <xdr:to>
      <xdr:col>6</xdr:col>
      <xdr:colOff>38100</xdr:colOff>
      <xdr:row>59</xdr:row>
      <xdr:rowOff>87139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0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78266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34316</xdr:rowOff>
    </xdr:from>
    <xdr:to>
      <xdr:col>24</xdr:col>
      <xdr:colOff>63500</xdr:colOff>
      <xdr:row>78</xdr:row>
      <xdr:rowOff>148011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07416"/>
          <a:ext cx="838200" cy="11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34316</xdr:rowOff>
    </xdr:from>
    <xdr:to>
      <xdr:col>19</xdr:col>
      <xdr:colOff>177800</xdr:colOff>
      <xdr:row>78</xdr:row>
      <xdr:rowOff>74434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07416"/>
          <a:ext cx="889000" cy="4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74434</xdr:rowOff>
    </xdr:from>
    <xdr:to>
      <xdr:col>15</xdr:col>
      <xdr:colOff>50800</xdr:colOff>
      <xdr:row>78</xdr:row>
      <xdr:rowOff>126212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47534"/>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82845</xdr:rowOff>
    </xdr:from>
    <xdr:to>
      <xdr:col>10</xdr:col>
      <xdr:colOff>114300</xdr:colOff>
      <xdr:row>78</xdr:row>
      <xdr:rowOff>126212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55945"/>
          <a:ext cx="889000" cy="4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97211</xdr:rowOff>
    </xdr:from>
    <xdr:to>
      <xdr:col>24</xdr:col>
      <xdr:colOff>114300</xdr:colOff>
      <xdr:row>79</xdr:row>
      <xdr:rowOff>27361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7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12138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154966</xdr:rowOff>
    </xdr:from>
    <xdr:to>
      <xdr:col>20</xdr:col>
      <xdr:colOff>38100</xdr:colOff>
      <xdr:row>78</xdr:row>
      <xdr:rowOff>85116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76243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44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23634</xdr:rowOff>
    </xdr:from>
    <xdr:to>
      <xdr:col>15</xdr:col>
      <xdr:colOff>101600</xdr:colOff>
      <xdr:row>78</xdr:row>
      <xdr:rowOff>125234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116361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48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75412</xdr:rowOff>
    </xdr:from>
    <xdr:to>
      <xdr:col>10</xdr:col>
      <xdr:colOff>165100</xdr:colOff>
      <xdr:row>79</xdr:row>
      <xdr:rowOff>5562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4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168139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4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32045</xdr:rowOff>
    </xdr:from>
    <xdr:to>
      <xdr:col>6</xdr:col>
      <xdr:colOff>38100</xdr:colOff>
      <xdr:row>78</xdr:row>
      <xdr:rowOff>133645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0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124772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49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64737</xdr:rowOff>
    </xdr:from>
    <xdr:to>
      <xdr:col>24</xdr:col>
      <xdr:colOff>63500</xdr:colOff>
      <xdr:row>94</xdr:row>
      <xdr:rowOff>110649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181037"/>
          <a:ext cx="838200" cy="4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64737</xdr:rowOff>
    </xdr:from>
    <xdr:to>
      <xdr:col>19</xdr:col>
      <xdr:colOff>177800</xdr:colOff>
      <xdr:row>95</xdr:row>
      <xdr:rowOff>23397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181037"/>
          <a:ext cx="889000" cy="13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1232</xdr:rowOff>
    </xdr:from>
    <xdr:to>
      <xdr:col>15</xdr:col>
      <xdr:colOff>50800</xdr:colOff>
      <xdr:row>95</xdr:row>
      <xdr:rowOff>23397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117532"/>
          <a:ext cx="889000" cy="19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1232</xdr:rowOff>
    </xdr:from>
    <xdr:to>
      <xdr:col>10</xdr:col>
      <xdr:colOff>114300</xdr:colOff>
      <xdr:row>96</xdr:row>
      <xdr:rowOff>13585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117532"/>
          <a:ext cx="889000" cy="35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59849</xdr:rowOff>
    </xdr:from>
    <xdr:to>
      <xdr:col>24</xdr:col>
      <xdr:colOff>114300</xdr:colOff>
      <xdr:row>94</xdr:row>
      <xdr:rowOff>161449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7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82726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2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13937</xdr:rowOff>
    </xdr:from>
    <xdr:to>
      <xdr:col>20</xdr:col>
      <xdr:colOff>38100</xdr:colOff>
      <xdr:row>94</xdr:row>
      <xdr:rowOff>115537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13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132064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90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144047</xdr:rowOff>
    </xdr:from>
    <xdr:to>
      <xdr:col>15</xdr:col>
      <xdr:colOff>101600</xdr:colOff>
      <xdr:row>95</xdr:row>
      <xdr:rowOff>74197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90724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03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121882</xdr:rowOff>
    </xdr:from>
    <xdr:to>
      <xdr:col>10</xdr:col>
      <xdr:colOff>165100</xdr:colOff>
      <xdr:row>94</xdr:row>
      <xdr:rowOff>52032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06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68559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841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134235</xdr:rowOff>
    </xdr:from>
    <xdr:to>
      <xdr:col>6</xdr:col>
      <xdr:colOff>38100</xdr:colOff>
      <xdr:row>96</xdr:row>
      <xdr:rowOff>64385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80912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19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69322</xdr:rowOff>
    </xdr:from>
    <xdr:to>
      <xdr:col>55</xdr:col>
      <xdr:colOff>0</xdr:colOff>
      <xdr:row>36</xdr:row>
      <xdr:rowOff>154807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41522"/>
          <a:ext cx="838200" cy="8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55617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27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154807</xdr:rowOff>
    </xdr:from>
    <xdr:to>
      <xdr:col>50</xdr:col>
      <xdr:colOff>114300</xdr:colOff>
      <xdr:row>37</xdr:row>
      <xdr:rowOff>43478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27007"/>
          <a:ext cx="889000" cy="6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42427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43478</xdr:rowOff>
    </xdr:from>
    <xdr:to>
      <xdr:col>45</xdr:col>
      <xdr:colOff>177800</xdr:colOff>
      <xdr:row>37</xdr:row>
      <xdr:rowOff>104010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87128"/>
          <a:ext cx="889000" cy="6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92018</xdr:rowOff>
    </xdr:from>
    <xdr:to>
      <xdr:col>41</xdr:col>
      <xdr:colOff>50800</xdr:colOff>
      <xdr:row>37</xdr:row>
      <xdr:rowOff>104010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64218"/>
          <a:ext cx="889000" cy="18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18522</xdr:rowOff>
    </xdr:from>
    <xdr:to>
      <xdr:col>55</xdr:col>
      <xdr:colOff>50800</xdr:colOff>
      <xdr:row>36</xdr:row>
      <xdr:rowOff>120122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9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41399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4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104007</xdr:rowOff>
    </xdr:from>
    <xdr:to>
      <xdr:col>50</xdr:col>
      <xdr:colOff>165100</xdr:colOff>
      <xdr:row>37</xdr:row>
      <xdr:rowOff>34157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7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50684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5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164128</xdr:rowOff>
    </xdr:from>
    <xdr:to>
      <xdr:col>46</xdr:col>
      <xdr:colOff>38100</xdr:colOff>
      <xdr:row>37</xdr:row>
      <xdr:rowOff>94278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3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85405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2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53210</xdr:rowOff>
    </xdr:from>
    <xdr:to>
      <xdr:col>41</xdr:col>
      <xdr:colOff>101600</xdr:colOff>
      <xdr:row>37</xdr:row>
      <xdr:rowOff>154810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145937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8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41218</xdr:rowOff>
    </xdr:from>
    <xdr:to>
      <xdr:col>36</xdr:col>
      <xdr:colOff>165100</xdr:colOff>
      <xdr:row>36</xdr:row>
      <xdr:rowOff>142818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1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133945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0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38974</xdr:rowOff>
    </xdr:from>
    <xdr:to>
      <xdr:col>55</xdr:col>
      <xdr:colOff>0</xdr:colOff>
      <xdr:row>57</xdr:row>
      <xdr:rowOff>79439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468724"/>
          <a:ext cx="838200" cy="38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38974</xdr:rowOff>
    </xdr:from>
    <xdr:to>
      <xdr:col>50</xdr:col>
      <xdr:colOff>114300</xdr:colOff>
      <xdr:row>57</xdr:row>
      <xdr:rowOff>42677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468724"/>
          <a:ext cx="889000" cy="34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42677</xdr:rowOff>
    </xdr:from>
    <xdr:to>
      <xdr:col>45</xdr:col>
      <xdr:colOff>177800</xdr:colOff>
      <xdr:row>57</xdr:row>
      <xdr:rowOff>126990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15327"/>
          <a:ext cx="889000" cy="8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112142</xdr:rowOff>
    </xdr:from>
    <xdr:to>
      <xdr:col>41</xdr:col>
      <xdr:colOff>50800</xdr:colOff>
      <xdr:row>57</xdr:row>
      <xdr:rowOff>126990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84792"/>
          <a:ext cx="889000" cy="1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156818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28639</xdr:rowOff>
    </xdr:from>
    <xdr:to>
      <xdr:col>55</xdr:col>
      <xdr:colOff>50800</xdr:colOff>
      <xdr:row>57</xdr:row>
      <xdr:rowOff>130239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0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7066</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7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159624</xdr:rowOff>
    </xdr:from>
    <xdr:to>
      <xdr:col>50</xdr:col>
      <xdr:colOff>165100</xdr:colOff>
      <xdr:row>55</xdr:row>
      <xdr:rowOff>89774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41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106301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193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163327</xdr:rowOff>
    </xdr:from>
    <xdr:to>
      <xdr:col>46</xdr:col>
      <xdr:colOff>38100</xdr:colOff>
      <xdr:row>57</xdr:row>
      <xdr:rowOff>93477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6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110004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53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76190</xdr:rowOff>
    </xdr:from>
    <xdr:to>
      <xdr:col>41</xdr:col>
      <xdr:colOff>101600</xdr:colOff>
      <xdr:row>58</xdr:row>
      <xdr:rowOff>6340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168917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94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61342</xdr:rowOff>
    </xdr:from>
    <xdr:to>
      <xdr:col>36</xdr:col>
      <xdr:colOff>165100</xdr:colOff>
      <xdr:row>57</xdr:row>
      <xdr:rowOff>162942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3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8019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60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140473</xdr:rowOff>
    </xdr:from>
    <xdr:to>
      <xdr:col>55</xdr:col>
      <xdr:colOff>0</xdr:colOff>
      <xdr:row>77</xdr:row>
      <xdr:rowOff>123552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141973"/>
          <a:ext cx="838200" cy="118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140473</xdr:rowOff>
    </xdr:from>
    <xdr:to>
      <xdr:col>50</xdr:col>
      <xdr:colOff>114300</xdr:colOff>
      <xdr:row>74</xdr:row>
      <xdr:rowOff>66155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141973"/>
          <a:ext cx="889000" cy="61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120865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66155</xdr:rowOff>
    </xdr:from>
    <xdr:to>
      <xdr:col>45</xdr:col>
      <xdr:colOff>177800</xdr:colOff>
      <xdr:row>77</xdr:row>
      <xdr:rowOff>39706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753455"/>
          <a:ext cx="889000" cy="48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89181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39706</xdr:rowOff>
    </xdr:from>
    <xdr:to>
      <xdr:col>41</xdr:col>
      <xdr:colOff>50800</xdr:colOff>
      <xdr:row>77</xdr:row>
      <xdr:rowOff>131818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241356"/>
          <a:ext cx="889000" cy="9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72752</xdr:rowOff>
    </xdr:from>
    <xdr:to>
      <xdr:col>55</xdr:col>
      <xdr:colOff>50800</xdr:colOff>
      <xdr:row>78</xdr:row>
      <xdr:rowOff>2902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7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51179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5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89673</xdr:rowOff>
    </xdr:from>
    <xdr:to>
      <xdr:col>50</xdr:col>
      <xdr:colOff>165100</xdr:colOff>
      <xdr:row>71</xdr:row>
      <xdr:rowOff>19823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0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36350</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39795" y="1186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15355</xdr:rowOff>
    </xdr:from>
    <xdr:to>
      <xdr:col>46</xdr:col>
      <xdr:colOff>38100</xdr:colOff>
      <xdr:row>74</xdr:row>
      <xdr:rowOff>116955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7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133482</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50795" y="1247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160356</xdr:rowOff>
    </xdr:from>
    <xdr:to>
      <xdr:col>41</xdr:col>
      <xdr:colOff>101600</xdr:colOff>
      <xdr:row>77</xdr:row>
      <xdr:rowOff>90506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1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107033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96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81018</xdr:rowOff>
    </xdr:from>
    <xdr:to>
      <xdr:col>36</xdr:col>
      <xdr:colOff>165100</xdr:colOff>
      <xdr:row>78</xdr:row>
      <xdr:rowOff>11168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8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2295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37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165453</xdr:rowOff>
    </xdr:from>
    <xdr:to>
      <xdr:col>55</xdr:col>
      <xdr:colOff>0</xdr:colOff>
      <xdr:row>98</xdr:row>
      <xdr:rowOff>118940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96103"/>
          <a:ext cx="838200" cy="12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112664</xdr:rowOff>
    </xdr:from>
    <xdr:to>
      <xdr:col>50</xdr:col>
      <xdr:colOff>114300</xdr:colOff>
      <xdr:row>98</xdr:row>
      <xdr:rowOff>118940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914764"/>
          <a:ext cx="889000" cy="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76603</xdr:rowOff>
    </xdr:from>
    <xdr:to>
      <xdr:col>45</xdr:col>
      <xdr:colOff>177800</xdr:colOff>
      <xdr:row>98</xdr:row>
      <xdr:rowOff>112664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78703"/>
          <a:ext cx="889000" cy="3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157536</xdr:rowOff>
    </xdr:from>
    <xdr:to>
      <xdr:col>41</xdr:col>
      <xdr:colOff>50800</xdr:colOff>
      <xdr:row>98</xdr:row>
      <xdr:rowOff>76603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88186"/>
          <a:ext cx="889000" cy="9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114653</xdr:rowOff>
    </xdr:from>
    <xdr:to>
      <xdr:col>55</xdr:col>
      <xdr:colOff>50800</xdr:colOff>
      <xdr:row>98</xdr:row>
      <xdr:rowOff>44803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4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93080</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2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68140</xdr:rowOff>
    </xdr:from>
    <xdr:to>
      <xdr:col>50</xdr:col>
      <xdr:colOff>165100</xdr:colOff>
      <xdr:row>98</xdr:row>
      <xdr:rowOff>169740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7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160867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6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61864</xdr:rowOff>
    </xdr:from>
    <xdr:to>
      <xdr:col>46</xdr:col>
      <xdr:colOff>38100</xdr:colOff>
      <xdr:row>98</xdr:row>
      <xdr:rowOff>163464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6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154591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5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25803</xdr:rowOff>
    </xdr:from>
    <xdr:to>
      <xdr:col>41</xdr:col>
      <xdr:colOff>101600</xdr:colOff>
      <xdr:row>98</xdr:row>
      <xdr:rowOff>127403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2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118530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2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106736</xdr:rowOff>
    </xdr:from>
    <xdr:to>
      <xdr:col>36</xdr:col>
      <xdr:colOff>165100</xdr:colOff>
      <xdr:row>98</xdr:row>
      <xdr:rowOff>36886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3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28013</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83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86469</xdr:rowOff>
    </xdr:from>
    <xdr:to>
      <xdr:col>85</xdr:col>
      <xdr:colOff>127000</xdr:colOff>
      <xdr:row>39</xdr:row>
      <xdr:rowOff>88918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73019"/>
          <a:ext cx="8382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88918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75468"/>
          <a:ext cx="8890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92826</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79376"/>
          <a:ext cx="889000" cy="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35669</xdr:rowOff>
    </xdr:from>
    <xdr:to>
      <xdr:col>85</xdr:col>
      <xdr:colOff>177800</xdr:colOff>
      <xdr:row>39</xdr:row>
      <xdr:rowOff>137269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2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122046</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3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38118</xdr:rowOff>
    </xdr:from>
    <xdr:to>
      <xdr:col>81</xdr:col>
      <xdr:colOff>101600</xdr:colOff>
      <xdr:row>39</xdr:row>
      <xdr:rowOff>139718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2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130845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81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42026</xdr:rowOff>
    </xdr:from>
    <xdr:to>
      <xdr:col>67</xdr:col>
      <xdr:colOff>101600</xdr:colOff>
      <xdr:row>39</xdr:row>
      <xdr:rowOff>143626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2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134753</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821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15053</xdr:rowOff>
    </xdr:from>
    <xdr:to>
      <xdr:col>85</xdr:col>
      <xdr:colOff>127000</xdr:colOff>
      <xdr:row>74</xdr:row>
      <xdr:rowOff>17756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702353"/>
          <a:ext cx="838200" cy="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3121</xdr:rowOff>
    </xdr:from>
    <xdr:to>
      <xdr:col>81</xdr:col>
      <xdr:colOff>50800</xdr:colOff>
      <xdr:row>74</xdr:row>
      <xdr:rowOff>17756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690421"/>
          <a:ext cx="889000" cy="1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3121</xdr:rowOff>
    </xdr:from>
    <xdr:to>
      <xdr:col>76</xdr:col>
      <xdr:colOff>114300</xdr:colOff>
      <xdr:row>74</xdr:row>
      <xdr:rowOff>71531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690421"/>
          <a:ext cx="889000" cy="6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43715</xdr:rowOff>
    </xdr:from>
    <xdr:to>
      <xdr:col>71</xdr:col>
      <xdr:colOff>177800</xdr:colOff>
      <xdr:row>74</xdr:row>
      <xdr:rowOff>71531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731015"/>
          <a:ext cx="889000" cy="2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135703</xdr:rowOff>
    </xdr:from>
    <xdr:to>
      <xdr:col>85</xdr:col>
      <xdr:colOff>177800</xdr:colOff>
      <xdr:row>74</xdr:row>
      <xdr:rowOff>65853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65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158580</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50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138406</xdr:rowOff>
    </xdr:from>
    <xdr:to>
      <xdr:col>81</xdr:col>
      <xdr:colOff>101600</xdr:colOff>
      <xdr:row>74</xdr:row>
      <xdr:rowOff>68556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65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85083</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42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123771</xdr:rowOff>
    </xdr:from>
    <xdr:to>
      <xdr:col>76</xdr:col>
      <xdr:colOff>165100</xdr:colOff>
      <xdr:row>74</xdr:row>
      <xdr:rowOff>53921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63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70448</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414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20731</xdr:rowOff>
    </xdr:from>
    <xdr:to>
      <xdr:col>72</xdr:col>
      <xdr:colOff>38100</xdr:colOff>
      <xdr:row>74</xdr:row>
      <xdr:rowOff>122331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70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138858</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48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164365</xdr:rowOff>
    </xdr:from>
    <xdr:to>
      <xdr:col>67</xdr:col>
      <xdr:colOff>101600</xdr:colOff>
      <xdr:row>74</xdr:row>
      <xdr:rowOff>94515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68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111042</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45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35599</xdr:rowOff>
    </xdr:from>
    <xdr:to>
      <xdr:col>85</xdr:col>
      <xdr:colOff>127000</xdr:colOff>
      <xdr:row>98</xdr:row>
      <xdr:rowOff>36088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37699"/>
          <a:ext cx="8382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56197</xdr:rowOff>
    </xdr:from>
    <xdr:to>
      <xdr:col>81</xdr:col>
      <xdr:colOff>50800</xdr:colOff>
      <xdr:row>98</xdr:row>
      <xdr:rowOff>35599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686847"/>
          <a:ext cx="889000" cy="15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56197</xdr:rowOff>
    </xdr:from>
    <xdr:to>
      <xdr:col>76</xdr:col>
      <xdr:colOff>114300</xdr:colOff>
      <xdr:row>97</xdr:row>
      <xdr:rowOff>158910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686847"/>
          <a:ext cx="889000" cy="10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158910</xdr:rowOff>
    </xdr:from>
    <xdr:to>
      <xdr:col>71</xdr:col>
      <xdr:colOff>177800</xdr:colOff>
      <xdr:row>97</xdr:row>
      <xdr:rowOff>161688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89560"/>
          <a:ext cx="889000" cy="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156738</xdr:rowOff>
    </xdr:from>
    <xdr:to>
      <xdr:col>85</xdr:col>
      <xdr:colOff>177800</xdr:colOff>
      <xdr:row>98</xdr:row>
      <xdr:rowOff>86888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135165</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156249</xdr:rowOff>
    </xdr:from>
    <xdr:to>
      <xdr:col>81</xdr:col>
      <xdr:colOff>101600</xdr:colOff>
      <xdr:row>98</xdr:row>
      <xdr:rowOff>86399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77526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5397</xdr:rowOff>
    </xdr:from>
    <xdr:to>
      <xdr:col>76</xdr:col>
      <xdr:colOff>165100</xdr:colOff>
      <xdr:row>97</xdr:row>
      <xdr:rowOff>106997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4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108110</xdr:rowOff>
    </xdr:from>
    <xdr:to>
      <xdr:col>72</xdr:col>
      <xdr:colOff>38100</xdr:colOff>
      <xdr:row>98</xdr:row>
      <xdr:rowOff>38260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29387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3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110888</xdr:rowOff>
    </xdr:from>
    <xdr:to>
      <xdr:col>67</xdr:col>
      <xdr:colOff>101600</xdr:colOff>
      <xdr:row>98</xdr:row>
      <xdr:rowOff>41038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4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32165</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3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154826</xdr:rowOff>
    </xdr:from>
    <xdr:to>
      <xdr:col>116</xdr:col>
      <xdr:colOff>63500</xdr:colOff>
      <xdr:row>36</xdr:row>
      <xdr:rowOff>88532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15557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46601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9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57709</xdr:rowOff>
    </xdr:from>
    <xdr:to>
      <xdr:col>111</xdr:col>
      <xdr:colOff>177800</xdr:colOff>
      <xdr:row>36</xdr:row>
      <xdr:rowOff>88532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229909"/>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83253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57709</xdr:rowOff>
    </xdr:from>
    <xdr:to>
      <xdr:col>107</xdr:col>
      <xdr:colOff>50800</xdr:colOff>
      <xdr:row>38</xdr:row>
      <xdr:rowOff>24981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229909"/>
          <a:ext cx="889000" cy="3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114838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6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24981</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540081"/>
          <a:ext cx="889000" cy="19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58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104026</xdr:rowOff>
    </xdr:from>
    <xdr:to>
      <xdr:col>116</xdr:col>
      <xdr:colOff>114300</xdr:colOff>
      <xdr:row>36</xdr:row>
      <xdr:rowOff>34176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10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126903</xdr:rowOff>
    </xdr:from>
    <xdr:ext cx="534377"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595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37732</xdr:rowOff>
    </xdr:from>
    <xdr:to>
      <xdr:col>112</xdr:col>
      <xdr:colOff>38100</xdr:colOff>
      <xdr:row>36</xdr:row>
      <xdr:rowOff>139332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20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155859</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56111" y="598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6909</xdr:rowOff>
    </xdr:from>
    <xdr:to>
      <xdr:col>107</xdr:col>
      <xdr:colOff>101600</xdr:colOff>
      <xdr:row>36</xdr:row>
      <xdr:rowOff>108509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17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125036</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67111" y="595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145631</xdr:rowOff>
    </xdr:from>
    <xdr:to>
      <xdr:col>102</xdr:col>
      <xdr:colOff>165100</xdr:colOff>
      <xdr:row>38</xdr:row>
      <xdr:rowOff>75781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48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92308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26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51460</xdr:rowOff>
    </xdr:from>
    <xdr:to>
      <xdr:col>116</xdr:col>
      <xdr:colOff>63500</xdr:colOff>
      <xdr:row>59</xdr:row>
      <xdr:rowOff>63936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67010"/>
          <a:ext cx="838200" cy="1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39050</xdr:rowOff>
    </xdr:from>
    <xdr:to>
      <xdr:col>111</xdr:col>
      <xdr:colOff>177800</xdr:colOff>
      <xdr:row>59</xdr:row>
      <xdr:rowOff>51460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54600"/>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39050</xdr:rowOff>
    </xdr:from>
    <xdr:to>
      <xdr:col>107</xdr:col>
      <xdr:colOff>50800</xdr:colOff>
      <xdr:row>59</xdr:row>
      <xdr:rowOff>42382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54600"/>
          <a:ext cx="889000" cy="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42382</xdr:rowOff>
    </xdr:from>
    <xdr:to>
      <xdr:col>102</xdr:col>
      <xdr:colOff>114300</xdr:colOff>
      <xdr:row>59</xdr:row>
      <xdr:rowOff>54269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157932"/>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13136</xdr:rowOff>
    </xdr:from>
    <xdr:to>
      <xdr:col>116</xdr:col>
      <xdr:colOff>114300</xdr:colOff>
      <xdr:row>59</xdr:row>
      <xdr:rowOff>114736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2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99513</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4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660</xdr:rowOff>
    </xdr:from>
    <xdr:to>
      <xdr:col>112</xdr:col>
      <xdr:colOff>38100</xdr:colOff>
      <xdr:row>59</xdr:row>
      <xdr:rowOff>102260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93387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2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159700</xdr:rowOff>
    </xdr:from>
    <xdr:to>
      <xdr:col>107</xdr:col>
      <xdr:colOff>101600</xdr:colOff>
      <xdr:row>59</xdr:row>
      <xdr:rowOff>89850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80977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163032</xdr:rowOff>
    </xdr:from>
    <xdr:to>
      <xdr:col>102</xdr:col>
      <xdr:colOff>165100</xdr:colOff>
      <xdr:row>59</xdr:row>
      <xdr:rowOff>93182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0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84309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9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3469</xdr:rowOff>
    </xdr:from>
    <xdr:to>
      <xdr:col>98</xdr:col>
      <xdr:colOff>38100</xdr:colOff>
      <xdr:row>59</xdr:row>
      <xdr:rowOff>105069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1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96196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21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69418</xdr:rowOff>
    </xdr:from>
    <xdr:to>
      <xdr:col>116</xdr:col>
      <xdr:colOff>63500</xdr:colOff>
      <xdr:row>74</xdr:row>
      <xdr:rowOff>107607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756718"/>
          <a:ext cx="838200" cy="3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147727</xdr:rowOff>
    </xdr:from>
    <xdr:to>
      <xdr:col>111</xdr:col>
      <xdr:colOff>177800</xdr:colOff>
      <xdr:row>74</xdr:row>
      <xdr:rowOff>69418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149227"/>
          <a:ext cx="889000" cy="60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147727</xdr:rowOff>
    </xdr:from>
    <xdr:to>
      <xdr:col>107</xdr:col>
      <xdr:colOff>50800</xdr:colOff>
      <xdr:row>71</xdr:row>
      <xdr:rowOff>151282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149227"/>
          <a:ext cx="889000" cy="17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151282</xdr:rowOff>
    </xdr:from>
    <xdr:to>
      <xdr:col>102</xdr:col>
      <xdr:colOff>114300</xdr:colOff>
      <xdr:row>72</xdr:row>
      <xdr:rowOff>37452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324232"/>
          <a:ext cx="889000" cy="5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56807</xdr:rowOff>
    </xdr:from>
    <xdr:to>
      <xdr:col>116</xdr:col>
      <xdr:colOff>114300</xdr:colOff>
      <xdr:row>74</xdr:row>
      <xdr:rowOff>158407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35234</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72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18618</xdr:rowOff>
    </xdr:from>
    <xdr:to>
      <xdr:col>112</xdr:col>
      <xdr:colOff>38100</xdr:colOff>
      <xdr:row>74</xdr:row>
      <xdr:rowOff>120218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0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111345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79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96927</xdr:rowOff>
    </xdr:from>
    <xdr:to>
      <xdr:col>107</xdr:col>
      <xdr:colOff>101600</xdr:colOff>
      <xdr:row>71</xdr:row>
      <xdr:rowOff>27077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09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43604</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34795" y="1187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100482</xdr:rowOff>
    </xdr:from>
    <xdr:to>
      <xdr:col>102</xdr:col>
      <xdr:colOff>165100</xdr:colOff>
      <xdr:row>72</xdr:row>
      <xdr:rowOff>30632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27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47159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04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158102</xdr:rowOff>
    </xdr:from>
    <xdr:to>
      <xdr:col>98</xdr:col>
      <xdr:colOff>38100</xdr:colOff>
      <xdr:row>72</xdr:row>
      <xdr:rowOff>88252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3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104779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10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1,315</a:t>
          </a:r>
          <a:r>
            <a:rPr kumimoji="1" lang="ja-JP" altLang="ja-JP" sz="1100">
              <a:solidFill>
                <a:schemeClr val="dk1"/>
              </a:solidFill>
              <a:effectLst/>
              <a:latin typeface="+mn-lt"/>
              <a:ea typeface="+mn-ea"/>
              <a:cs typeface="+mn-cs"/>
            </a:rPr>
            <a:t>千円となっている。</a:t>
          </a:r>
          <a:endParaRPr lang="ja-JP" altLang="ja-JP" sz="1400">
            <a:effectLst/>
          </a:endParaRPr>
        </a:p>
        <a:p>
          <a:r>
            <a:rPr kumimoji="1" lang="ja-JP" altLang="ja-JP" sz="1100">
              <a:solidFill>
                <a:schemeClr val="dk1"/>
              </a:solidFill>
              <a:effectLst/>
              <a:latin typeface="+mn-lt"/>
              <a:ea typeface="+mn-ea"/>
              <a:cs typeface="+mn-cs"/>
            </a:rPr>
            <a:t>　住民一人あたりのコストのうち、類似団体より高い値となっている主なものは、人件費、扶助費、公債費といった義務的経費及び投資及び出資金である。人件費は、職員数</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したが会計年度任用職員の増加及び勤勉手当支給開始により</a:t>
          </a:r>
          <a:r>
            <a:rPr kumimoji="1" lang="en-US" altLang="ja-JP" sz="1100">
              <a:solidFill>
                <a:schemeClr val="dk1"/>
              </a:solidFill>
              <a:effectLst/>
              <a:latin typeface="+mn-lt"/>
              <a:ea typeface="+mn-ea"/>
              <a:cs typeface="+mn-cs"/>
            </a:rPr>
            <a:t>16,570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増加した。依然として</a:t>
          </a:r>
          <a:r>
            <a:rPr kumimoji="1" lang="ja-JP" altLang="ja-JP" sz="1100">
              <a:solidFill>
                <a:schemeClr val="dk1"/>
              </a:solidFill>
              <a:effectLst/>
              <a:latin typeface="+mn-lt"/>
              <a:ea typeface="+mn-ea"/>
              <a:cs typeface="+mn-cs"/>
            </a:rPr>
            <a:t>類似団体と比べて高い状況である。人件費が高くなる要因は、離島という地域特性から、保育所等へ民間企業が参入しづらい状況にあり、住民サービスを行政が提供しているため、職員数が多くなっている。扶助費については、子育て支援金、子育て世代への施策や、障害児施設給付費の増加及び島内で専門的医療が受けられない方への島外治療に係る扶助費の支給等により類似団体より高い状況にある。公債費は、過去の大規模事業に伴う償還が年次的に終了するため減少傾向にある。しかし、台風の常襲地帯でもあり、塩害等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施設への影響は著しく、施設の整備更新はやむを得ない部分もあるが、公共施設等総合管理計画及び個別施設管理計画に基づき、施設の集約化等を図りつつ、行政コストの削減を行う必要がある。普通建設</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費（うち新規整備）は、</a:t>
          </a:r>
          <a:r>
            <a:rPr kumimoji="1" lang="ja-JP" altLang="en-US" sz="1100">
              <a:solidFill>
                <a:schemeClr val="dk1"/>
              </a:solidFill>
              <a:effectLst/>
              <a:latin typeface="+mn-lt"/>
              <a:ea typeface="+mn-ea"/>
              <a:cs typeface="+mn-cs"/>
            </a:rPr>
            <a:t>令和５年度に</a:t>
          </a:r>
          <a:r>
            <a:rPr kumimoji="1" lang="ja-JP" altLang="ja-JP" sz="1100">
              <a:solidFill>
                <a:schemeClr val="dk1"/>
              </a:solidFill>
              <a:effectLst/>
              <a:latin typeface="+mn-lt"/>
              <a:ea typeface="+mn-ea"/>
              <a:cs typeface="+mn-cs"/>
            </a:rPr>
            <a:t>庁舎建設事業が</a:t>
          </a:r>
          <a:r>
            <a:rPr kumimoji="1" lang="ja-JP" altLang="en-US" sz="1100">
              <a:solidFill>
                <a:schemeClr val="dk1"/>
              </a:solidFill>
              <a:effectLst/>
              <a:latin typeface="+mn-lt"/>
              <a:ea typeface="+mn-ea"/>
              <a:cs typeface="+mn-cs"/>
            </a:rPr>
            <a:t>終了し</a:t>
          </a:r>
          <a:r>
            <a:rPr kumimoji="1" lang="ja-JP" altLang="ja-JP" sz="1100">
              <a:solidFill>
                <a:schemeClr val="dk1"/>
              </a:solidFill>
              <a:effectLst/>
              <a:latin typeface="+mn-lt"/>
              <a:ea typeface="+mn-ea"/>
              <a:cs typeface="+mn-cs"/>
            </a:rPr>
            <a:t>たことから大幅な</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となっている。投資及び出資金は水道事業</a:t>
          </a:r>
          <a:r>
            <a:rPr kumimoji="1" lang="ja-JP" altLang="en-US" sz="1100">
              <a:solidFill>
                <a:schemeClr val="dk1"/>
              </a:solidFill>
              <a:effectLst/>
              <a:latin typeface="+mn-lt"/>
              <a:ea typeface="+mn-ea"/>
              <a:cs typeface="+mn-cs"/>
            </a:rPr>
            <a:t>が実施する</a:t>
          </a:r>
          <a:r>
            <a:rPr kumimoji="1" lang="ja-JP" altLang="ja-JP" sz="1100">
              <a:solidFill>
                <a:schemeClr val="dk1"/>
              </a:solidFill>
              <a:effectLst/>
              <a:latin typeface="+mn-lt"/>
              <a:ea typeface="+mn-ea"/>
              <a:cs typeface="+mn-cs"/>
            </a:rPr>
            <a:t>建設事業に対する一般会計出資債の増加が主なものである。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5,383
5,317
53.30
7,224,131
7,079,160
65,143
4,082,799
8,072,967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106934</xdr:rowOff>
    </xdr:from>
    <xdr:to>
      <xdr:col>24</xdr:col>
      <xdr:colOff>63500</xdr:colOff>
      <xdr:row>33</xdr:row>
      <xdr:rowOff>164519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421884"/>
          <a:ext cx="838200" cy="40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164519</xdr:rowOff>
    </xdr:from>
    <xdr:to>
      <xdr:col>19</xdr:col>
      <xdr:colOff>177800</xdr:colOff>
      <xdr:row>34</xdr:row>
      <xdr:rowOff>102689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22369"/>
          <a:ext cx="889000" cy="10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102689</xdr:rowOff>
    </xdr:from>
    <xdr:to>
      <xdr:col>15</xdr:col>
      <xdr:colOff>50800</xdr:colOff>
      <xdr:row>35</xdr:row>
      <xdr:rowOff>1669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31989"/>
          <a:ext cx="889000" cy="7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71338</xdr:rowOff>
    </xdr:from>
    <xdr:to>
      <xdr:col>10</xdr:col>
      <xdr:colOff>114300</xdr:colOff>
      <xdr:row>35</xdr:row>
      <xdr:rowOff>1669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00638"/>
          <a:ext cx="889000" cy="10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56134</xdr:rowOff>
    </xdr:from>
    <xdr:to>
      <xdr:col>24</xdr:col>
      <xdr:colOff>114300</xdr:colOff>
      <xdr:row>31</xdr:row>
      <xdr:rowOff>157734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37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142511</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8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113719</xdr:rowOff>
    </xdr:from>
    <xdr:to>
      <xdr:col>20</xdr:col>
      <xdr:colOff>38100</xdr:colOff>
      <xdr:row>34</xdr:row>
      <xdr:rowOff>43869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7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60396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54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51889</xdr:rowOff>
    </xdr:from>
    <xdr:to>
      <xdr:col>15</xdr:col>
      <xdr:colOff>101600</xdr:colOff>
      <xdr:row>34</xdr:row>
      <xdr:rowOff>153489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8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170016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65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122319</xdr:rowOff>
    </xdr:from>
    <xdr:to>
      <xdr:col>10</xdr:col>
      <xdr:colOff>165100</xdr:colOff>
      <xdr:row>35</xdr:row>
      <xdr:rowOff>52469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5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68996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72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20538</xdr:rowOff>
    </xdr:from>
    <xdr:to>
      <xdr:col>6</xdr:col>
      <xdr:colOff>38100</xdr:colOff>
      <xdr:row>34</xdr:row>
      <xdr:rowOff>122138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4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138665</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62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127978</xdr:rowOff>
    </xdr:from>
    <xdr:to>
      <xdr:col>24</xdr:col>
      <xdr:colOff>63500</xdr:colOff>
      <xdr:row>56</xdr:row>
      <xdr:rowOff>89170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386278"/>
          <a:ext cx="838200" cy="30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127978</xdr:rowOff>
    </xdr:from>
    <xdr:to>
      <xdr:col>19</xdr:col>
      <xdr:colOff>177800</xdr:colOff>
      <xdr:row>55</xdr:row>
      <xdr:rowOff>8440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386278"/>
          <a:ext cx="889000" cy="5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145576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4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8440</xdr:rowOff>
    </xdr:from>
    <xdr:to>
      <xdr:col>15</xdr:col>
      <xdr:colOff>50800</xdr:colOff>
      <xdr:row>57</xdr:row>
      <xdr:rowOff>20455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438190"/>
          <a:ext cx="889000" cy="35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132602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38931</xdr:rowOff>
    </xdr:from>
    <xdr:to>
      <xdr:col>10</xdr:col>
      <xdr:colOff>114300</xdr:colOff>
      <xdr:row>57</xdr:row>
      <xdr:rowOff>20455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40131"/>
          <a:ext cx="889000" cy="15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38370</xdr:rowOff>
    </xdr:from>
    <xdr:to>
      <xdr:col>24</xdr:col>
      <xdr:colOff>114300</xdr:colOff>
      <xdr:row>56</xdr:row>
      <xdr:rowOff>139970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16797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1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77178</xdr:rowOff>
    </xdr:from>
    <xdr:to>
      <xdr:col>20</xdr:col>
      <xdr:colOff>38100</xdr:colOff>
      <xdr:row>55</xdr:row>
      <xdr:rowOff>7328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3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23855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11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129090</xdr:rowOff>
    </xdr:from>
    <xdr:to>
      <xdr:col>15</xdr:col>
      <xdr:colOff>101600</xdr:colOff>
      <xdr:row>55</xdr:row>
      <xdr:rowOff>59240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3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75767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16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141105</xdr:rowOff>
    </xdr:from>
    <xdr:to>
      <xdr:col>10</xdr:col>
      <xdr:colOff>165100</xdr:colOff>
      <xdr:row>57</xdr:row>
      <xdr:rowOff>71255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62382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3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159581</xdr:rowOff>
    </xdr:from>
    <xdr:to>
      <xdr:col>6</xdr:col>
      <xdr:colOff>38100</xdr:colOff>
      <xdr:row>56</xdr:row>
      <xdr:rowOff>89731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80858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52161</xdr:rowOff>
    </xdr:from>
    <xdr:to>
      <xdr:col>24</xdr:col>
      <xdr:colOff>63500</xdr:colOff>
      <xdr:row>74</xdr:row>
      <xdr:rowOff>56566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739461"/>
          <a:ext cx="838200" cy="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52161</xdr:rowOff>
    </xdr:from>
    <xdr:to>
      <xdr:col>19</xdr:col>
      <xdr:colOff>177800</xdr:colOff>
      <xdr:row>75</xdr:row>
      <xdr:rowOff>970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39461"/>
          <a:ext cx="889000" cy="12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40549</xdr:rowOff>
    </xdr:from>
    <xdr:to>
      <xdr:col>15</xdr:col>
      <xdr:colOff>50800</xdr:colOff>
      <xdr:row>75</xdr:row>
      <xdr:rowOff>970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556399"/>
          <a:ext cx="889000" cy="30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40549</xdr:rowOff>
    </xdr:from>
    <xdr:to>
      <xdr:col>10</xdr:col>
      <xdr:colOff>114300</xdr:colOff>
      <xdr:row>76</xdr:row>
      <xdr:rowOff>13329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556399"/>
          <a:ext cx="889000" cy="48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5766</xdr:rowOff>
    </xdr:from>
    <xdr:to>
      <xdr:col>24</xdr:col>
      <xdr:colOff>114300</xdr:colOff>
      <xdr:row>74</xdr:row>
      <xdr:rowOff>107366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28643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4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1361</xdr:rowOff>
    </xdr:from>
    <xdr:to>
      <xdr:col>20</xdr:col>
      <xdr:colOff>38100</xdr:colOff>
      <xdr:row>74</xdr:row>
      <xdr:rowOff>102961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119488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6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121620</xdr:rowOff>
    </xdr:from>
    <xdr:to>
      <xdr:col>15</xdr:col>
      <xdr:colOff>101600</xdr:colOff>
      <xdr:row>75</xdr:row>
      <xdr:rowOff>51770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68297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8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161199</xdr:rowOff>
    </xdr:from>
    <xdr:to>
      <xdr:col>10</xdr:col>
      <xdr:colOff>165100</xdr:colOff>
      <xdr:row>73</xdr:row>
      <xdr:rowOff>91349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0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107876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28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133980</xdr:rowOff>
    </xdr:from>
    <xdr:to>
      <xdr:col>6</xdr:col>
      <xdr:colOff>38100</xdr:colOff>
      <xdr:row>76</xdr:row>
      <xdr:rowOff>64129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927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80657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6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160755</xdr:rowOff>
    </xdr:from>
    <xdr:to>
      <xdr:col>24</xdr:col>
      <xdr:colOff>63500</xdr:colOff>
      <xdr:row>96</xdr:row>
      <xdr:rowOff>73185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277055"/>
          <a:ext cx="838200" cy="25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160755</xdr:rowOff>
    </xdr:from>
    <xdr:to>
      <xdr:col>19</xdr:col>
      <xdr:colOff>177800</xdr:colOff>
      <xdr:row>97</xdr:row>
      <xdr:rowOff>157211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277055"/>
          <a:ext cx="889000" cy="51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157211</xdr:rowOff>
    </xdr:from>
    <xdr:to>
      <xdr:col>15</xdr:col>
      <xdr:colOff>50800</xdr:colOff>
      <xdr:row>97</xdr:row>
      <xdr:rowOff>157665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87861"/>
          <a:ext cx="889000" cy="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157313</xdr:rowOff>
    </xdr:from>
    <xdr:to>
      <xdr:col>10</xdr:col>
      <xdr:colOff>114300</xdr:colOff>
      <xdr:row>97</xdr:row>
      <xdr:rowOff>157665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87963"/>
          <a:ext cx="8890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22385</xdr:rowOff>
    </xdr:from>
    <xdr:to>
      <xdr:col>24</xdr:col>
      <xdr:colOff>114300</xdr:colOff>
      <xdr:row>96</xdr:row>
      <xdr:rowOff>123985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812</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6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109955</xdr:rowOff>
    </xdr:from>
    <xdr:to>
      <xdr:col>20</xdr:col>
      <xdr:colOff>38100</xdr:colOff>
      <xdr:row>95</xdr:row>
      <xdr:rowOff>40105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2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56632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00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106411</xdr:rowOff>
    </xdr:from>
    <xdr:to>
      <xdr:col>15</xdr:col>
      <xdr:colOff>101600</xdr:colOff>
      <xdr:row>98</xdr:row>
      <xdr:rowOff>36561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3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27688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2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106865</xdr:rowOff>
    </xdr:from>
    <xdr:to>
      <xdr:col>10</xdr:col>
      <xdr:colOff>165100</xdr:colOff>
      <xdr:row>98</xdr:row>
      <xdr:rowOff>37015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28142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3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106513</xdr:rowOff>
    </xdr:from>
    <xdr:to>
      <xdr:col>6</xdr:col>
      <xdr:colOff>38100</xdr:colOff>
      <xdr:row>98</xdr:row>
      <xdr:rowOff>36663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3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27790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2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86497</xdr:rowOff>
    </xdr:from>
    <xdr:to>
      <xdr:col>55</xdr:col>
      <xdr:colOff>0</xdr:colOff>
      <xdr:row>55</xdr:row>
      <xdr:rowOff>135627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516247"/>
          <a:ext cx="838200" cy="4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49904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1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135627</xdr:rowOff>
    </xdr:from>
    <xdr:to>
      <xdr:col>50</xdr:col>
      <xdr:colOff>114300</xdr:colOff>
      <xdr:row>55</xdr:row>
      <xdr:rowOff>155085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65377"/>
          <a:ext cx="889000" cy="1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155085</xdr:rowOff>
    </xdr:from>
    <xdr:to>
      <xdr:col>45</xdr:col>
      <xdr:colOff>177800</xdr:colOff>
      <xdr:row>55</xdr:row>
      <xdr:rowOff>159988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584835"/>
          <a:ext cx="889000" cy="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156346</xdr:rowOff>
    </xdr:from>
    <xdr:to>
      <xdr:col>41</xdr:col>
      <xdr:colOff>50800</xdr:colOff>
      <xdr:row>55</xdr:row>
      <xdr:rowOff>159988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586096"/>
          <a:ext cx="889000" cy="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35697</xdr:rowOff>
    </xdr:from>
    <xdr:to>
      <xdr:col>55</xdr:col>
      <xdr:colOff>50800</xdr:colOff>
      <xdr:row>55</xdr:row>
      <xdr:rowOff>137297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6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58574</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1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84827</xdr:rowOff>
    </xdr:from>
    <xdr:to>
      <xdr:col>50</xdr:col>
      <xdr:colOff>165100</xdr:colOff>
      <xdr:row>56</xdr:row>
      <xdr:rowOff>14977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31504</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28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104285</xdr:rowOff>
    </xdr:from>
    <xdr:to>
      <xdr:col>46</xdr:col>
      <xdr:colOff>38100</xdr:colOff>
      <xdr:row>56</xdr:row>
      <xdr:rowOff>34435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50962</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30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109188</xdr:rowOff>
    </xdr:from>
    <xdr:to>
      <xdr:col>41</xdr:col>
      <xdr:colOff>101600</xdr:colOff>
      <xdr:row>56</xdr:row>
      <xdr:rowOff>39338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3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55865</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31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105546</xdr:rowOff>
    </xdr:from>
    <xdr:to>
      <xdr:col>36</xdr:col>
      <xdr:colOff>165100</xdr:colOff>
      <xdr:row>56</xdr:row>
      <xdr:rowOff>35696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3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52223</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31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15506</xdr:rowOff>
    </xdr:from>
    <xdr:to>
      <xdr:col>55</xdr:col>
      <xdr:colOff>0</xdr:colOff>
      <xdr:row>78</xdr:row>
      <xdr:rowOff>49042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88606"/>
          <a:ext cx="838200" cy="3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11450</xdr:rowOff>
    </xdr:from>
    <xdr:to>
      <xdr:col>50</xdr:col>
      <xdr:colOff>114300</xdr:colOff>
      <xdr:row>78</xdr:row>
      <xdr:rowOff>15506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84550"/>
          <a:ext cx="889000" cy="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63681</xdr:rowOff>
    </xdr:from>
    <xdr:to>
      <xdr:col>45</xdr:col>
      <xdr:colOff>177800</xdr:colOff>
      <xdr:row>78</xdr:row>
      <xdr:rowOff>11450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65331"/>
          <a:ext cx="889000" cy="11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63681</xdr:rowOff>
    </xdr:from>
    <xdr:to>
      <xdr:col>41</xdr:col>
      <xdr:colOff>50800</xdr:colOff>
      <xdr:row>77</xdr:row>
      <xdr:rowOff>169359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65331"/>
          <a:ext cx="889000" cy="10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169692</xdr:rowOff>
    </xdr:from>
    <xdr:to>
      <xdr:col>55</xdr:col>
      <xdr:colOff>50800</xdr:colOff>
      <xdr:row>78</xdr:row>
      <xdr:rowOff>99842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84619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136156</xdr:rowOff>
    </xdr:from>
    <xdr:to>
      <xdr:col>50</xdr:col>
      <xdr:colOff>165100</xdr:colOff>
      <xdr:row>78</xdr:row>
      <xdr:rowOff>66306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3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57433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132100</xdr:rowOff>
    </xdr:from>
    <xdr:to>
      <xdr:col>46</xdr:col>
      <xdr:colOff>38100</xdr:colOff>
      <xdr:row>78</xdr:row>
      <xdr:rowOff>62250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53377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12881</xdr:rowOff>
    </xdr:from>
    <xdr:to>
      <xdr:col>41</xdr:col>
      <xdr:colOff>101600</xdr:colOff>
      <xdr:row>77</xdr:row>
      <xdr:rowOff>114481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1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131008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8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118559</xdr:rowOff>
    </xdr:from>
    <xdr:to>
      <xdr:col>36</xdr:col>
      <xdr:colOff>165100</xdr:colOff>
      <xdr:row>78</xdr:row>
      <xdr:rowOff>48709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2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39836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1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108730</xdr:rowOff>
    </xdr:from>
    <xdr:to>
      <xdr:col>55</xdr:col>
      <xdr:colOff>0</xdr:colOff>
      <xdr:row>96</xdr:row>
      <xdr:rowOff>125668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396480"/>
          <a:ext cx="838200" cy="18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101025</xdr:rowOff>
    </xdr:from>
    <xdr:to>
      <xdr:col>50</xdr:col>
      <xdr:colOff>114300</xdr:colOff>
      <xdr:row>96</xdr:row>
      <xdr:rowOff>125668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60225"/>
          <a:ext cx="889000" cy="2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53755</xdr:rowOff>
    </xdr:from>
    <xdr:to>
      <xdr:col>45</xdr:col>
      <xdr:colOff>177800</xdr:colOff>
      <xdr:row>96</xdr:row>
      <xdr:rowOff>101025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512955"/>
          <a:ext cx="889000" cy="4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38946</xdr:rowOff>
    </xdr:from>
    <xdr:to>
      <xdr:col>41</xdr:col>
      <xdr:colOff>50800</xdr:colOff>
      <xdr:row>96</xdr:row>
      <xdr:rowOff>53755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498146"/>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57930</xdr:rowOff>
    </xdr:from>
    <xdr:to>
      <xdr:col>55</xdr:col>
      <xdr:colOff>50800</xdr:colOff>
      <xdr:row>95</xdr:row>
      <xdr:rowOff>159530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4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36357</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2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74868</xdr:rowOff>
    </xdr:from>
    <xdr:to>
      <xdr:col>50</xdr:col>
      <xdr:colOff>165100</xdr:colOff>
      <xdr:row>97</xdr:row>
      <xdr:rowOff>5018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3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167595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2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50225</xdr:rowOff>
    </xdr:from>
    <xdr:to>
      <xdr:col>46</xdr:col>
      <xdr:colOff>38100</xdr:colOff>
      <xdr:row>96</xdr:row>
      <xdr:rowOff>151825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0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142952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0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2955</xdr:rowOff>
    </xdr:from>
    <xdr:to>
      <xdr:col>41</xdr:col>
      <xdr:colOff>101600</xdr:colOff>
      <xdr:row>96</xdr:row>
      <xdr:rowOff>104555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95682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55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159596</xdr:rowOff>
    </xdr:from>
    <xdr:to>
      <xdr:col>36</xdr:col>
      <xdr:colOff>165100</xdr:colOff>
      <xdr:row>96</xdr:row>
      <xdr:rowOff>89746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4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80873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54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2022</xdr:rowOff>
    </xdr:from>
    <xdr:to>
      <xdr:col>85</xdr:col>
      <xdr:colOff>127000</xdr:colOff>
      <xdr:row>38</xdr:row>
      <xdr:rowOff>17383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17122"/>
          <a:ext cx="838200" cy="1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140660</xdr:rowOff>
    </xdr:from>
    <xdr:to>
      <xdr:col>81</xdr:col>
      <xdr:colOff>50800</xdr:colOff>
      <xdr:row>38</xdr:row>
      <xdr:rowOff>17383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84310"/>
          <a:ext cx="889000" cy="4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140660</xdr:rowOff>
    </xdr:from>
    <xdr:to>
      <xdr:col>76</xdr:col>
      <xdr:colOff>114300</xdr:colOff>
      <xdr:row>37</xdr:row>
      <xdr:rowOff>161813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84310"/>
          <a:ext cx="889000" cy="2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120879</xdr:rowOff>
    </xdr:from>
    <xdr:to>
      <xdr:col>71</xdr:col>
      <xdr:colOff>177800</xdr:colOff>
      <xdr:row>37</xdr:row>
      <xdr:rowOff>161813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64529"/>
          <a:ext cx="889000" cy="4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122672</xdr:rowOff>
    </xdr:from>
    <xdr:to>
      <xdr:col>85</xdr:col>
      <xdr:colOff>177800</xdr:colOff>
      <xdr:row>38</xdr:row>
      <xdr:rowOff>52822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6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37599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8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138034</xdr:rowOff>
    </xdr:from>
    <xdr:to>
      <xdr:col>81</xdr:col>
      <xdr:colOff>101600</xdr:colOff>
      <xdr:row>38</xdr:row>
      <xdr:rowOff>68183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816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59310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7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89860</xdr:rowOff>
    </xdr:from>
    <xdr:to>
      <xdr:col>76</xdr:col>
      <xdr:colOff>165100</xdr:colOff>
      <xdr:row>38</xdr:row>
      <xdr:rowOff>20010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3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11137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2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111013</xdr:rowOff>
    </xdr:from>
    <xdr:to>
      <xdr:col>72</xdr:col>
      <xdr:colOff>38100</xdr:colOff>
      <xdr:row>38</xdr:row>
      <xdr:rowOff>41163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5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32290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4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70079</xdr:rowOff>
    </xdr:from>
    <xdr:to>
      <xdr:col>67</xdr:col>
      <xdr:colOff>101600</xdr:colOff>
      <xdr:row>38</xdr:row>
      <xdr:rowOff>229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1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162806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23306</xdr:rowOff>
    </xdr:from>
    <xdr:to>
      <xdr:col>85</xdr:col>
      <xdr:colOff>127000</xdr:colOff>
      <xdr:row>55</xdr:row>
      <xdr:rowOff>112204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453056"/>
          <a:ext cx="838200" cy="8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112204</xdr:rowOff>
    </xdr:from>
    <xdr:to>
      <xdr:col>81</xdr:col>
      <xdr:colOff>50800</xdr:colOff>
      <xdr:row>55</xdr:row>
      <xdr:rowOff>150952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541954"/>
          <a:ext cx="889000" cy="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150952</xdr:rowOff>
    </xdr:from>
    <xdr:to>
      <xdr:col>76</xdr:col>
      <xdr:colOff>114300</xdr:colOff>
      <xdr:row>56</xdr:row>
      <xdr:rowOff>8675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580702"/>
          <a:ext cx="889000" cy="2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2467</xdr:rowOff>
    </xdr:from>
    <xdr:to>
      <xdr:col>71</xdr:col>
      <xdr:colOff>177800</xdr:colOff>
      <xdr:row>56</xdr:row>
      <xdr:rowOff>8675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432217"/>
          <a:ext cx="889000" cy="17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143956</xdr:rowOff>
    </xdr:from>
    <xdr:to>
      <xdr:col>85</xdr:col>
      <xdr:colOff>177800</xdr:colOff>
      <xdr:row>55</xdr:row>
      <xdr:rowOff>74106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40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166833</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2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61404</xdr:rowOff>
    </xdr:from>
    <xdr:to>
      <xdr:col>81</xdr:col>
      <xdr:colOff>101600</xdr:colOff>
      <xdr:row>55</xdr:row>
      <xdr:rowOff>163004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49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154131</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58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100152</xdr:rowOff>
    </xdr:from>
    <xdr:to>
      <xdr:col>76</xdr:col>
      <xdr:colOff>165100</xdr:colOff>
      <xdr:row>56</xdr:row>
      <xdr:rowOff>30302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52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21429</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62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129325</xdr:rowOff>
    </xdr:from>
    <xdr:to>
      <xdr:col>72</xdr:col>
      <xdr:colOff>38100</xdr:colOff>
      <xdr:row>56</xdr:row>
      <xdr:rowOff>59475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55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50602</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65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123117</xdr:rowOff>
    </xdr:from>
    <xdr:to>
      <xdr:col>67</xdr:col>
      <xdr:colOff>101600</xdr:colOff>
      <xdr:row>55</xdr:row>
      <xdr:rowOff>53267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38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69794</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15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86469</xdr:rowOff>
    </xdr:from>
    <xdr:to>
      <xdr:col>85</xdr:col>
      <xdr:colOff>127000</xdr:colOff>
      <xdr:row>79</xdr:row>
      <xdr:rowOff>88919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631019"/>
          <a:ext cx="8382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88919</xdr:rowOff>
    </xdr:from>
    <xdr:to>
      <xdr:col>81</xdr:col>
      <xdr:colOff>50800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633469"/>
          <a:ext cx="8890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92825</xdr:rowOff>
    </xdr:from>
    <xdr:to>
      <xdr:col>71</xdr:col>
      <xdr:colOff>177800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37375"/>
          <a:ext cx="889000" cy="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35669</xdr:rowOff>
    </xdr:from>
    <xdr:to>
      <xdr:col>85</xdr:col>
      <xdr:colOff>177800</xdr:colOff>
      <xdr:row>79</xdr:row>
      <xdr:rowOff>137269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122046</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9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38119</xdr:rowOff>
    </xdr:from>
    <xdr:to>
      <xdr:col>81</xdr:col>
      <xdr:colOff>101600</xdr:colOff>
      <xdr:row>79</xdr:row>
      <xdr:rowOff>139719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8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130846</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675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42025</xdr:rowOff>
    </xdr:from>
    <xdr:to>
      <xdr:col>67</xdr:col>
      <xdr:colOff>101600</xdr:colOff>
      <xdr:row>79</xdr:row>
      <xdr:rowOff>143625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8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134752</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679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15053</xdr:rowOff>
    </xdr:from>
    <xdr:to>
      <xdr:col>85</xdr:col>
      <xdr:colOff>127000</xdr:colOff>
      <xdr:row>94</xdr:row>
      <xdr:rowOff>17756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131353"/>
          <a:ext cx="838200" cy="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3121</xdr:rowOff>
    </xdr:from>
    <xdr:to>
      <xdr:col>81</xdr:col>
      <xdr:colOff>50800</xdr:colOff>
      <xdr:row>94</xdr:row>
      <xdr:rowOff>17756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119421"/>
          <a:ext cx="889000" cy="1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3121</xdr:rowOff>
    </xdr:from>
    <xdr:to>
      <xdr:col>76</xdr:col>
      <xdr:colOff>114300</xdr:colOff>
      <xdr:row>94</xdr:row>
      <xdr:rowOff>71532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119421"/>
          <a:ext cx="889000" cy="6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43715</xdr:rowOff>
    </xdr:from>
    <xdr:to>
      <xdr:col>71</xdr:col>
      <xdr:colOff>177800</xdr:colOff>
      <xdr:row>94</xdr:row>
      <xdr:rowOff>71532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160015"/>
          <a:ext cx="889000" cy="2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135703</xdr:rowOff>
    </xdr:from>
    <xdr:to>
      <xdr:col>85</xdr:col>
      <xdr:colOff>177800</xdr:colOff>
      <xdr:row>94</xdr:row>
      <xdr:rowOff>65853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08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158580</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593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138406</xdr:rowOff>
    </xdr:from>
    <xdr:to>
      <xdr:col>81</xdr:col>
      <xdr:colOff>101600</xdr:colOff>
      <xdr:row>94</xdr:row>
      <xdr:rowOff>68556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08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85083</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585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123771</xdr:rowOff>
    </xdr:from>
    <xdr:to>
      <xdr:col>76</xdr:col>
      <xdr:colOff>165100</xdr:colOff>
      <xdr:row>94</xdr:row>
      <xdr:rowOff>53921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06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70448</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5843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20732</xdr:rowOff>
    </xdr:from>
    <xdr:to>
      <xdr:col>72</xdr:col>
      <xdr:colOff>38100</xdr:colOff>
      <xdr:row>94</xdr:row>
      <xdr:rowOff>122332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1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138859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5912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164365</xdr:rowOff>
    </xdr:from>
    <xdr:to>
      <xdr:col>67</xdr:col>
      <xdr:colOff>101600</xdr:colOff>
      <xdr:row>94</xdr:row>
      <xdr:rowOff>94515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10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111042</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588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142803</xdr:rowOff>
    </xdr:from>
    <xdr:to>
      <xdr:col>116</xdr:col>
      <xdr:colOff>63500</xdr:colOff>
      <xdr:row>32</xdr:row>
      <xdr:rowOff>35524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1323300" y="5286303"/>
          <a:ext cx="838200" cy="2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67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35524</xdr:rowOff>
    </xdr:from>
    <xdr:to>
      <xdr:col>111</xdr:col>
      <xdr:colOff>177800</xdr:colOff>
      <xdr:row>32</xdr:row>
      <xdr:rowOff>64915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0434300" y="552192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79084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765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64915</xdr:rowOff>
    </xdr:from>
    <xdr:to>
      <xdr:col>107</xdr:col>
      <xdr:colOff>50800</xdr:colOff>
      <xdr:row>32</xdr:row>
      <xdr:rowOff>119452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9545300" y="5551315"/>
          <a:ext cx="8890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19648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706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119452</xdr:rowOff>
    </xdr:from>
    <xdr:to>
      <xdr:col>102</xdr:col>
      <xdr:colOff>114300</xdr:colOff>
      <xdr:row>34</xdr:row>
      <xdr:rowOff>44504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18656300" y="5605852"/>
          <a:ext cx="889000" cy="26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114026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800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80390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766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92003</xdr:rowOff>
    </xdr:from>
    <xdr:to>
      <xdr:col>116</xdr:col>
      <xdr:colOff>114300</xdr:colOff>
      <xdr:row>31</xdr:row>
      <xdr:rowOff>22153</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523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45030</xdr:rowOff>
    </xdr:from>
    <xdr:ext cx="469744"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518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156174</xdr:rowOff>
    </xdr:from>
    <xdr:to>
      <xdr:col>112</xdr:col>
      <xdr:colOff>38100</xdr:colOff>
      <xdr:row>32</xdr:row>
      <xdr:rowOff>86324</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54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102851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088428" y="524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14115</xdr:rowOff>
    </xdr:from>
    <xdr:to>
      <xdr:col>107</xdr:col>
      <xdr:colOff>101600</xdr:colOff>
      <xdr:row>32</xdr:row>
      <xdr:rowOff>115715</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550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132242</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527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68652</xdr:rowOff>
    </xdr:from>
    <xdr:to>
      <xdr:col>102</xdr:col>
      <xdr:colOff>165100</xdr:colOff>
      <xdr:row>32</xdr:row>
      <xdr:rowOff>170252</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555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15329</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10428" y="533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165154</xdr:rowOff>
    </xdr:from>
    <xdr:to>
      <xdr:col>98</xdr:col>
      <xdr:colOff>38100</xdr:colOff>
      <xdr:row>34</xdr:row>
      <xdr:rowOff>95304</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582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111831</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21428" y="559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・議会費は、主に議員報酬や職員の人件費であるが、類似団体と比較すると高い値となっている。</a:t>
          </a:r>
          <a:r>
            <a:rPr kumimoji="1" lang="ja-JP" altLang="en-US" sz="1000">
              <a:solidFill>
                <a:schemeClr val="dk1"/>
              </a:solidFill>
              <a:effectLst/>
              <a:latin typeface="+mn-lt"/>
              <a:ea typeface="+mn-ea"/>
              <a:cs typeface="+mn-cs"/>
            </a:rPr>
            <a:t>また、令和６年度は庁舎建設事業に伴う議会システム整備実施により令和５年度までと比較して、より高い水準となっている。</a:t>
          </a:r>
          <a:r>
            <a:rPr kumimoji="1" lang="ja-JP" altLang="ja-JP" sz="1000">
              <a:solidFill>
                <a:schemeClr val="dk1"/>
              </a:solidFill>
              <a:effectLst/>
              <a:latin typeface="+mn-lt"/>
              <a:ea typeface="+mn-ea"/>
              <a:cs typeface="+mn-cs"/>
            </a:rPr>
            <a:t>支出の内容について類似団体と比較検討するなど見直しに努め、経費の節減を図り、議員定数の見直し等を行っていく。</a:t>
          </a:r>
          <a:endParaRPr lang="ja-JP" altLang="ja-JP" sz="1000">
            <a:effectLst/>
          </a:endParaRPr>
        </a:p>
        <a:p>
          <a:r>
            <a:rPr kumimoji="1" lang="ja-JP" altLang="ja-JP" sz="1000">
              <a:solidFill>
                <a:schemeClr val="dk1"/>
              </a:solidFill>
              <a:effectLst/>
              <a:latin typeface="+mn-lt"/>
              <a:ea typeface="+mn-ea"/>
              <a:cs typeface="+mn-cs"/>
            </a:rPr>
            <a:t>・総務費は、庁舎建設事業</a:t>
          </a:r>
          <a:r>
            <a:rPr kumimoji="1" lang="ja-JP" altLang="en-US" sz="1000">
              <a:solidFill>
                <a:schemeClr val="dk1"/>
              </a:solidFill>
              <a:effectLst/>
              <a:latin typeface="+mn-lt"/>
              <a:ea typeface="+mn-ea"/>
              <a:cs typeface="+mn-cs"/>
            </a:rPr>
            <a:t>が完了したことにより、令和４年度から令和５年度の高い水準から減少し、類似団体平均と同程度となった。</a:t>
          </a:r>
          <a:endParaRPr lang="ja-JP" altLang="ja-JP" sz="1000">
            <a:effectLst/>
          </a:endParaRPr>
        </a:p>
        <a:p>
          <a:r>
            <a:rPr kumimoji="1" lang="ja-JP" altLang="ja-JP" sz="1000">
              <a:solidFill>
                <a:sysClr val="windowText" lastClr="000000"/>
              </a:solidFill>
              <a:effectLst/>
              <a:latin typeface="+mn-lt"/>
              <a:ea typeface="+mn-ea"/>
              <a:cs typeface="+mn-cs"/>
            </a:rPr>
            <a:t>・衛生費は、ゼロカーボンアイランドおきのえらぶ推進事業</a:t>
          </a:r>
          <a:r>
            <a:rPr kumimoji="1" lang="ja-JP" altLang="en-US" sz="1000">
              <a:solidFill>
                <a:sysClr val="windowText" lastClr="000000"/>
              </a:solidFill>
              <a:effectLst/>
              <a:latin typeface="+mn-lt"/>
              <a:ea typeface="+mn-ea"/>
              <a:cs typeface="+mn-cs"/>
            </a:rPr>
            <a:t>が令和５年度と比較して減少したため、住民一人当たりのコストが</a:t>
          </a:r>
          <a:r>
            <a:rPr kumimoji="1" lang="en-US" altLang="ja-JP" sz="1000">
              <a:solidFill>
                <a:sysClr val="windowText" lastClr="000000"/>
              </a:solidFill>
              <a:effectLst/>
              <a:latin typeface="+mn-lt"/>
              <a:ea typeface="+mn-ea"/>
              <a:cs typeface="+mn-cs"/>
            </a:rPr>
            <a:t>67,016</a:t>
          </a:r>
          <a:r>
            <a:rPr kumimoji="1" lang="ja-JP" altLang="ja-JP" sz="1000">
              <a:solidFill>
                <a:sysClr val="windowText" lastClr="000000"/>
              </a:solidFill>
              <a:effectLst/>
              <a:latin typeface="+mn-lt"/>
              <a:ea typeface="+mn-ea"/>
              <a:cs typeface="+mn-cs"/>
            </a:rPr>
            <a:t>円</a:t>
          </a:r>
          <a:r>
            <a:rPr kumimoji="1" lang="ja-JP" altLang="en-US" sz="1000">
              <a:solidFill>
                <a:sysClr val="windowText" lastClr="000000"/>
              </a:solidFill>
              <a:effectLst/>
              <a:latin typeface="+mn-lt"/>
              <a:ea typeface="+mn-ea"/>
              <a:cs typeface="+mn-cs"/>
            </a:rPr>
            <a:t>減少</a:t>
          </a:r>
          <a:r>
            <a:rPr kumimoji="1" lang="ja-JP" altLang="ja-JP" sz="1000">
              <a:solidFill>
                <a:sysClr val="windowText" lastClr="000000"/>
              </a:solidFill>
              <a:effectLst/>
              <a:latin typeface="+mn-lt"/>
              <a:ea typeface="+mn-ea"/>
              <a:cs typeface="+mn-cs"/>
            </a:rPr>
            <a:t>した。今後</a:t>
          </a:r>
          <a:r>
            <a:rPr kumimoji="1" lang="ja-JP" altLang="en-US" sz="1000">
              <a:solidFill>
                <a:sysClr val="windowText" lastClr="000000"/>
              </a:solidFill>
              <a:effectLst/>
              <a:latin typeface="+mn-lt"/>
              <a:ea typeface="+mn-ea"/>
              <a:cs typeface="+mn-cs"/>
            </a:rPr>
            <a:t>は上水道事業への出資が増加していく見込みのため再び高水準になると思われる。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・農林水産業費は、当町の主要産業である農業振興のため、土地改良、畑かん整備等の基盤整備事業を実施していることから類似団体より高くなっている。</a:t>
          </a:r>
          <a:endParaRPr kumimoji="1" lang="en-US" altLang="ja-JP" sz="1000">
            <a:solidFill>
              <a:sysClr val="windowText" lastClr="000000"/>
            </a:solidFill>
            <a:effectLst/>
            <a:latin typeface="+mn-lt"/>
            <a:ea typeface="+mn-ea"/>
            <a:cs typeface="+mn-cs"/>
          </a:endParaRPr>
        </a:p>
        <a:p>
          <a:r>
            <a:rPr kumimoji="1" lang="ja-JP" altLang="ja-JP" sz="1000">
              <a:solidFill>
                <a:sysClr val="windowText" lastClr="000000"/>
              </a:solidFill>
              <a:effectLst/>
              <a:latin typeface="+mn-lt"/>
              <a:ea typeface="+mn-ea"/>
              <a:cs typeface="+mn-cs"/>
            </a:rPr>
            <a:t>・諸支出金は、沖永良部バス企業団に対する負担金が主なものであり、利用者の減少等により経営状況の悪化傾向にあり今後も増加傾向にある。路線変更や勤務形態の見直し等により経営改善を行っていく。</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公債費は、近年、施設の老朽化に伴い実施した義務教育施設整備事業、認定こども園新築等に要した公債費の元金償還が終了し減少傾向であるが、今後も高い水準で推移するため行政コストの削減を行う必要がある。</a:t>
          </a:r>
          <a:endParaRPr lang="ja-JP" altLang="ja-JP" sz="10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財政調整基金は、国債運用利子等の積立により</a:t>
          </a:r>
          <a:r>
            <a:rPr kumimoji="1" lang="en-US" altLang="ja-JP" sz="1100">
              <a:solidFill>
                <a:schemeClr val="dk1"/>
              </a:solidFill>
              <a:effectLst/>
              <a:latin typeface="+mn-lt"/>
              <a:ea typeface="+mn-ea"/>
              <a:cs typeface="+mn-cs"/>
            </a:rPr>
            <a:t>6,331</a:t>
          </a:r>
          <a:r>
            <a:rPr kumimoji="1" lang="ja-JP" altLang="en-US" sz="1100">
              <a:solidFill>
                <a:schemeClr val="dk1"/>
              </a:solidFill>
              <a:effectLst/>
              <a:latin typeface="+mn-lt"/>
              <a:ea typeface="+mn-ea"/>
              <a:cs typeface="+mn-cs"/>
            </a:rPr>
            <a:t>千円増加したが、標準財政規模比では</a:t>
          </a:r>
          <a:r>
            <a:rPr kumimoji="1" lang="en-US" altLang="ja-JP" sz="1100">
              <a:solidFill>
                <a:schemeClr val="dk1"/>
              </a:solidFill>
              <a:effectLst/>
              <a:latin typeface="+mn-lt"/>
              <a:ea typeface="+mn-ea"/>
              <a:cs typeface="+mn-cs"/>
            </a:rPr>
            <a:t>0.41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a:t>
          </a:r>
          <a:endParaRPr lang="ja-JP" altLang="ja-JP" sz="1400">
            <a:effectLst/>
          </a:endParaRPr>
        </a:p>
        <a:p>
          <a:r>
            <a:rPr kumimoji="1" lang="ja-JP" altLang="ja-JP" sz="1100">
              <a:solidFill>
                <a:schemeClr val="dk1"/>
              </a:solidFill>
              <a:effectLst/>
              <a:latin typeface="+mn-lt"/>
              <a:ea typeface="+mn-ea"/>
              <a:cs typeface="+mn-cs"/>
            </a:rPr>
            <a:t>　実質収支額の減となった要因は、翌年度に繰り越すべき財源</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減少したものの</a:t>
          </a:r>
          <a:r>
            <a:rPr kumimoji="1" lang="ja-JP" altLang="en-US" sz="1100">
              <a:solidFill>
                <a:schemeClr val="dk1"/>
              </a:solidFill>
              <a:effectLst/>
              <a:latin typeface="+mn-lt"/>
              <a:ea typeface="+mn-ea"/>
              <a:cs typeface="+mn-cs"/>
            </a:rPr>
            <a:t>、今後の公共施設維持管理のため</a:t>
          </a:r>
          <a:r>
            <a:rPr kumimoji="1" lang="ja-JP" altLang="ja-JP" sz="1100">
              <a:solidFill>
                <a:schemeClr val="dk1"/>
              </a:solidFill>
              <a:effectLst/>
              <a:latin typeface="+mn-lt"/>
              <a:ea typeface="+mn-ea"/>
              <a:cs typeface="+mn-cs"/>
            </a:rPr>
            <a:t>特定目的基金へ積立を行ったことから</a:t>
          </a:r>
          <a:r>
            <a:rPr kumimoji="1" lang="en-US" altLang="ja-JP" sz="1100">
              <a:solidFill>
                <a:schemeClr val="dk1"/>
              </a:solidFill>
              <a:effectLst/>
              <a:latin typeface="+mn-lt"/>
              <a:ea typeface="+mn-ea"/>
              <a:cs typeface="+mn-cs"/>
            </a:rPr>
            <a:t>0.06</a:t>
          </a:r>
          <a:r>
            <a:rPr kumimoji="1" lang="ja-JP" altLang="ja-JP" sz="1100">
              <a:solidFill>
                <a:schemeClr val="dk1"/>
              </a:solidFill>
              <a:effectLst/>
              <a:latin typeface="+mn-lt"/>
              <a:ea typeface="+mn-ea"/>
              <a:cs typeface="+mn-cs"/>
            </a:rPr>
            <a:t>ポイント減少した。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実質単年度収支は、</a:t>
          </a:r>
          <a:r>
            <a:rPr kumimoji="1" lang="ja-JP" altLang="en-US" sz="1100">
              <a:solidFill>
                <a:schemeClr val="dk1"/>
              </a:solidFill>
              <a:effectLst/>
              <a:latin typeface="+mn-lt"/>
              <a:ea typeface="+mn-ea"/>
              <a:cs typeface="+mn-cs"/>
            </a:rPr>
            <a:t>前年度までの大型建設事業が終了し、歳出及び翌年度に繰り越すべき財源が減少したことから、</a:t>
          </a:r>
          <a:r>
            <a:rPr kumimoji="1" lang="ja-JP" altLang="ja-JP" sz="1100">
              <a:solidFill>
                <a:schemeClr val="dk1"/>
              </a:solidFill>
              <a:effectLst/>
              <a:latin typeface="+mn-lt"/>
              <a:ea typeface="+mn-ea"/>
              <a:cs typeface="+mn-cs"/>
            </a:rPr>
            <a:t>単年度収支が</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a:t>
          </a:r>
          <a:r>
            <a:rPr kumimoji="1" lang="en-US" altLang="ja-JP" sz="1100">
              <a:solidFill>
                <a:schemeClr val="dk1"/>
              </a:solidFill>
              <a:effectLst/>
              <a:latin typeface="+mn-lt"/>
              <a:ea typeface="+mn-ea"/>
              <a:cs typeface="+mn-cs"/>
            </a:rPr>
            <a:t>2.06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となっている。今後は、公共施設の改修工事等が控えているため事務事業の見直し・統廃合など歳出の</a:t>
          </a:r>
          <a:r>
            <a:rPr kumimoji="1" lang="ja-JP" altLang="en-US" sz="1100">
              <a:solidFill>
                <a:schemeClr val="dk1"/>
              </a:solidFill>
              <a:effectLst/>
              <a:latin typeface="+mn-lt"/>
              <a:ea typeface="+mn-ea"/>
              <a:cs typeface="+mn-cs"/>
            </a:rPr>
            <a:t>整理</a:t>
          </a:r>
          <a:r>
            <a:rPr kumimoji="1" lang="ja-JP" altLang="ja-JP" sz="1100">
              <a:solidFill>
                <a:schemeClr val="dk1"/>
              </a:solidFill>
              <a:effectLst/>
              <a:latin typeface="+mn-lt"/>
              <a:ea typeface="+mn-ea"/>
              <a:cs typeface="+mn-cs"/>
            </a:rPr>
            <a:t>合理化等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全ての会計で黒字となっており、実質赤字は発生していない。</a:t>
          </a:r>
          <a:endParaRPr lang="ja-JP" altLang="ja-JP" sz="1400">
            <a:effectLst/>
          </a:endParaRPr>
        </a:p>
        <a:p>
          <a:r>
            <a:rPr kumimoji="1" lang="ja-JP" altLang="ja-JP" sz="1100">
              <a:solidFill>
                <a:schemeClr val="dk1"/>
              </a:solidFill>
              <a:effectLst/>
              <a:latin typeface="+mn-lt"/>
              <a:ea typeface="+mn-ea"/>
              <a:cs typeface="+mn-cs"/>
            </a:rPr>
            <a:t>　一般会計について、普通交付税</a:t>
          </a:r>
          <a:r>
            <a:rPr kumimoji="1" lang="ja-JP" altLang="en-US" sz="1100">
              <a:solidFill>
                <a:schemeClr val="dk1"/>
              </a:solidFill>
              <a:effectLst/>
              <a:latin typeface="+mn-lt"/>
              <a:ea typeface="+mn-ea"/>
              <a:cs typeface="+mn-cs"/>
            </a:rPr>
            <a:t>の増により標準財政規模が増となったが</a:t>
          </a:r>
          <a:r>
            <a:rPr kumimoji="1" lang="ja-JP" altLang="ja-JP" sz="1100">
              <a:solidFill>
                <a:schemeClr val="dk1"/>
              </a:solidFill>
              <a:effectLst/>
              <a:latin typeface="+mn-lt"/>
              <a:ea typeface="+mn-ea"/>
              <a:cs typeface="+mn-cs"/>
            </a:rPr>
            <a:t>、今後の公共施設等改修の財源のため特定目的基金へ積立を行った</a:t>
          </a:r>
          <a:r>
            <a:rPr kumimoji="1" lang="ja-JP" altLang="en-US" sz="1100">
              <a:solidFill>
                <a:schemeClr val="dk1"/>
              </a:solidFill>
              <a:effectLst/>
              <a:latin typeface="+mn-lt"/>
              <a:ea typeface="+mn-ea"/>
              <a:cs typeface="+mn-cs"/>
            </a:rPr>
            <a:t>ことにより実質収支が前年度と比較して</a:t>
          </a:r>
          <a:r>
            <a:rPr kumimoji="1" lang="en-US" altLang="ja-JP" sz="1100">
              <a:solidFill>
                <a:schemeClr val="dk1"/>
              </a:solidFill>
              <a:effectLst/>
              <a:latin typeface="+mn-lt"/>
              <a:ea typeface="+mn-ea"/>
              <a:cs typeface="+mn-cs"/>
            </a:rPr>
            <a:t>1,680</a:t>
          </a:r>
          <a:r>
            <a:rPr kumimoji="1" lang="ja-JP" altLang="en-US" sz="1100">
              <a:solidFill>
                <a:schemeClr val="dk1"/>
              </a:solidFill>
              <a:effectLst/>
              <a:latin typeface="+mn-lt"/>
              <a:ea typeface="+mn-ea"/>
              <a:cs typeface="+mn-cs"/>
            </a:rPr>
            <a:t>千円減少したため、標準財政規模比での黒字額は</a:t>
          </a:r>
          <a:r>
            <a:rPr kumimoji="1" lang="en-US" altLang="ja-JP" sz="1100">
              <a:solidFill>
                <a:schemeClr val="dk1"/>
              </a:solidFill>
              <a:effectLst/>
              <a:latin typeface="+mn-lt"/>
              <a:ea typeface="+mn-ea"/>
              <a:cs typeface="+mn-cs"/>
            </a:rPr>
            <a:t>0.07</a:t>
          </a:r>
          <a:r>
            <a:rPr kumimoji="1" lang="ja-JP" altLang="ja-JP" sz="1100">
              <a:solidFill>
                <a:schemeClr val="dk1"/>
              </a:solidFill>
              <a:effectLst/>
              <a:latin typeface="+mn-lt"/>
              <a:ea typeface="+mn-ea"/>
              <a:cs typeface="+mn-cs"/>
            </a:rPr>
            <a:t>ポイント減となっている。</a:t>
          </a:r>
          <a:endParaRPr lang="ja-JP" altLang="ja-JP" sz="1400">
            <a:effectLst/>
          </a:endParaRPr>
        </a:p>
        <a:p>
          <a:r>
            <a:rPr kumimoji="1" lang="ja-JP" altLang="ja-JP" sz="1100">
              <a:solidFill>
                <a:schemeClr val="dk1"/>
              </a:solidFill>
              <a:effectLst/>
              <a:latin typeface="+mn-lt"/>
              <a:ea typeface="+mn-ea"/>
              <a:cs typeface="+mn-cs"/>
            </a:rPr>
            <a:t>　今後は、老朽化した公共施設の更新や、子育て支援等の扶助費の増が見込まれるが、事業の選択や財源の確保をより意識し、健全な財政運営に努める。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7224131</v>
      </c>
      <c r="BO4" s="436"/>
      <c r="BP4" s="436"/>
      <c r="BQ4" s="436"/>
      <c r="BR4" s="436"/>
      <c r="BS4" s="436"/>
      <c r="BT4" s="436"/>
      <c r="BU4" s="437"/>
      <c r="BV4" s="435">
        <v>8386673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1.6</v>
      </c>
      <c r="CU4" s="576"/>
      <c r="CV4" s="576"/>
      <c r="CW4" s="576"/>
      <c r="CX4" s="576"/>
      <c r="CY4" s="576"/>
      <c r="CZ4" s="576"/>
      <c r="DA4" s="577"/>
      <c r="DB4" s="575">
        <v>1.7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7079160</v>
      </c>
      <c r="BO5" s="407"/>
      <c r="BP5" s="407"/>
      <c r="BQ5" s="407"/>
      <c r="BR5" s="407"/>
      <c r="BS5" s="407"/>
      <c r="BT5" s="407"/>
      <c r="BU5" s="408"/>
      <c r="BV5" s="406">
        <v>8088052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88.8</v>
      </c>
      <c r="CU5" s="404"/>
      <c r="CV5" s="404"/>
      <c r="CW5" s="404"/>
      <c r="CX5" s="404"/>
      <c r="CY5" s="404"/>
      <c r="CZ5" s="404"/>
      <c r="DA5" s="405"/>
      <c r="DB5" s="403">
        <v>88.4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144971</v>
      </c>
      <c r="BO6" s="407"/>
      <c r="BP6" s="407"/>
      <c r="BQ6" s="407"/>
      <c r="BR6" s="407"/>
      <c r="BS6" s="407"/>
      <c r="BT6" s="407"/>
      <c r="BU6" s="408"/>
      <c r="BV6" s="406">
        <v>298621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88.9</v>
      </c>
      <c r="CU6" s="550"/>
      <c r="CV6" s="550"/>
      <c r="CW6" s="550"/>
      <c r="CX6" s="550"/>
      <c r="CY6" s="550"/>
      <c r="CZ6" s="550"/>
      <c r="DA6" s="551"/>
      <c r="DB6" s="549">
        <v>88.5</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79828</v>
      </c>
      <c r="BO7" s="407"/>
      <c r="BP7" s="407"/>
      <c r="BQ7" s="407"/>
      <c r="BR7" s="407"/>
      <c r="BS7" s="407"/>
      <c r="BT7" s="407"/>
      <c r="BU7" s="408"/>
      <c r="BV7" s="406">
        <v>231798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4082799</v>
      </c>
      <c r="CU7" s="407"/>
      <c r="CV7" s="407"/>
      <c r="CW7" s="407"/>
      <c r="CX7" s="407"/>
      <c r="CY7" s="407"/>
      <c r="CZ7" s="407"/>
      <c r="DA7" s="408"/>
      <c r="DB7" s="406">
        <v>4020675</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65143</v>
      </c>
      <c r="BO8" s="407"/>
      <c r="BP8" s="407"/>
      <c r="BQ8" s="407"/>
      <c r="BR8" s="407"/>
      <c r="BS8" s="407"/>
      <c r="BT8" s="407"/>
      <c r="BU8" s="408"/>
      <c r="BV8" s="406">
        <v>66823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0.15</v>
      </c>
      <c r="CU8" s="510"/>
      <c r="CV8" s="510"/>
      <c r="CW8" s="510"/>
      <c r="CX8" s="510"/>
      <c r="CY8" s="510"/>
      <c r="CZ8" s="510"/>
      <c r="DA8" s="511"/>
      <c r="DB8" s="509">
        <v>0.15</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5750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-1680</v>
      </c>
      <c r="BO9" s="407"/>
      <c r="BP9" s="407"/>
      <c r="BQ9" s="407"/>
      <c r="BR9" s="407"/>
      <c r="BS9" s="407"/>
      <c r="BT9" s="407"/>
      <c r="BU9" s="408"/>
      <c r="BV9" s="406">
        <v>-79281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20.3</v>
      </c>
      <c r="CU9" s="404"/>
      <c r="CV9" s="404"/>
      <c r="CW9" s="404"/>
      <c r="CX9" s="404"/>
      <c r="CY9" s="404"/>
      <c r="CZ9" s="404"/>
      <c r="DA9" s="405"/>
      <c r="DB9" s="403">
        <v>20.5</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6213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39331</v>
      </c>
      <c r="BO10" s="407"/>
      <c r="BP10" s="407"/>
      <c r="BQ10" s="407"/>
      <c r="BR10" s="407"/>
      <c r="BS10" s="407"/>
      <c r="BT10" s="407"/>
      <c r="BU10" s="408"/>
      <c r="BV10" s="406">
        <v>80754</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5383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33000</v>
      </c>
      <c r="BO12" s="407"/>
      <c r="BP12" s="407"/>
      <c r="BQ12" s="407"/>
      <c r="BR12" s="407"/>
      <c r="BS12" s="407"/>
      <c r="BT12" s="407"/>
      <c r="BU12" s="408"/>
      <c r="BV12" s="406">
        <v>80000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5317</v>
      </c>
      <c r="S13" s="494"/>
      <c r="T13" s="494"/>
      <c r="U13" s="494"/>
      <c r="V13" s="495"/>
      <c r="W13" s="496" t="s">
        <v>131</v>
      </c>
      <c r="X13" s="392"/>
      <c r="Y13" s="392"/>
      <c r="Z13" s="392"/>
      <c r="AA13" s="392"/>
      <c r="AB13" s="393"/>
      <c r="AC13" s="359">
        <v>802</v>
      </c>
      <c r="AD13" s="360"/>
      <c r="AE13" s="360"/>
      <c r="AF13" s="360"/>
      <c r="AG13" s="361"/>
      <c r="AH13" s="359">
        <v>821</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4651</v>
      </c>
      <c r="BO13" s="407"/>
      <c r="BP13" s="407"/>
      <c r="BQ13" s="407"/>
      <c r="BR13" s="407"/>
      <c r="BS13" s="407"/>
      <c r="BT13" s="407"/>
      <c r="BU13" s="408"/>
      <c r="BV13" s="406">
        <v>-78527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12.3</v>
      </c>
      <c r="CU13" s="404"/>
      <c r="CV13" s="404"/>
      <c r="CW13" s="404"/>
      <c r="CX13" s="404"/>
      <c r="CY13" s="404"/>
      <c r="CZ13" s="404"/>
      <c r="DA13" s="405"/>
      <c r="DB13" s="403">
        <v>11.9</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5509</v>
      </c>
      <c r="S14" s="494"/>
      <c r="T14" s="494"/>
      <c r="U14" s="494"/>
      <c r="V14" s="495"/>
      <c r="W14" s="497"/>
      <c r="X14" s="395"/>
      <c r="Y14" s="395"/>
      <c r="Z14" s="395"/>
      <c r="AA14" s="395"/>
      <c r="AB14" s="396"/>
      <c r="AC14" s="486">
        <v>27.4</v>
      </c>
      <c r="AD14" s="487"/>
      <c r="AE14" s="487"/>
      <c r="AF14" s="487"/>
      <c r="AG14" s="488"/>
      <c r="AH14" s="486">
        <v>27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5</v>
      </c>
      <c r="CU14" s="504"/>
      <c r="CV14" s="504"/>
      <c r="CW14" s="504"/>
      <c r="CX14" s="504"/>
      <c r="CY14" s="504"/>
      <c r="CZ14" s="504"/>
      <c r="DA14" s="505"/>
      <c r="DB14" s="503">
        <v>12.6</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5446</v>
      </c>
      <c r="S15" s="494"/>
      <c r="T15" s="494"/>
      <c r="U15" s="494"/>
      <c r="V15" s="495"/>
      <c r="W15" s="496" t="s">
        <v>137</v>
      </c>
      <c r="X15" s="392"/>
      <c r="Y15" s="392"/>
      <c r="Z15" s="392"/>
      <c r="AA15" s="392"/>
      <c r="AB15" s="393"/>
      <c r="AC15" s="359">
        <v>350</v>
      </c>
      <c r="AD15" s="360"/>
      <c r="AE15" s="360"/>
      <c r="AF15" s="360"/>
      <c r="AG15" s="361"/>
      <c r="AH15" s="359">
        <v>411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595658</v>
      </c>
      <c r="BO15" s="436"/>
      <c r="BP15" s="436"/>
      <c r="BQ15" s="436"/>
      <c r="BR15" s="436"/>
      <c r="BS15" s="436"/>
      <c r="BT15" s="436"/>
      <c r="BU15" s="437"/>
      <c r="BV15" s="435">
        <v>599221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11.9</v>
      </c>
      <c r="AD16" s="487"/>
      <c r="AE16" s="487"/>
      <c r="AF16" s="487"/>
      <c r="AG16" s="488"/>
      <c r="AH16" s="486">
        <v>13.5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3923520</v>
      </c>
      <c r="BO16" s="407"/>
      <c r="BP16" s="407"/>
      <c r="BQ16" s="407"/>
      <c r="BR16" s="407"/>
      <c r="BS16" s="407"/>
      <c r="BT16" s="407"/>
      <c r="BU16" s="408"/>
      <c r="BV16" s="406">
        <v>3867834</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1779</v>
      </c>
      <c r="AD17" s="360"/>
      <c r="AE17" s="360"/>
      <c r="AF17" s="360"/>
      <c r="AG17" s="361"/>
      <c r="AH17" s="359">
        <v>1808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733878</v>
      </c>
      <c r="BO17" s="407"/>
      <c r="BP17" s="407"/>
      <c r="BQ17" s="407"/>
      <c r="BR17" s="407"/>
      <c r="BS17" s="407"/>
      <c r="BT17" s="407"/>
      <c r="BU17" s="408"/>
      <c r="BV17" s="406">
        <v>737358</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53.3</v>
      </c>
      <c r="M18" s="459"/>
      <c r="N18" s="459"/>
      <c r="O18" s="459"/>
      <c r="P18" s="459"/>
      <c r="Q18" s="459"/>
      <c r="R18" s="460"/>
      <c r="S18" s="460"/>
      <c r="T18" s="460"/>
      <c r="U18" s="460"/>
      <c r="V18" s="461"/>
      <c r="W18" s="477"/>
      <c r="X18" s="478"/>
      <c r="Y18" s="478"/>
      <c r="Z18" s="478"/>
      <c r="AA18" s="478"/>
      <c r="AB18" s="502"/>
      <c r="AC18" s="376">
        <v>60.7</v>
      </c>
      <c r="AD18" s="377"/>
      <c r="AE18" s="377"/>
      <c r="AF18" s="377"/>
      <c r="AG18" s="462"/>
      <c r="AH18" s="376">
        <v>59.5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3659093</v>
      </c>
      <c r="BO18" s="407"/>
      <c r="BP18" s="407"/>
      <c r="BQ18" s="407"/>
      <c r="BR18" s="407"/>
      <c r="BS18" s="407"/>
      <c r="BT18" s="407"/>
      <c r="BU18" s="408"/>
      <c r="BV18" s="406">
        <v>3561277</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108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4614707</v>
      </c>
      <c r="BO19" s="407"/>
      <c r="BP19" s="407"/>
      <c r="BQ19" s="407"/>
      <c r="BR19" s="407"/>
      <c r="BS19" s="407"/>
      <c r="BT19" s="407"/>
      <c r="BU19" s="408"/>
      <c r="BV19" s="406">
        <v>4654204</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2659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8072967</v>
      </c>
      <c r="BO22" s="436"/>
      <c r="BP22" s="436"/>
      <c r="BQ22" s="436"/>
      <c r="BR22" s="436"/>
      <c r="BS22" s="436"/>
      <c r="BT22" s="436"/>
      <c r="BU22" s="437"/>
      <c r="BV22" s="435">
        <v>8317245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7724255</v>
      </c>
      <c r="BO23" s="407"/>
      <c r="BP23" s="407"/>
      <c r="BQ23" s="407"/>
      <c r="BR23" s="407"/>
      <c r="BS23" s="407"/>
      <c r="BT23" s="407"/>
      <c r="BU23" s="408"/>
      <c r="BV23" s="406">
        <v>8038361</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7610</v>
      </c>
      <c r="R24" s="360"/>
      <c r="S24" s="360"/>
      <c r="T24" s="360"/>
      <c r="U24" s="360"/>
      <c r="V24" s="361"/>
      <c r="W24" s="449"/>
      <c r="X24" s="386"/>
      <c r="Y24" s="387"/>
      <c r="Z24" s="362" t="s">
        <v>162</v>
      </c>
      <c r="AA24" s="363"/>
      <c r="AB24" s="363"/>
      <c r="AC24" s="363"/>
      <c r="AD24" s="363"/>
      <c r="AE24" s="363"/>
      <c r="AF24" s="363"/>
      <c r="AG24" s="364"/>
      <c r="AH24" s="359">
        <v>127</v>
      </c>
      <c r="AI24" s="360"/>
      <c r="AJ24" s="360"/>
      <c r="AK24" s="360"/>
      <c r="AL24" s="361"/>
      <c r="AM24" s="359">
        <v>363474</v>
      </c>
      <c r="AN24" s="360"/>
      <c r="AO24" s="360"/>
      <c r="AP24" s="360"/>
      <c r="AQ24" s="360"/>
      <c r="AR24" s="361"/>
      <c r="AS24" s="359">
        <v>2862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6834439</v>
      </c>
      <c r="BO24" s="407"/>
      <c r="BP24" s="407"/>
      <c r="BQ24" s="407"/>
      <c r="BR24" s="407"/>
      <c r="BS24" s="407"/>
      <c r="BT24" s="407"/>
      <c r="BU24" s="408"/>
      <c r="BV24" s="406">
        <v>6933055</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6000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767536</v>
      </c>
      <c r="BO25" s="436"/>
      <c r="BP25" s="436"/>
      <c r="BQ25" s="436"/>
      <c r="BR25" s="436"/>
      <c r="BS25" s="436"/>
      <c r="BT25" s="436"/>
      <c r="BU25" s="437"/>
      <c r="BV25" s="435">
        <v>783285</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5670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3050</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4632</v>
      </c>
      <c r="BO27" s="441"/>
      <c r="BP27" s="441"/>
      <c r="BQ27" s="441"/>
      <c r="BR27" s="441"/>
      <c r="BS27" s="441"/>
      <c r="BT27" s="441"/>
      <c r="BU27" s="442"/>
      <c r="BV27" s="440">
        <v>4632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2520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1485838</v>
      </c>
      <c r="BO28" s="436"/>
      <c r="BP28" s="436"/>
      <c r="BQ28" s="436"/>
      <c r="BR28" s="436"/>
      <c r="BS28" s="436"/>
      <c r="BT28" s="436"/>
      <c r="BU28" s="437"/>
      <c r="BV28" s="435">
        <v>1479507</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10</v>
      </c>
      <c r="M29" s="360"/>
      <c r="N29" s="360"/>
      <c r="O29" s="360"/>
      <c r="P29" s="361"/>
      <c r="Q29" s="359">
        <v>2290</v>
      </c>
      <c r="R29" s="360"/>
      <c r="S29" s="360"/>
      <c r="T29" s="360"/>
      <c r="U29" s="360"/>
      <c r="V29" s="361"/>
      <c r="W29" s="450"/>
      <c r="X29" s="451"/>
      <c r="Y29" s="452"/>
      <c r="Z29" s="362" t="s">
        <v>178</v>
      </c>
      <c r="AA29" s="363"/>
      <c r="AB29" s="363"/>
      <c r="AC29" s="363"/>
      <c r="AD29" s="363"/>
      <c r="AE29" s="363"/>
      <c r="AF29" s="363"/>
      <c r="AG29" s="364"/>
      <c r="AH29" s="359">
        <v>128</v>
      </c>
      <c r="AI29" s="360"/>
      <c r="AJ29" s="360"/>
      <c r="AK29" s="360"/>
      <c r="AL29" s="361"/>
      <c r="AM29" s="359">
        <v>367798</v>
      </c>
      <c r="AN29" s="360"/>
      <c r="AO29" s="360"/>
      <c r="AP29" s="360"/>
      <c r="AQ29" s="360"/>
      <c r="AR29" s="361"/>
      <c r="AS29" s="359">
        <v>2873</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231198</v>
      </c>
      <c r="BO29" s="407"/>
      <c r="BP29" s="407"/>
      <c r="BQ29" s="407"/>
      <c r="BR29" s="407"/>
      <c r="BS29" s="407"/>
      <c r="BT29" s="407"/>
      <c r="BU29" s="408"/>
      <c r="BV29" s="406">
        <v>215213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96.6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1174483</v>
      </c>
      <c r="BO30" s="441"/>
      <c r="BP30" s="441"/>
      <c r="BQ30" s="441"/>
      <c r="BR30" s="441"/>
      <c r="BS30" s="441"/>
      <c r="BT30" s="441"/>
      <c r="BU30" s="442"/>
      <c r="BV30" s="440">
        <v>1031529</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沖永良部与論地区広域事務組合（一般会計）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おきえらぶフローラル株式会社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奨学資金特別会計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沖永良部衛生管理組合（一般会計）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f>IF(E36="","",C35+1)</f>
        <v>3</v>
      </c>
      <c r="D36" s="354"/>
      <c r="E36" s="355" t="str">
        <f>IF('各会計、関係団体の財政状況及び健全化判断比率'!B9="","",'各会計、関係団体の財政状況及び健全化判断比率'!B9)</f>
        <v>知名町土地改良事業換地清算特別会計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IF('各会計、関係団体の財政状況及び健全化判断比率'!B33="","",'各会計、関係団体の財政状況及び健全化判断比率'!B33)</f>
        <v>農業集落排水事業会計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沖永良部衛生管理組合（と畜場特別会計）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10</v>
      </c>
      <c r="AN37" s="354"/>
      <c r="AO37" s="355" t="str">
        <f>IF('各会計、関係団体の財政状況及び健全化判断比率'!B34="","",'各会計、関係団体の財政状況及び健全化判断比率'!B34)</f>
        <v>知名町合併処理浄化槽事業会計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沖永良部バス企業団</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鹿児島県市町村総合事務組合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奄美群島広域事務組合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17</v>
      </c>
      <c r="BX40" s="354"/>
      <c r="BY40" s="355" t="str">
        <f>IF('各会計、関係団体の財政状況及び健全化判断比率'!B74="","",'各会計、関係団体の財政状況及び健全化判断比率'!B74)</f>
        <v>鹿児島県後期高齢者医療広域連合（一般会計）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18</v>
      </c>
      <c r="BX41" s="354"/>
      <c r="BY41" s="355" t="str">
        <f>IF('各会計、関係団体の財政状況及び健全化判断比率'!B75="","",'各会計、関係団体の財政状況及び健全化判断比率'!B75)</f>
        <v>鹿児島県後期高齢者医療広域連合（特別会計）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vJ9R0FFv28lCJeVxbe61pkKdzExS/wduqJ44ZaddzwDaM8Y8jLUGT08xfOjNqRr0m+mBQE16LG6gFFguj5+P6g==" saltValue="d4McRfq4xqR6DthJ3fedW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536</v>
      </c>
      <c r="D34" s="1136"/>
      <c r="E34" s="1137"/>
      <c r="F34" s="32">
        <v>5.21</v>
      </c>
      <c r="G34" s="33">
        <v>3.96</v>
      </c>
      <c r="H34" s="33">
        <v>4.5199999999999996</v>
      </c>
      <c r="I34" s="33">
        <v>4.6399999999999997</v>
      </c>
      <c r="J34" s="34">
        <v>4.4800000000000004</v>
      </c>
      <c r="K34" s="22"/>
      <c r="L34" s="22"/>
      <c r="M34" s="22"/>
      <c r="N34" s="22"/>
      <c r="O34" s="22"/>
      <c r="P34" s="22"/>
    </row>
    <row r="35" spans="1:16" ht="39" customHeight="1" x14ac:dyDescent="0.2">
      <c r="A35" s="22"/>
      <c r="B35" s="35"/>
      <c r="C35" s="1132" t="s">
        <v>537</v>
      </c>
      <c r="D35" s="1132"/>
      <c r="E35" s="1133"/>
      <c r="F35" s="36">
        <v>0.13</v>
      </c>
      <c r="G35" s="37">
        <v>0.14000000000000001</v>
      </c>
      <c r="H35" s="37">
        <v>0.04</v>
      </c>
      <c r="I35" s="37">
        <v>2.2999999999999998</v>
      </c>
      <c r="J35" s="38">
        <v>2.67</v>
      </c>
      <c r="K35" s="22"/>
      <c r="L35" s="22"/>
      <c r="M35" s="22"/>
      <c r="N35" s="22"/>
      <c r="O35" s="22"/>
      <c r="P35" s="22"/>
    </row>
    <row r="36" spans="1:16" ht="39" customHeight="1" x14ac:dyDescent="0.2">
      <c r="A36" s="22"/>
      <c r="B36" s="35"/>
      <c r="C36" s="1132" t="s">
        <v>538</v>
      </c>
      <c r="D36" s="1132"/>
      <c r="E36" s="1133"/>
      <c r="F36" s="36">
        <v>0.04</v>
      </c>
      <c r="G36" s="37">
        <v>0.01</v>
      </c>
      <c r="H36" s="37">
        <v>0.06</v>
      </c>
      <c r="I36" s="37">
        <v>2.46</v>
      </c>
      <c r="J36" s="38">
        <v>2.64</v>
      </c>
      <c r="K36" s="22"/>
      <c r="L36" s="22"/>
      <c r="M36" s="22"/>
      <c r="N36" s="22"/>
      <c r="O36" s="22"/>
      <c r="P36" s="22"/>
    </row>
    <row r="37" spans="1:16" ht="39" customHeight="1" x14ac:dyDescent="0.2">
      <c r="A37" s="22"/>
      <c r="B37" s="35"/>
      <c r="C37" s="1132" t="s">
        <v>539</v>
      </c>
      <c r="D37" s="1132"/>
      <c r="E37" s="1133"/>
      <c r="F37" s="36">
        <v>3.39</v>
      </c>
      <c r="G37" s="37">
        <v>5.27</v>
      </c>
      <c r="H37" s="37">
        <v>3.62</v>
      </c>
      <c r="I37" s="37">
        <v>1.66</v>
      </c>
      <c r="J37" s="38">
        <v>1.59</v>
      </c>
      <c r="K37" s="22"/>
      <c r="L37" s="22"/>
      <c r="M37" s="22"/>
      <c r="N37" s="22"/>
      <c r="O37" s="22"/>
      <c r="P37" s="22"/>
    </row>
    <row r="38" spans="1:16" ht="39" customHeight="1" x14ac:dyDescent="0.2">
      <c r="A38" s="22"/>
      <c r="B38" s="35"/>
      <c r="C38" s="1132" t="s">
        <v>540</v>
      </c>
      <c r="D38" s="1132"/>
      <c r="E38" s="1133"/>
      <c r="F38" s="36">
        <v>0.57999999999999996</v>
      </c>
      <c r="G38" s="37">
        <v>0.5</v>
      </c>
      <c r="H38" s="37">
        <v>1.69</v>
      </c>
      <c r="I38" s="37">
        <v>1.49</v>
      </c>
      <c r="J38" s="38">
        <v>0.87</v>
      </c>
      <c r="K38" s="22"/>
      <c r="L38" s="22"/>
      <c r="M38" s="22"/>
      <c r="N38" s="22"/>
      <c r="O38" s="22"/>
      <c r="P38" s="22"/>
    </row>
    <row r="39" spans="1:16" ht="39" customHeight="1" x14ac:dyDescent="0.2">
      <c r="A39" s="22"/>
      <c r="B39" s="35"/>
      <c r="C39" s="1132" t="s">
        <v>541</v>
      </c>
      <c r="D39" s="1132"/>
      <c r="E39" s="1133"/>
      <c r="F39" s="36">
        <v>0.05</v>
      </c>
      <c r="G39" s="37">
        <v>0.04</v>
      </c>
      <c r="H39" s="37">
        <v>0.01</v>
      </c>
      <c r="I39" s="37">
        <v>0.45</v>
      </c>
      <c r="J39" s="38">
        <v>0.61</v>
      </c>
      <c r="K39" s="22"/>
      <c r="L39" s="22"/>
      <c r="M39" s="22"/>
      <c r="N39" s="22"/>
      <c r="O39" s="22"/>
      <c r="P39" s="22"/>
    </row>
    <row r="40" spans="1:16" ht="39" customHeight="1" x14ac:dyDescent="0.2">
      <c r="A40" s="22"/>
      <c r="B40" s="35"/>
      <c r="C40" s="1132" t="s">
        <v>542</v>
      </c>
      <c r="D40" s="1132"/>
      <c r="E40" s="1133"/>
      <c r="F40" s="36">
        <v>2.74</v>
      </c>
      <c r="G40" s="37">
        <v>3.17</v>
      </c>
      <c r="H40" s="37">
        <v>0.38</v>
      </c>
      <c r="I40" s="37">
        <v>0.53</v>
      </c>
      <c r="J40" s="38">
        <v>0.33</v>
      </c>
      <c r="K40" s="22"/>
      <c r="L40" s="22"/>
      <c r="M40" s="22"/>
      <c r="N40" s="22"/>
      <c r="O40" s="22"/>
      <c r="P40" s="22"/>
    </row>
    <row r="41" spans="1:16" ht="39" customHeight="1" x14ac:dyDescent="0.2">
      <c r="A41" s="22"/>
      <c r="B41" s="35"/>
      <c r="C41" s="1132" t="s">
        <v>543</v>
      </c>
      <c r="D41" s="1132"/>
      <c r="E41" s="1133"/>
      <c r="F41" s="36">
        <v>0.03</v>
      </c>
      <c r="G41" s="37">
        <v>0.06</v>
      </c>
      <c r="H41" s="37">
        <v>0.06</v>
      </c>
      <c r="I41" s="37">
        <v>0.06</v>
      </c>
      <c r="J41" s="38">
        <v>0</v>
      </c>
      <c r="K41" s="22"/>
      <c r="L41" s="22"/>
      <c r="M41" s="22"/>
      <c r="N41" s="22"/>
      <c r="O41" s="22"/>
      <c r="P41" s="22"/>
    </row>
    <row r="42" spans="1:16" ht="39" customHeight="1" x14ac:dyDescent="0.2">
      <c r="A42" s="22"/>
      <c r="B42" s="39"/>
      <c r="C42" s="1132" t="s">
        <v>544</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545</v>
      </c>
      <c r="D43" s="1134"/>
      <c r="E43" s="1135"/>
      <c r="F43" s="41">
        <v>0.52</v>
      </c>
      <c r="G43" s="42">
        <v>0.01</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vSqVF3GYJOWX4CzrdIww118oN0+K+22NiZQC+/1ODndHxVpDRKJPIyv9G7GAf+cERw4ltI0JqRya5T06344Uw==" saltValue="oesoZFdw/Gffzdyvk+6Z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901</v>
      </c>
      <c r="L45" s="58">
        <v>944</v>
      </c>
      <c r="M45" s="58">
        <v>1013</v>
      </c>
      <c r="N45" s="58">
        <v>973</v>
      </c>
      <c r="O45" s="59">
        <v>953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2">
      <c r="A48" s="46"/>
      <c r="B48" s="1163"/>
      <c r="C48" s="1164"/>
      <c r="D48" s="60"/>
      <c r="E48" s="1140" t="s">
        <v>13</v>
      </c>
      <c r="F48" s="1140"/>
      <c r="G48" s="1140"/>
      <c r="H48" s="1140"/>
      <c r="I48" s="1140"/>
      <c r="J48" s="1141"/>
      <c r="K48" s="61">
        <v>160</v>
      </c>
      <c r="L48" s="62">
        <v>155</v>
      </c>
      <c r="M48" s="62">
        <v>162</v>
      </c>
      <c r="N48" s="62">
        <v>189</v>
      </c>
      <c r="O48" s="63">
        <v>188</v>
      </c>
      <c r="P48" s="46"/>
      <c r="Q48" s="46"/>
      <c r="R48" s="46"/>
      <c r="S48" s="46"/>
      <c r="T48" s="46"/>
      <c r="U48" s="46"/>
    </row>
    <row r="49" spans="1:21" ht="30.75" customHeight="1" x14ac:dyDescent="0.2">
      <c r="A49" s="46"/>
      <c r="B49" s="1163"/>
      <c r="C49" s="1164"/>
      <c r="D49" s="60"/>
      <c r="E49" s="1140" t="s">
        <v>14</v>
      </c>
      <c r="F49" s="1140"/>
      <c r="G49" s="1140"/>
      <c r="H49" s="1140"/>
      <c r="I49" s="1140"/>
      <c r="J49" s="1141"/>
      <c r="K49" s="61">
        <v>5</v>
      </c>
      <c r="L49" s="62">
        <v>8</v>
      </c>
      <c r="M49" s="62">
        <v>10</v>
      </c>
      <c r="N49" s="62">
        <v>5</v>
      </c>
      <c r="O49" s="63">
        <v>4</v>
      </c>
      <c r="P49" s="46"/>
      <c r="Q49" s="46"/>
      <c r="R49" s="46"/>
      <c r="S49" s="46"/>
      <c r="T49" s="46"/>
      <c r="U49" s="46"/>
    </row>
    <row r="50" spans="1:21" ht="30.75" customHeight="1" x14ac:dyDescent="0.2">
      <c r="A50" s="46"/>
      <c r="B50" s="1163"/>
      <c r="C50" s="1164"/>
      <c r="D50" s="60"/>
      <c r="E50" s="1140" t="s">
        <v>15</v>
      </c>
      <c r="F50" s="1140"/>
      <c r="G50" s="1140"/>
      <c r="H50" s="1140"/>
      <c r="I50" s="1140"/>
      <c r="J50" s="1141"/>
      <c r="K50" s="61">
        <v>0</v>
      </c>
      <c r="L50" s="62">
        <v>0</v>
      </c>
      <c r="M50" s="62">
        <v>0</v>
      </c>
      <c r="N50" s="62">
        <v>1</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t="s">
        <v>490</v>
      </c>
      <c r="N51" s="62">
        <v>0</v>
      </c>
      <c r="O51" s="63">
        <v>1</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770</v>
      </c>
      <c r="L52" s="62">
        <v>749</v>
      </c>
      <c r="M52" s="62">
        <v>788</v>
      </c>
      <c r="N52" s="62">
        <v>744</v>
      </c>
      <c r="O52" s="63">
        <v>744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296</v>
      </c>
      <c r="L53" s="67">
        <v>358</v>
      </c>
      <c r="M53" s="67">
        <v>397</v>
      </c>
      <c r="N53" s="67">
        <v>424</v>
      </c>
      <c r="O53" s="68">
        <v>402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qhYzrVPLFlFWlw6PuJ1JxAX5qKJVX9RZ5H9QtmyBi1XaPi7/n4agV3e3A/hUKr39TSKoTYdwGiTTc8VoDIkyw==" saltValue="ULT0akgIp8L/UKRR67D35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81" t="s">
        <v>30</v>
      </c>
      <c r="C41" s="1182"/>
      <c r="D41" s="103"/>
      <c r="E41" s="1183" t="s">
        <v>31</v>
      </c>
      <c r="F41" s="1183"/>
      <c r="G41" s="1183"/>
      <c r="H41" s="1184"/>
      <c r="I41" s="330">
        <v>8264</v>
      </c>
      <c r="J41" s="331">
        <v>7997</v>
      </c>
      <c r="K41" s="331">
        <v>7976</v>
      </c>
      <c r="L41" s="331">
        <v>8317</v>
      </c>
      <c r="M41" s="332">
        <v>8073</v>
      </c>
    </row>
    <row r="42" spans="2:13" ht="27.75" customHeight="1" x14ac:dyDescent="0.2">
      <c r="B42" s="1171"/>
      <c r="C42" s="1172"/>
      <c r="D42" s="104"/>
      <c r="E42" s="1175" t="s">
        <v>32</v>
      </c>
      <c r="F42" s="1175"/>
      <c r="G42" s="1175"/>
      <c r="H42" s="1176"/>
      <c r="I42" s="333" t="s">
        <v>490</v>
      </c>
      <c r="J42" s="334" t="s">
        <v>490</v>
      </c>
      <c r="K42" s="334" t="s">
        <v>490</v>
      </c>
      <c r="L42" s="334" t="s">
        <v>490</v>
      </c>
      <c r="M42" s="335" t="s">
        <v>490</v>
      </c>
    </row>
    <row r="43" spans="2:13" ht="27.75" customHeight="1" x14ac:dyDescent="0.2">
      <c r="B43" s="1171"/>
      <c r="C43" s="1172"/>
      <c r="D43" s="104"/>
      <c r="E43" s="1175" t="s">
        <v>33</v>
      </c>
      <c r="F43" s="1175"/>
      <c r="G43" s="1175"/>
      <c r="H43" s="1176"/>
      <c r="I43" s="333">
        <v>1720</v>
      </c>
      <c r="J43" s="334">
        <v>1659</v>
      </c>
      <c r="K43" s="334">
        <v>1538</v>
      </c>
      <c r="L43" s="334">
        <v>1479</v>
      </c>
      <c r="M43" s="335">
        <v>1381</v>
      </c>
    </row>
    <row r="44" spans="2:13" ht="27.75" customHeight="1" x14ac:dyDescent="0.2">
      <c r="B44" s="1171"/>
      <c r="C44" s="1172"/>
      <c r="D44" s="104"/>
      <c r="E44" s="1175" t="s">
        <v>34</v>
      </c>
      <c r="F44" s="1175"/>
      <c r="G44" s="1175"/>
      <c r="H44" s="1176"/>
      <c r="I44" s="333">
        <v>77</v>
      </c>
      <c r="J44" s="334">
        <v>68</v>
      </c>
      <c r="K44" s="334">
        <v>58</v>
      </c>
      <c r="L44" s="334">
        <v>53</v>
      </c>
      <c r="M44" s="335">
        <v>48</v>
      </c>
    </row>
    <row r="45" spans="2:13" ht="27.75" customHeight="1" x14ac:dyDescent="0.2">
      <c r="B45" s="1171"/>
      <c r="C45" s="1172"/>
      <c r="D45" s="104"/>
      <c r="E45" s="1175" t="s">
        <v>35</v>
      </c>
      <c r="F45" s="1175"/>
      <c r="G45" s="1175"/>
      <c r="H45" s="1176"/>
      <c r="I45" s="333">
        <v>334</v>
      </c>
      <c r="J45" s="334">
        <v>339</v>
      </c>
      <c r="K45" s="334">
        <v>290</v>
      </c>
      <c r="L45" s="334">
        <v>250</v>
      </c>
      <c r="M45" s="335">
        <v>385</v>
      </c>
    </row>
    <row r="46" spans="2:13" ht="27.75" customHeight="1" x14ac:dyDescent="0.2">
      <c r="B46" s="1171"/>
      <c r="C46" s="1172"/>
      <c r="D46" s="105"/>
      <c r="E46" s="1175" t="s">
        <v>36</v>
      </c>
      <c r="F46" s="1175"/>
      <c r="G46" s="1175"/>
      <c r="H46" s="1176"/>
      <c r="I46" s="333">
        <v>123</v>
      </c>
      <c r="J46" s="334">
        <v>144</v>
      </c>
      <c r="K46" s="334">
        <v>143</v>
      </c>
      <c r="L46" s="334">
        <v>107</v>
      </c>
      <c r="M46" s="335">
        <v>129</v>
      </c>
    </row>
    <row r="47" spans="2:13" ht="27.75" customHeight="1" x14ac:dyDescent="0.2">
      <c r="B47" s="1171"/>
      <c r="C47" s="1172"/>
      <c r="D47" s="106"/>
      <c r="E47" s="1185" t="s">
        <v>37</v>
      </c>
      <c r="F47" s="1186"/>
      <c r="G47" s="1186"/>
      <c r="H47" s="1187"/>
      <c r="I47" s="333" t="s">
        <v>490</v>
      </c>
      <c r="J47" s="334" t="s">
        <v>490</v>
      </c>
      <c r="K47" s="334" t="s">
        <v>490</v>
      </c>
      <c r="L47" s="334" t="s">
        <v>490</v>
      </c>
      <c r="M47" s="335" t="s">
        <v>490</v>
      </c>
    </row>
    <row r="48" spans="2:13" ht="27.75" customHeight="1" x14ac:dyDescent="0.2">
      <c r="B48" s="1171"/>
      <c r="C48" s="1172"/>
      <c r="D48" s="104"/>
      <c r="E48" s="1175" t="s">
        <v>38</v>
      </c>
      <c r="F48" s="1175"/>
      <c r="G48" s="1175"/>
      <c r="H48" s="1176"/>
      <c r="I48" s="333" t="s">
        <v>490</v>
      </c>
      <c r="J48" s="334" t="s">
        <v>490</v>
      </c>
      <c r="K48" s="334" t="s">
        <v>490</v>
      </c>
      <c r="L48" s="334" t="s">
        <v>490</v>
      </c>
      <c r="M48" s="335" t="s">
        <v>490</v>
      </c>
    </row>
    <row r="49" spans="2:13" ht="27.75" customHeight="1" x14ac:dyDescent="0.2">
      <c r="B49" s="1173"/>
      <c r="C49" s="1174"/>
      <c r="D49" s="104"/>
      <c r="E49" s="1175" t="s">
        <v>39</v>
      </c>
      <c r="F49" s="1175"/>
      <c r="G49" s="1175"/>
      <c r="H49" s="1176"/>
      <c r="I49" s="333" t="s">
        <v>490</v>
      </c>
      <c r="J49" s="334" t="s">
        <v>490</v>
      </c>
      <c r="K49" s="334" t="s">
        <v>490</v>
      </c>
      <c r="L49" s="334" t="s">
        <v>490</v>
      </c>
      <c r="M49" s="335" t="s">
        <v>490</v>
      </c>
    </row>
    <row r="50" spans="2:13" ht="27.75" customHeight="1" x14ac:dyDescent="0.2">
      <c r="B50" s="1169" t="s">
        <v>40</v>
      </c>
      <c r="C50" s="1170"/>
      <c r="D50" s="107"/>
      <c r="E50" s="1175" t="s">
        <v>41</v>
      </c>
      <c r="F50" s="1175"/>
      <c r="G50" s="1175"/>
      <c r="H50" s="1176"/>
      <c r="I50" s="333">
        <v>2697</v>
      </c>
      <c r="J50" s="334">
        <v>3166</v>
      </c>
      <c r="K50" s="334">
        <v>3239</v>
      </c>
      <c r="L50" s="334">
        <v>3070</v>
      </c>
      <c r="M50" s="335">
        <v>3226</v>
      </c>
    </row>
    <row r="51" spans="2:13" ht="27.75" customHeight="1" x14ac:dyDescent="0.2">
      <c r="B51" s="1171"/>
      <c r="C51" s="1172"/>
      <c r="D51" s="104"/>
      <c r="E51" s="1175" t="s">
        <v>42</v>
      </c>
      <c r="F51" s="1175"/>
      <c r="G51" s="1175"/>
      <c r="H51" s="1176"/>
      <c r="I51" s="333">
        <v>502</v>
      </c>
      <c r="J51" s="334">
        <v>587</v>
      </c>
      <c r="K51" s="334">
        <v>597</v>
      </c>
      <c r="L51" s="334">
        <v>644</v>
      </c>
      <c r="M51" s="335">
        <v>694</v>
      </c>
    </row>
    <row r="52" spans="2:13" ht="27.75" customHeight="1" x14ac:dyDescent="0.2">
      <c r="B52" s="1173"/>
      <c r="C52" s="1174"/>
      <c r="D52" s="104"/>
      <c r="E52" s="1175" t="s">
        <v>43</v>
      </c>
      <c r="F52" s="1175"/>
      <c r="G52" s="1175"/>
      <c r="H52" s="1176"/>
      <c r="I52" s="333">
        <v>6641</v>
      </c>
      <c r="J52" s="334">
        <v>5936</v>
      </c>
      <c r="K52" s="334">
        <v>6150</v>
      </c>
      <c r="L52" s="334">
        <v>6074</v>
      </c>
      <c r="M52" s="335">
        <v>5926</v>
      </c>
    </row>
    <row r="53" spans="2:13" ht="27.75" customHeight="1" thickBot="1" x14ac:dyDescent="0.25">
      <c r="B53" s="1177" t="s">
        <v>19</v>
      </c>
      <c r="C53" s="1178"/>
      <c r="D53" s="108"/>
      <c r="E53" s="1179" t="s">
        <v>44</v>
      </c>
      <c r="F53" s="1179"/>
      <c r="G53" s="1179"/>
      <c r="H53" s="1180"/>
      <c r="I53" s="336">
        <v>679</v>
      </c>
      <c r="J53" s="337">
        <v>519</v>
      </c>
      <c r="K53" s="337">
        <v>19</v>
      </c>
      <c r="L53" s="337">
        <v>418</v>
      </c>
      <c r="M53" s="338">
        <v>171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4oZBM3Nci2KRGzHCaLG5vfIjHejpxxWahQRgQpkf7Cc4e759Sg1uFxyK6DAwoF/0prlgMkSK4oCZrVjXPevmog==" saltValue="4hbW9DRWLZ0UNzXJ0hoF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531</v>
      </c>
      <c r="G54" s="117" t="s">
        <v>532</v>
      </c>
      <c r="H54" s="118" t="s">
        <v>533</v>
      </c>
    </row>
    <row r="55" spans="2:8" ht="52.5" customHeight="1" x14ac:dyDescent="0.2">
      <c r="B55" s="119"/>
      <c r="C55" s="1196" t="s">
        <v>46</v>
      </c>
      <c r="D55" s="1196"/>
      <c r="E55" s="1197"/>
      <c r="F55" s="339">
        <v>1479</v>
      </c>
      <c r="G55" s="339">
        <v>1480</v>
      </c>
      <c r="H55" s="340">
        <v>1486</v>
      </c>
    </row>
    <row r="56" spans="2:8" ht="52.5" customHeight="1" x14ac:dyDescent="0.2">
      <c r="B56" s="120"/>
      <c r="C56" s="1198" t="s">
        <v>47</v>
      </c>
      <c r="D56" s="1198"/>
      <c r="E56" s="1199"/>
      <c r="F56" s="341">
        <v>214</v>
      </c>
      <c r="G56" s="341">
        <v>215</v>
      </c>
      <c r="H56" s="342">
        <v>231</v>
      </c>
    </row>
    <row r="57" spans="2:8" ht="53.25" customHeight="1" x14ac:dyDescent="0.2">
      <c r="B57" s="120"/>
      <c r="C57" s="1200" t="s">
        <v>48</v>
      </c>
      <c r="D57" s="1200"/>
      <c r="E57" s="1201"/>
      <c r="F57" s="343">
        <v>1222</v>
      </c>
      <c r="G57" s="343">
        <v>1032</v>
      </c>
      <c r="H57" s="344">
        <v>1174</v>
      </c>
    </row>
    <row r="58" spans="2:8" ht="45.75" customHeight="1" x14ac:dyDescent="0.2">
      <c r="B58" s="121"/>
      <c r="C58" s="1188" t="s">
        <v>561</v>
      </c>
      <c r="D58" s="1189"/>
      <c r="E58" s="1190"/>
      <c r="F58" s="345">
        <v>460</v>
      </c>
      <c r="G58" s="345">
        <v>460</v>
      </c>
      <c r="H58" s="346">
        <v>460</v>
      </c>
    </row>
    <row r="59" spans="2:8" ht="45.75" customHeight="1" x14ac:dyDescent="0.2">
      <c r="B59" s="121"/>
      <c r="C59" s="1188" t="s">
        <v>562</v>
      </c>
      <c r="D59" s="1189"/>
      <c r="E59" s="1190"/>
      <c r="F59" s="345">
        <v>200</v>
      </c>
      <c r="G59" s="345">
        <v>300</v>
      </c>
      <c r="H59" s="346">
        <v>402</v>
      </c>
    </row>
    <row r="60" spans="2:8" ht="45.75" customHeight="1" x14ac:dyDescent="0.2">
      <c r="B60" s="121"/>
      <c r="C60" s="1188" t="s">
        <v>563</v>
      </c>
      <c r="D60" s="1189"/>
      <c r="E60" s="1190"/>
      <c r="F60" s="345">
        <v>166</v>
      </c>
      <c r="G60" s="345">
        <v>173</v>
      </c>
      <c r="H60" s="346">
        <v>181</v>
      </c>
    </row>
    <row r="61" spans="2:8" ht="45.75" customHeight="1" x14ac:dyDescent="0.2">
      <c r="B61" s="121"/>
      <c r="C61" s="1188" t="s">
        <v>564</v>
      </c>
      <c r="D61" s="1189"/>
      <c r="E61" s="1190"/>
      <c r="F61" s="345" t="s">
        <v>551</v>
      </c>
      <c r="G61" s="345" t="s">
        <v>551</v>
      </c>
      <c r="H61" s="346">
        <v>30</v>
      </c>
    </row>
    <row r="62" spans="2:8" ht="45.75" customHeight="1" thickBot="1" x14ac:dyDescent="0.25">
      <c r="B62" s="122"/>
      <c r="C62" s="1191" t="s">
        <v>565</v>
      </c>
      <c r="D62" s="1192"/>
      <c r="E62" s="1193"/>
      <c r="F62" s="347">
        <v>28</v>
      </c>
      <c r="G62" s="347">
        <v>28</v>
      </c>
      <c r="H62" s="348">
        <v>28</v>
      </c>
    </row>
    <row r="63" spans="2:8" ht="52.5" customHeight="1" thickBot="1" x14ac:dyDescent="0.25">
      <c r="B63" s="123"/>
      <c r="C63" s="1194" t="s">
        <v>49</v>
      </c>
      <c r="D63" s="1194"/>
      <c r="E63" s="1195"/>
      <c r="F63" s="349">
        <v>2915</v>
      </c>
      <c r="G63" s="349">
        <v>2726</v>
      </c>
      <c r="H63" s="350">
        <v>2892</v>
      </c>
    </row>
    <row r="64" spans="2:8" ht="13" x14ac:dyDescent="0.2"/>
  </sheetData>
  <sheetProtection algorithmName="SHA-512" hashValue="w2ZE8RuHuH49Q+Khs8TQm8h7+3uKct+GdD3tcknsZY/o0RtKwqO+mEPqJGZSKk3LJShXfyjimr6PrC+D8D6QOQ==" saltValue="QSCaJXy3HBoq03fi3liU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528</v>
      </c>
      <c r="G2" s="137"/>
      <c r="H2" s="138"/>
    </row>
    <row r="3" spans="1:8" x14ac:dyDescent="0.2">
      <c r="A3" s="134" t="s">
        <v>521</v>
      </c>
      <c r="B3" s="139"/>
      <c r="C3" s="140"/>
      <c r="D3" s="141">
        <v>201877</v>
      </c>
      <c r="E3" s="142"/>
      <c r="F3" s="143">
        <v>200194</v>
      </c>
      <c r="G3" s="144"/>
      <c r="H3" s="145"/>
    </row>
    <row r="4" spans="1:8" x14ac:dyDescent="0.2">
      <c r="A4" s="146"/>
      <c r="B4" s="147"/>
      <c r="C4" s="148"/>
      <c r="D4" s="149">
        <v>50970</v>
      </c>
      <c r="E4" s="150"/>
      <c r="F4" s="151">
        <v>106422</v>
      </c>
      <c r="G4" s="152"/>
      <c r="H4" s="153"/>
    </row>
    <row r="5" spans="1:8" x14ac:dyDescent="0.2">
      <c r="A5" s="134" t="s">
        <v>523</v>
      </c>
      <c r="B5" s="139"/>
      <c r="C5" s="140"/>
      <c r="D5" s="141">
        <v>192784</v>
      </c>
      <c r="E5" s="142"/>
      <c r="F5" s="143">
        <v>196914</v>
      </c>
      <c r="G5" s="144"/>
      <c r="H5" s="145"/>
    </row>
    <row r="6" spans="1:8" x14ac:dyDescent="0.2">
      <c r="A6" s="146"/>
      <c r="B6" s="147"/>
      <c r="C6" s="148"/>
      <c r="D6" s="149">
        <v>89393</v>
      </c>
      <c r="E6" s="150"/>
      <c r="F6" s="151">
        <v>98966</v>
      </c>
      <c r="G6" s="152"/>
      <c r="H6" s="153"/>
    </row>
    <row r="7" spans="1:8" x14ac:dyDescent="0.2">
      <c r="A7" s="134" t="s">
        <v>524</v>
      </c>
      <c r="B7" s="139"/>
      <c r="C7" s="140"/>
      <c r="D7" s="141">
        <v>244419</v>
      </c>
      <c r="E7" s="142"/>
      <c r="F7" s="143">
        <v>204757</v>
      </c>
      <c r="G7" s="144"/>
      <c r="H7" s="145"/>
    </row>
    <row r="8" spans="1:8" x14ac:dyDescent="0.2">
      <c r="A8" s="146"/>
      <c r="B8" s="147"/>
      <c r="C8" s="148"/>
      <c r="D8" s="149">
        <v>162802</v>
      </c>
      <c r="E8" s="150"/>
      <c r="F8" s="151">
        <v>106071</v>
      </c>
      <c r="G8" s="152"/>
      <c r="H8" s="153"/>
    </row>
    <row r="9" spans="1:8" x14ac:dyDescent="0.2">
      <c r="A9" s="134" t="s">
        <v>525</v>
      </c>
      <c r="B9" s="139"/>
      <c r="C9" s="140"/>
      <c r="D9" s="141">
        <v>456687</v>
      </c>
      <c r="E9" s="142"/>
      <c r="F9" s="143">
        <v>194971</v>
      </c>
      <c r="G9" s="144"/>
      <c r="H9" s="145"/>
    </row>
    <row r="10" spans="1:8" x14ac:dyDescent="0.2">
      <c r="A10" s="146"/>
      <c r="B10" s="147"/>
      <c r="C10" s="148"/>
      <c r="D10" s="149">
        <v>251812</v>
      </c>
      <c r="E10" s="150"/>
      <c r="F10" s="151">
        <v>105966</v>
      </c>
      <c r="G10" s="152"/>
      <c r="H10" s="153"/>
    </row>
    <row r="11" spans="1:8" x14ac:dyDescent="0.2">
      <c r="A11" s="134" t="s">
        <v>526</v>
      </c>
      <c r="B11" s="139"/>
      <c r="C11" s="140"/>
      <c r="D11" s="141">
        <v>221905</v>
      </c>
      <c r="E11" s="142"/>
      <c r="F11" s="143">
        <v>224172</v>
      </c>
      <c r="G11" s="144"/>
      <c r="H11" s="145"/>
    </row>
    <row r="12" spans="1:8" x14ac:dyDescent="0.2">
      <c r="A12" s="146"/>
      <c r="B12" s="147"/>
      <c r="C12" s="154"/>
      <c r="D12" s="149">
        <v>75633</v>
      </c>
      <c r="E12" s="150"/>
      <c r="F12" s="151">
        <v>117611</v>
      </c>
      <c r="G12" s="152"/>
      <c r="H12" s="153"/>
    </row>
    <row r="13" spans="1:8" x14ac:dyDescent="0.2">
      <c r="A13" s="134"/>
      <c r="B13" s="139"/>
      <c r="C13" s="140"/>
      <c r="D13" s="141">
        <v>263534</v>
      </c>
      <c r="E13" s="142"/>
      <c r="F13" s="143">
        <v>204202</v>
      </c>
      <c r="G13" s="155"/>
      <c r="H13" s="145"/>
    </row>
    <row r="14" spans="1:8" x14ac:dyDescent="0.2">
      <c r="A14" s="146"/>
      <c r="B14" s="147"/>
      <c r="C14" s="148"/>
      <c r="D14" s="149">
        <v>126122</v>
      </c>
      <c r="E14" s="150"/>
      <c r="F14" s="151">
        <v>107007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3.92</v>
      </c>
      <c r="C19" s="156">
        <f>ROUND(VALUE(SUBSTITUTE(実質収支比率等に係る経年分析!G$48,"▲","-")),2)</f>
        <v>5.29</v>
      </c>
      <c r="D19" s="156">
        <f>ROUND(VALUE(SUBSTITUTE(実質収支比率等に係る経年分析!H$48,"▲","-")),2)</f>
        <v>3.63</v>
      </c>
      <c r="E19" s="156">
        <f>ROUND(VALUE(SUBSTITUTE(実質収支比率等に係る経年分析!I$48,"▲","-")),2)</f>
        <v>1.66</v>
      </c>
      <c r="F19" s="156">
        <f>ROUND(VALUE(SUBSTITUTE(実質収支比率等に係る経年分析!J$48,"▲","-")),2)</f>
        <v>1.6</v>
      </c>
    </row>
    <row r="20" spans="1:11" x14ac:dyDescent="0.2">
      <c r="A20" s="156" t="s">
        <v>53</v>
      </c>
      <c r="B20" s="156">
        <f>ROUND(VALUE(SUBSTITUTE(実質収支比率等に係る経年分析!F$47,"▲","-")),2)</f>
        <v>37.270000000000003</v>
      </c>
      <c r="C20" s="156">
        <f>ROUND(VALUE(SUBSTITUTE(実質収支比率等に係る経年分析!G$47,"▲","-")),2)</f>
        <v>36.44</v>
      </c>
      <c r="D20" s="156">
        <f>ROUND(VALUE(SUBSTITUTE(実質収支比率等に係る経年分析!H$47,"▲","-")),2)</f>
        <v>36.700000000000003</v>
      </c>
      <c r="E20" s="156">
        <f>ROUND(VALUE(SUBSTITUTE(実質収支比率等に係る経年分析!I$47,"▲","-")),2)</f>
        <v>36.799999999999997</v>
      </c>
      <c r="F20" s="156">
        <f>ROUND(VALUE(SUBSTITUTE(実質収支比率等に係る経年分析!J$47,"▲","-")),2)</f>
        <v>36.39</v>
      </c>
    </row>
    <row r="21" spans="1:11" x14ac:dyDescent="0.2">
      <c r="A21" s="156" t="s">
        <v>54</v>
      </c>
      <c r="B21" s="156">
        <f>IF(ISNUMBER(VALUE(SUBSTITUTE(実質収支比率等に係る経年分析!F$49,"▲","-"))),ROUND(VALUE(SUBSTITUTE(実質収支比率等に係る経年分析!F$49,"▲","-")),2),NA())</f>
        <v>0.82</v>
      </c>
      <c r="C21" s="156">
        <f>IF(ISNUMBER(VALUE(SUBSTITUTE(実質収支比率等に係る経年分析!G$49,"▲","-"))),ROUND(VALUE(SUBSTITUTE(実質収支比率等に係る経年分析!G$49,"▲","-")),2),NA())</f>
        <v>3.29</v>
      </c>
      <c r="D21" s="156">
        <f>IF(ISNUMBER(VALUE(SUBSTITUTE(実質収支比率等に係る経年分析!H$49,"▲","-"))),ROUND(VALUE(SUBSTITUTE(実質収支比率等に係る経年分析!H$49,"▲","-")),2),NA())</f>
        <v>-1.61</v>
      </c>
      <c r="E21" s="156">
        <f>IF(ISNUMBER(VALUE(SUBSTITUTE(実質収支比率等に係る経年分析!I$49,"▲","-"))),ROUND(VALUE(SUBSTITUTE(実質収支比率等に係る経年分析!I$49,"▲","-")),2),NA())</f>
        <v>-1.95</v>
      </c>
      <c r="F21" s="156">
        <f>IF(ISNUMBER(VALUE(SUBSTITUTE(実質収支比率等に係る経年分析!J$49,"▲","-"))),ROUND(VALUE(SUBSTITUTE(実質収支比率等に係る経年分析!J$49,"▲","-")),2),NA())</f>
        <v>0.11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0.06</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2.74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3.17</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0.38</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0.53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0.33</v>
      </c>
    </row>
    <row r="31" spans="1:11" x14ac:dyDescent="0.2">
      <c r="A31" s="157" t="str">
        <f>IF(連結実質赤字比率に係る赤字・黒字の構成分析!C$39="",NA(),連結実質赤字比率に係る赤字・黒字の構成分析!C$39)</f>
        <v>知名町合併処理浄化槽事業会計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0.61</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0.57999999999999996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1.69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1.49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0.87</v>
      </c>
    </row>
    <row r="33" spans="1:16" x14ac:dyDescent="0.2">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3.39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5.27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3.62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1.59</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0.06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2.46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2.64</v>
      </c>
    </row>
    <row r="35" spans="1:16" x14ac:dyDescent="0.2">
      <c r="A35" s="157" t="str">
        <f>IF(連結実質赤字比率に係る赤字・黒字の構成分析!C$35="",NA(),連結実質赤字比率に係る赤字・黒字の構成分析!C$35)</f>
        <v>農業集落排水事業会計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0.13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0.14000000000000001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2.2999999999999998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2.67</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5.21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3.96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4.5199999999999996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4.6399999999999997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4.4800000000000004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770</v>
      </c>
      <c r="E42" s="158"/>
      <c r="F42" s="158"/>
      <c r="G42" s="158">
        <f>'実質公債費比率（分子）の構造'!L$52</f>
        <v>749</v>
      </c>
      <c r="H42" s="158"/>
      <c r="I42" s="158"/>
      <c r="J42" s="158">
        <f>'実質公債費比率（分子）の構造'!M$52</f>
        <v>788</v>
      </c>
      <c r="K42" s="158"/>
      <c r="L42" s="158"/>
      <c r="M42" s="158">
        <f>'実質公債費比率（分子）の構造'!N$52</f>
        <v>744</v>
      </c>
      <c r="N42" s="158"/>
      <c r="O42" s="158"/>
      <c r="P42" s="158">
        <f>'実質公債費比率（分子）の構造'!O$52</f>
        <v>744</v>
      </c>
    </row>
    <row r="43" spans="1:16" x14ac:dyDescent="0.2">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f>'実質公債費比率（分子）の構造'!N$51</f>
        <v>0</v>
      </c>
      <c r="L43" s="158"/>
      <c r="M43" s="158"/>
      <c r="N43" s="158">
        <f>'実質公債費比率（分子）の構造'!O$51</f>
        <v>1</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1</v>
      </c>
      <c r="L44" s="158"/>
      <c r="M44" s="158"/>
      <c r="N44" s="158">
        <f>'実質公債費比率（分子）の構造'!O$50</f>
        <v>0</v>
      </c>
      <c r="O44" s="158"/>
      <c r="P44" s="158"/>
    </row>
    <row r="45" spans="1:16" x14ac:dyDescent="0.2">
      <c r="A45" s="158" t="s">
        <v>63</v>
      </c>
      <c r="B45" s="158">
        <f>'実質公債費比率（分子）の構造'!K$49</f>
        <v>5</v>
      </c>
      <c r="C45" s="158"/>
      <c r="D45" s="158"/>
      <c r="E45" s="158">
        <f>'実質公債費比率（分子）の構造'!L$49</f>
        <v>8</v>
      </c>
      <c r="F45" s="158"/>
      <c r="G45" s="158"/>
      <c r="H45" s="158">
        <f>'実質公債費比率（分子）の構造'!M$49</f>
        <v>10</v>
      </c>
      <c r="I45" s="158"/>
      <c r="J45" s="158"/>
      <c r="K45" s="158">
        <f>'実質公債費比率（分子）の構造'!N$49</f>
        <v>5</v>
      </c>
      <c r="L45" s="158"/>
      <c r="M45" s="158"/>
      <c r="N45" s="158">
        <f>'実質公債費比率（分子）の構造'!O$49</f>
        <v>4</v>
      </c>
      <c r="O45" s="158"/>
      <c r="P45" s="158"/>
    </row>
    <row r="46" spans="1:16" x14ac:dyDescent="0.2">
      <c r="A46" s="158" t="s">
        <v>64</v>
      </c>
      <c r="B46" s="158">
        <f>'実質公債費比率（分子）の構造'!K$48</f>
        <v>160</v>
      </c>
      <c r="C46" s="158"/>
      <c r="D46" s="158"/>
      <c r="E46" s="158">
        <f>'実質公債費比率（分子）の構造'!L$48</f>
        <v>155</v>
      </c>
      <c r="F46" s="158"/>
      <c r="G46" s="158"/>
      <c r="H46" s="158">
        <f>'実質公債費比率（分子）の構造'!M$48</f>
        <v>162</v>
      </c>
      <c r="I46" s="158"/>
      <c r="J46" s="158"/>
      <c r="K46" s="158">
        <f>'実質公債費比率（分子）の構造'!N$48</f>
        <v>189</v>
      </c>
      <c r="L46" s="158"/>
      <c r="M46" s="158"/>
      <c r="N46" s="158">
        <f>'実質公債費比率（分子）の構造'!O$48</f>
        <v>188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901</v>
      </c>
      <c r="C49" s="158"/>
      <c r="D49" s="158"/>
      <c r="E49" s="158">
        <f>'実質公債費比率（分子）の構造'!L$45</f>
        <v>944</v>
      </c>
      <c r="F49" s="158"/>
      <c r="G49" s="158"/>
      <c r="H49" s="158">
        <f>'実質公債費比率（分子）の構造'!M$45</f>
        <v>1013</v>
      </c>
      <c r="I49" s="158"/>
      <c r="J49" s="158"/>
      <c r="K49" s="158">
        <f>'実質公債費比率（分子）の構造'!N$45</f>
        <v>973</v>
      </c>
      <c r="L49" s="158"/>
      <c r="M49" s="158"/>
      <c r="N49" s="158">
        <f>'実質公債費比率（分子）の構造'!O$45</f>
        <v>953</v>
      </c>
      <c r="O49" s="158"/>
      <c r="P49" s="158"/>
    </row>
    <row r="50" spans="1:16" x14ac:dyDescent="0.2">
      <c r="A50" s="158" t="s">
        <v>67</v>
      </c>
      <c r="B50" s="158" t="e">
        <f>NA()</f>
        <v>#N/A</v>
      </c>
      <c r="C50" s="158">
        <f>IF(ISNUMBER('実質公債費比率（分子）の構造'!K$53),'実質公債費比率（分子）の構造'!K$53,NA())</f>
        <v>296</v>
      </c>
      <c r="D50" s="158" t="e">
        <f>NA()</f>
        <v>#N/A</v>
      </c>
      <c r="E50" s="158" t="e">
        <f>NA()</f>
        <v>#N/A</v>
      </c>
      <c r="F50" s="158">
        <f>IF(ISNUMBER('実質公債費比率（分子）の構造'!L$53),'実質公債費比率（分子）の構造'!L$53,NA())</f>
        <v>358</v>
      </c>
      <c r="G50" s="158" t="e">
        <f>NA()</f>
        <v>#N/A</v>
      </c>
      <c r="H50" s="158" t="e">
        <f>NA()</f>
        <v>#N/A</v>
      </c>
      <c r="I50" s="158">
        <f>IF(ISNUMBER('実質公債費比率（分子）の構造'!M$53),'実質公債費比率（分子）の構造'!M$53,NA())</f>
        <v>397</v>
      </c>
      <c r="J50" s="158" t="e">
        <f>NA()</f>
        <v>#N/A</v>
      </c>
      <c r="K50" s="158" t="e">
        <f>NA()</f>
        <v>#N/A</v>
      </c>
      <c r="L50" s="158">
        <f>IF(ISNUMBER('実質公債費比率（分子）の構造'!N$53),'実質公債費比率（分子）の構造'!N$53,NA())</f>
        <v>424</v>
      </c>
      <c r="M50" s="158" t="e">
        <f>NA()</f>
        <v>#N/A</v>
      </c>
      <c r="N50" s="158" t="e">
        <f>NA()</f>
        <v>#N/A</v>
      </c>
      <c r="O50" s="158">
        <f>IF(ISNUMBER('実質公債費比率（分子）の構造'!O$53),'実質公債費比率（分子）の構造'!O$53,NA())</f>
        <v>402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6641</v>
      </c>
      <c r="E56" s="157"/>
      <c r="F56" s="157"/>
      <c r="G56" s="157">
        <f>'将来負担比率（分子）の構造'!J$52</f>
        <v>5936</v>
      </c>
      <c r="H56" s="157"/>
      <c r="I56" s="157"/>
      <c r="J56" s="157">
        <f>'将来負担比率（分子）の構造'!K$52</f>
        <v>6150</v>
      </c>
      <c r="K56" s="157"/>
      <c r="L56" s="157"/>
      <c r="M56" s="157">
        <f>'将来負担比率（分子）の構造'!L$52</f>
        <v>6074</v>
      </c>
      <c r="N56" s="157"/>
      <c r="O56" s="157"/>
      <c r="P56" s="157">
        <f>'将来負担比率（分子）の構造'!M$52</f>
        <v>5926</v>
      </c>
    </row>
    <row r="57" spans="1:16" x14ac:dyDescent="0.2">
      <c r="A57" s="157" t="s">
        <v>42</v>
      </c>
      <c r="B57" s="157"/>
      <c r="C57" s="157"/>
      <c r="D57" s="157">
        <f>'将来負担比率（分子）の構造'!I$51</f>
        <v>502</v>
      </c>
      <c r="E57" s="157"/>
      <c r="F57" s="157"/>
      <c r="G57" s="157">
        <f>'将来負担比率（分子）の構造'!J$51</f>
        <v>587</v>
      </c>
      <c r="H57" s="157"/>
      <c r="I57" s="157"/>
      <c r="J57" s="157">
        <f>'将来負担比率（分子）の構造'!K$51</f>
        <v>597</v>
      </c>
      <c r="K57" s="157"/>
      <c r="L57" s="157"/>
      <c r="M57" s="157">
        <f>'将来負担比率（分子）の構造'!L$51</f>
        <v>644</v>
      </c>
      <c r="N57" s="157"/>
      <c r="O57" s="157"/>
      <c r="P57" s="157">
        <f>'将来負担比率（分子）の構造'!M$51</f>
        <v>694</v>
      </c>
    </row>
    <row r="58" spans="1:16" x14ac:dyDescent="0.2">
      <c r="A58" s="157" t="s">
        <v>41</v>
      </c>
      <c r="B58" s="157"/>
      <c r="C58" s="157"/>
      <c r="D58" s="157">
        <f>'将来負担比率（分子）の構造'!I$50</f>
        <v>2697</v>
      </c>
      <c r="E58" s="157"/>
      <c r="F58" s="157"/>
      <c r="G58" s="157">
        <f>'将来負担比率（分子）の構造'!J$50</f>
        <v>3166</v>
      </c>
      <c r="H58" s="157"/>
      <c r="I58" s="157"/>
      <c r="J58" s="157">
        <f>'将来負担比率（分子）の構造'!K$50</f>
        <v>3239</v>
      </c>
      <c r="K58" s="157"/>
      <c r="L58" s="157"/>
      <c r="M58" s="157">
        <f>'将来負担比率（分子）の構造'!L$50</f>
        <v>3070</v>
      </c>
      <c r="N58" s="157"/>
      <c r="O58" s="157"/>
      <c r="P58" s="157">
        <f>'将来負担比率（分子）の構造'!M$50</f>
        <v>3226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123</v>
      </c>
      <c r="C61" s="157"/>
      <c r="D61" s="157"/>
      <c r="E61" s="157">
        <f>'将来負担比率（分子）の構造'!J$46</f>
        <v>144</v>
      </c>
      <c r="F61" s="157"/>
      <c r="G61" s="157"/>
      <c r="H61" s="157">
        <f>'将来負担比率（分子）の構造'!K$46</f>
        <v>143</v>
      </c>
      <c r="I61" s="157"/>
      <c r="J61" s="157"/>
      <c r="K61" s="157">
        <f>'将来負担比率（分子）の構造'!L$46</f>
        <v>107</v>
      </c>
      <c r="L61" s="157"/>
      <c r="M61" s="157"/>
      <c r="N61" s="157">
        <f>'将来負担比率（分子）の構造'!M$46</f>
        <v>129</v>
      </c>
      <c r="O61" s="157"/>
      <c r="P61" s="157"/>
    </row>
    <row r="62" spans="1:16" x14ac:dyDescent="0.2">
      <c r="A62" s="157" t="s">
        <v>35</v>
      </c>
      <c r="B62" s="157">
        <f>'将来負担比率（分子）の構造'!I$45</f>
        <v>334</v>
      </c>
      <c r="C62" s="157"/>
      <c r="D62" s="157"/>
      <c r="E62" s="157">
        <f>'将来負担比率（分子）の構造'!J$45</f>
        <v>339</v>
      </c>
      <c r="F62" s="157"/>
      <c r="G62" s="157"/>
      <c r="H62" s="157">
        <f>'将来負担比率（分子）の構造'!K$45</f>
        <v>290</v>
      </c>
      <c r="I62" s="157"/>
      <c r="J62" s="157"/>
      <c r="K62" s="157">
        <f>'将来負担比率（分子）の構造'!L$45</f>
        <v>250</v>
      </c>
      <c r="L62" s="157"/>
      <c r="M62" s="157"/>
      <c r="N62" s="157">
        <f>'将来負担比率（分子）の構造'!M$45</f>
        <v>385</v>
      </c>
      <c r="O62" s="157"/>
      <c r="P62" s="157"/>
    </row>
    <row r="63" spans="1:16" x14ac:dyDescent="0.2">
      <c r="A63" s="157" t="s">
        <v>34</v>
      </c>
      <c r="B63" s="157">
        <f>'将来負担比率（分子）の構造'!I$44</f>
        <v>77</v>
      </c>
      <c r="C63" s="157"/>
      <c r="D63" s="157"/>
      <c r="E63" s="157">
        <f>'将来負担比率（分子）の構造'!J$44</f>
        <v>68</v>
      </c>
      <c r="F63" s="157"/>
      <c r="G63" s="157"/>
      <c r="H63" s="157">
        <f>'将来負担比率（分子）の構造'!K$44</f>
        <v>58</v>
      </c>
      <c r="I63" s="157"/>
      <c r="J63" s="157"/>
      <c r="K63" s="157">
        <f>'将来負担比率（分子）の構造'!L$44</f>
        <v>53</v>
      </c>
      <c r="L63" s="157"/>
      <c r="M63" s="157"/>
      <c r="N63" s="157">
        <f>'将来負担比率（分子）の構造'!M$44</f>
        <v>48</v>
      </c>
      <c r="O63" s="157"/>
      <c r="P63" s="157"/>
    </row>
    <row r="64" spans="1:16" x14ac:dyDescent="0.2">
      <c r="A64" s="157" t="s">
        <v>33</v>
      </c>
      <c r="B64" s="157">
        <f>'将来負担比率（分子）の構造'!I$43</f>
        <v>1720</v>
      </c>
      <c r="C64" s="157"/>
      <c r="D64" s="157"/>
      <c r="E64" s="157">
        <f>'将来負担比率（分子）の構造'!J$43</f>
        <v>1659</v>
      </c>
      <c r="F64" s="157"/>
      <c r="G64" s="157"/>
      <c r="H64" s="157">
        <f>'将来負担比率（分子）の構造'!K$43</f>
        <v>1538</v>
      </c>
      <c r="I64" s="157"/>
      <c r="J64" s="157"/>
      <c r="K64" s="157">
        <f>'将来負担比率（分子）の構造'!L$43</f>
        <v>1479</v>
      </c>
      <c r="L64" s="157"/>
      <c r="M64" s="157"/>
      <c r="N64" s="157">
        <f>'将来負担比率（分子）の構造'!M$43</f>
        <v>1381</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8264</v>
      </c>
      <c r="C66" s="157"/>
      <c r="D66" s="157"/>
      <c r="E66" s="157">
        <f>'将来負担比率（分子）の構造'!J$41</f>
        <v>7997</v>
      </c>
      <c r="F66" s="157"/>
      <c r="G66" s="157"/>
      <c r="H66" s="157">
        <f>'将来負担比率（分子）の構造'!K$41</f>
        <v>7976</v>
      </c>
      <c r="I66" s="157"/>
      <c r="J66" s="157"/>
      <c r="K66" s="157">
        <f>'将来負担比率（分子）の構造'!L$41</f>
        <v>8317</v>
      </c>
      <c r="L66" s="157"/>
      <c r="M66" s="157"/>
      <c r="N66" s="157">
        <f>'将来負担比率（分子）の構造'!M$41</f>
        <v>8073</v>
      </c>
      <c r="O66" s="157"/>
      <c r="P66" s="157"/>
    </row>
    <row r="67" spans="1:16" x14ac:dyDescent="0.2">
      <c r="A67" s="157" t="s">
        <v>71</v>
      </c>
      <c r="B67" s="157" t="e">
        <f>NA()</f>
        <v>#N/A</v>
      </c>
      <c r="C67" s="157">
        <f>IF(ISNUMBER('将来負担比率（分子）の構造'!I$53), IF('将来負担比率（分子）の構造'!I$53 &lt; 0, 0, '将来負担比率（分子）の構造'!I$53), NA())</f>
        <v>679</v>
      </c>
      <c r="D67" s="157" t="e">
        <f>NA()</f>
        <v>#N/A</v>
      </c>
      <c r="E67" s="157" t="e">
        <f>NA()</f>
        <v>#N/A</v>
      </c>
      <c r="F67" s="157">
        <f>IF(ISNUMBER('将来負担比率（分子）の構造'!J$53), IF('将来負担比率（分子）の構造'!J$53 &lt; 0, 0, '将来負担比率（分子）の構造'!J$53), NA())</f>
        <v>519</v>
      </c>
      <c r="G67" s="157" t="e">
        <f>NA()</f>
        <v>#N/A</v>
      </c>
      <c r="H67" s="157" t="e">
        <f>NA()</f>
        <v>#N/A</v>
      </c>
      <c r="I67" s="157">
        <f>IF(ISNUMBER('将来負担比率（分子）の構造'!K$53), IF('将来負担比率（分子）の構造'!K$53 &lt; 0, 0, '将来負担比率（分子）の構造'!K$53), NA())</f>
        <v>19</v>
      </c>
      <c r="J67" s="157" t="e">
        <f>NA()</f>
        <v>#N/A</v>
      </c>
      <c r="K67" s="157" t="e">
        <f>NA()</f>
        <v>#N/A</v>
      </c>
      <c r="L67" s="157">
        <f>IF(ISNUMBER('将来負担比率（分子）の構造'!L$53), IF('将来負担比率（分子）の構造'!L$53 &lt; 0, 0, '将来負担比率（分子）の構造'!L$53), NA())</f>
        <v>418</v>
      </c>
      <c r="M67" s="157" t="e">
        <f>NA()</f>
        <v>#N/A</v>
      </c>
      <c r="N67" s="157" t="e">
        <f>NA()</f>
        <v>#N/A</v>
      </c>
      <c r="O67" s="157">
        <f>IF(ISNUMBER('将来負担比率（分子）の構造'!M$53), IF('将来負担比率（分子）の構造'!M$53 &lt; 0, 0, '将来負担比率（分子）の構造'!M$53), NA())</f>
        <v>171</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1479</v>
      </c>
      <c r="C72" s="161">
        <f>基金残高に係る経年分析!G55</f>
        <v>1480</v>
      </c>
      <c r="D72" s="161">
        <f>基金残高に係る経年分析!H55</f>
        <v>1486</v>
      </c>
    </row>
    <row r="73" spans="1:16" x14ac:dyDescent="0.2">
      <c r="A73" s="160" t="s">
        <v>74</v>
      </c>
      <c r="B73" s="161">
        <f>基金残高に係る経年分析!F56</f>
        <v>214</v>
      </c>
      <c r="C73" s="161">
        <f>基金残高に係る経年分析!G56</f>
        <v>215</v>
      </c>
      <c r="D73" s="161">
        <f>基金残高に係る経年分析!H56</f>
        <v>231</v>
      </c>
    </row>
    <row r="74" spans="1:16" x14ac:dyDescent="0.2">
      <c r="A74" s="160" t="s">
        <v>75</v>
      </c>
      <c r="B74" s="161">
        <f>基金残高に係る経年分析!F57</f>
        <v>1222</v>
      </c>
      <c r="C74" s="161">
        <f>基金残高に係る経年分析!G57</f>
        <v>1032</v>
      </c>
      <c r="D74" s="161">
        <f>基金残高に係る経年分析!H57</f>
        <v>1174</v>
      </c>
    </row>
  </sheetData>
  <sheetProtection algorithmName="SHA-512" hashValue="m+ceIezPnBSNjl/CSinhwQu4wf4JDAhbCB7qnCigp10AmGGAC5fBiTXCt3QH2/o5aCSlON+09oWzDpaDyuIoVA==" saltValue="GUEPd+4FYvzXPRRfflIo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500489</v>
      </c>
      <c r="S5" s="664"/>
      <c r="T5" s="664"/>
      <c r="U5" s="664"/>
      <c r="V5" s="664"/>
      <c r="W5" s="664"/>
      <c r="X5" s="664"/>
      <c r="Y5" s="689"/>
      <c r="Z5" s="702">
        <v>6.9</v>
      </c>
      <c r="AA5" s="702"/>
      <c r="AB5" s="702"/>
      <c r="AC5" s="702"/>
      <c r="AD5" s="703">
        <v>500489</v>
      </c>
      <c r="AE5" s="703"/>
      <c r="AF5" s="703"/>
      <c r="AG5" s="703"/>
      <c r="AH5" s="703"/>
      <c r="AI5" s="703"/>
      <c r="AJ5" s="703"/>
      <c r="AK5" s="703"/>
      <c r="AL5" s="690">
        <v>12.2</v>
      </c>
      <c r="AM5" s="672"/>
      <c r="AN5" s="672"/>
      <c r="AO5" s="691"/>
      <c r="AP5" s="666" t="s">
        <v>217</v>
      </c>
      <c r="AQ5" s="667"/>
      <c r="AR5" s="667"/>
      <c r="AS5" s="667"/>
      <c r="AT5" s="667"/>
      <c r="AU5" s="667"/>
      <c r="AV5" s="667"/>
      <c r="AW5" s="667"/>
      <c r="AX5" s="667"/>
      <c r="AY5" s="667"/>
      <c r="AZ5" s="667"/>
      <c r="BA5" s="667"/>
      <c r="BB5" s="667"/>
      <c r="BC5" s="667"/>
      <c r="BD5" s="667"/>
      <c r="BE5" s="667"/>
      <c r="BF5" s="668"/>
      <c r="BG5" s="608">
        <v>500489</v>
      </c>
      <c r="BH5" s="609"/>
      <c r="BI5" s="609"/>
      <c r="BJ5" s="609"/>
      <c r="BK5" s="609"/>
      <c r="BL5" s="609"/>
      <c r="BM5" s="609"/>
      <c r="BN5" s="610"/>
      <c r="BO5" s="646">
        <v>100</v>
      </c>
      <c r="BP5" s="646"/>
      <c r="BQ5" s="646"/>
      <c r="BR5" s="646"/>
      <c r="BS5" s="647" t="s">
        <v>122</v>
      </c>
      <c r="BT5" s="647"/>
      <c r="BU5" s="647"/>
      <c r="BV5" s="647"/>
      <c r="BW5" s="647"/>
      <c r="BX5" s="647"/>
      <c r="BY5" s="647"/>
      <c r="BZ5" s="647"/>
      <c r="CA5" s="647"/>
      <c r="CB5" s="685"/>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56282</v>
      </c>
      <c r="S6" s="609"/>
      <c r="T6" s="609"/>
      <c r="U6" s="609"/>
      <c r="V6" s="609"/>
      <c r="W6" s="609"/>
      <c r="X6" s="609"/>
      <c r="Y6" s="610"/>
      <c r="Z6" s="646">
        <v>0.8</v>
      </c>
      <c r="AA6" s="646"/>
      <c r="AB6" s="646"/>
      <c r="AC6" s="646"/>
      <c r="AD6" s="647">
        <v>56282</v>
      </c>
      <c r="AE6" s="647"/>
      <c r="AF6" s="647"/>
      <c r="AG6" s="647"/>
      <c r="AH6" s="647"/>
      <c r="AI6" s="647"/>
      <c r="AJ6" s="647"/>
      <c r="AK6" s="647"/>
      <c r="AL6" s="611">
        <v>1.4</v>
      </c>
      <c r="AM6" s="612"/>
      <c r="AN6" s="612"/>
      <c r="AO6" s="648"/>
      <c r="AP6" s="605" t="s">
        <v>222</v>
      </c>
      <c r="AQ6" s="606"/>
      <c r="AR6" s="606"/>
      <c r="AS6" s="606"/>
      <c r="AT6" s="606"/>
      <c r="AU6" s="606"/>
      <c r="AV6" s="606"/>
      <c r="AW6" s="606"/>
      <c r="AX6" s="606"/>
      <c r="AY6" s="606"/>
      <c r="AZ6" s="606"/>
      <c r="BA6" s="606"/>
      <c r="BB6" s="606"/>
      <c r="BC6" s="606"/>
      <c r="BD6" s="606"/>
      <c r="BE6" s="606"/>
      <c r="BF6" s="607"/>
      <c r="BG6" s="608">
        <v>500489</v>
      </c>
      <c r="BH6" s="609"/>
      <c r="BI6" s="609"/>
      <c r="BJ6" s="609"/>
      <c r="BK6" s="609"/>
      <c r="BL6" s="609"/>
      <c r="BM6" s="609"/>
      <c r="BN6" s="610"/>
      <c r="BO6" s="646">
        <v>100</v>
      </c>
      <c r="BP6" s="646"/>
      <c r="BQ6" s="646"/>
      <c r="BR6" s="646"/>
      <c r="BS6" s="647" t="s">
        <v>122</v>
      </c>
      <c r="BT6" s="647"/>
      <c r="BU6" s="647"/>
      <c r="BV6" s="647"/>
      <c r="BW6" s="647"/>
      <c r="BX6" s="647"/>
      <c r="BY6" s="647"/>
      <c r="BZ6" s="647"/>
      <c r="CA6" s="647"/>
      <c r="CB6" s="685"/>
      <c r="CD6" s="666" t="s">
        <v>223</v>
      </c>
      <c r="CE6" s="667"/>
      <c r="CF6" s="667"/>
      <c r="CG6" s="667"/>
      <c r="CH6" s="667"/>
      <c r="CI6" s="667"/>
      <c r="CJ6" s="667"/>
      <c r="CK6" s="667"/>
      <c r="CL6" s="667"/>
      <c r="CM6" s="667"/>
      <c r="CN6" s="667"/>
      <c r="CO6" s="667"/>
      <c r="CP6" s="667"/>
      <c r="CQ6" s="668"/>
      <c r="CR6" s="608">
        <v>99725</v>
      </c>
      <c r="CS6" s="609"/>
      <c r="CT6" s="609"/>
      <c r="CU6" s="609"/>
      <c r="CV6" s="609"/>
      <c r="CW6" s="609"/>
      <c r="CX6" s="609"/>
      <c r="CY6" s="610"/>
      <c r="CZ6" s="690">
        <v>1.4</v>
      </c>
      <c r="DA6" s="672"/>
      <c r="DB6" s="672"/>
      <c r="DC6" s="692"/>
      <c r="DD6" s="614" t="s">
        <v>122</v>
      </c>
      <c r="DE6" s="609"/>
      <c r="DF6" s="609"/>
      <c r="DG6" s="609"/>
      <c r="DH6" s="609"/>
      <c r="DI6" s="609"/>
      <c r="DJ6" s="609"/>
      <c r="DK6" s="609"/>
      <c r="DL6" s="609"/>
      <c r="DM6" s="609"/>
      <c r="DN6" s="609"/>
      <c r="DO6" s="609"/>
      <c r="DP6" s="610"/>
      <c r="DQ6" s="614">
        <v>81161</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214</v>
      </c>
      <c r="S7" s="609"/>
      <c r="T7" s="609"/>
      <c r="U7" s="609"/>
      <c r="V7" s="609"/>
      <c r="W7" s="609"/>
      <c r="X7" s="609"/>
      <c r="Y7" s="610"/>
      <c r="Z7" s="646">
        <v>0</v>
      </c>
      <c r="AA7" s="646"/>
      <c r="AB7" s="646"/>
      <c r="AC7" s="646"/>
      <c r="AD7" s="647">
        <v>214</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197121</v>
      </c>
      <c r="BH7" s="609"/>
      <c r="BI7" s="609"/>
      <c r="BJ7" s="609"/>
      <c r="BK7" s="609"/>
      <c r="BL7" s="609"/>
      <c r="BM7" s="609"/>
      <c r="BN7" s="610"/>
      <c r="BO7" s="646">
        <v>39.4</v>
      </c>
      <c r="BP7" s="646"/>
      <c r="BQ7" s="646"/>
      <c r="BR7" s="646"/>
      <c r="BS7" s="647" t="s">
        <v>122</v>
      </c>
      <c r="BT7" s="647"/>
      <c r="BU7" s="647"/>
      <c r="BV7" s="647"/>
      <c r="BW7" s="647"/>
      <c r="BX7" s="647"/>
      <c r="BY7" s="647"/>
      <c r="BZ7" s="647"/>
      <c r="CA7" s="647"/>
      <c r="CB7" s="685"/>
      <c r="CD7" s="605" t="s">
        <v>226</v>
      </c>
      <c r="CE7" s="606"/>
      <c r="CF7" s="606"/>
      <c r="CG7" s="606"/>
      <c r="CH7" s="606"/>
      <c r="CI7" s="606"/>
      <c r="CJ7" s="606"/>
      <c r="CK7" s="606"/>
      <c r="CL7" s="606"/>
      <c r="CM7" s="606"/>
      <c r="CN7" s="606"/>
      <c r="CO7" s="606"/>
      <c r="CP7" s="606"/>
      <c r="CQ7" s="607"/>
      <c r="CR7" s="608">
        <v>1327045</v>
      </c>
      <c r="CS7" s="609"/>
      <c r="CT7" s="609"/>
      <c r="CU7" s="609"/>
      <c r="CV7" s="609"/>
      <c r="CW7" s="609"/>
      <c r="CX7" s="609"/>
      <c r="CY7" s="610"/>
      <c r="CZ7" s="646">
        <v>18.7</v>
      </c>
      <c r="DA7" s="646"/>
      <c r="DB7" s="646"/>
      <c r="DC7" s="646"/>
      <c r="DD7" s="614">
        <v>154858</v>
      </c>
      <c r="DE7" s="609"/>
      <c r="DF7" s="609"/>
      <c r="DG7" s="609"/>
      <c r="DH7" s="609"/>
      <c r="DI7" s="609"/>
      <c r="DJ7" s="609"/>
      <c r="DK7" s="609"/>
      <c r="DL7" s="609"/>
      <c r="DM7" s="609"/>
      <c r="DN7" s="609"/>
      <c r="DO7" s="609"/>
      <c r="DP7" s="610"/>
      <c r="DQ7" s="614">
        <v>898101</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2463</v>
      </c>
      <c r="S8" s="609"/>
      <c r="T8" s="609"/>
      <c r="U8" s="609"/>
      <c r="V8" s="609"/>
      <c r="W8" s="609"/>
      <c r="X8" s="609"/>
      <c r="Y8" s="610"/>
      <c r="Z8" s="646">
        <v>0</v>
      </c>
      <c r="AA8" s="646"/>
      <c r="AB8" s="646"/>
      <c r="AC8" s="646"/>
      <c r="AD8" s="647">
        <v>2463</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7066</v>
      </c>
      <c r="BH8" s="609"/>
      <c r="BI8" s="609"/>
      <c r="BJ8" s="609"/>
      <c r="BK8" s="609"/>
      <c r="BL8" s="609"/>
      <c r="BM8" s="609"/>
      <c r="BN8" s="610"/>
      <c r="BO8" s="646">
        <v>1.4</v>
      </c>
      <c r="BP8" s="646"/>
      <c r="BQ8" s="646"/>
      <c r="BR8" s="646"/>
      <c r="BS8" s="647" t="s">
        <v>122</v>
      </c>
      <c r="BT8" s="647"/>
      <c r="BU8" s="647"/>
      <c r="BV8" s="647"/>
      <c r="BW8" s="647"/>
      <c r="BX8" s="647"/>
      <c r="BY8" s="647"/>
      <c r="BZ8" s="647"/>
      <c r="CA8" s="647"/>
      <c r="CB8" s="685"/>
      <c r="CD8" s="605" t="s">
        <v>229</v>
      </c>
      <c r="CE8" s="606"/>
      <c r="CF8" s="606"/>
      <c r="CG8" s="606"/>
      <c r="CH8" s="606"/>
      <c r="CI8" s="606"/>
      <c r="CJ8" s="606"/>
      <c r="CK8" s="606"/>
      <c r="CL8" s="606"/>
      <c r="CM8" s="606"/>
      <c r="CN8" s="606"/>
      <c r="CO8" s="606"/>
      <c r="CP8" s="606"/>
      <c r="CQ8" s="607"/>
      <c r="CR8" s="608">
        <v>1404481</v>
      </c>
      <c r="CS8" s="609"/>
      <c r="CT8" s="609"/>
      <c r="CU8" s="609"/>
      <c r="CV8" s="609"/>
      <c r="CW8" s="609"/>
      <c r="CX8" s="609"/>
      <c r="CY8" s="610"/>
      <c r="CZ8" s="646">
        <v>19.8</v>
      </c>
      <c r="DA8" s="646"/>
      <c r="DB8" s="646"/>
      <c r="DC8" s="646"/>
      <c r="DD8" s="614">
        <v>683</v>
      </c>
      <c r="DE8" s="609"/>
      <c r="DF8" s="609"/>
      <c r="DG8" s="609"/>
      <c r="DH8" s="609"/>
      <c r="DI8" s="609"/>
      <c r="DJ8" s="609"/>
      <c r="DK8" s="609"/>
      <c r="DL8" s="609"/>
      <c r="DM8" s="609"/>
      <c r="DN8" s="609"/>
      <c r="DO8" s="609"/>
      <c r="DP8" s="610"/>
      <c r="DQ8" s="614">
        <v>908517</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3436</v>
      </c>
      <c r="S9" s="609"/>
      <c r="T9" s="609"/>
      <c r="U9" s="609"/>
      <c r="V9" s="609"/>
      <c r="W9" s="609"/>
      <c r="X9" s="609"/>
      <c r="Y9" s="610"/>
      <c r="Z9" s="646">
        <v>0</v>
      </c>
      <c r="AA9" s="646"/>
      <c r="AB9" s="646"/>
      <c r="AC9" s="646"/>
      <c r="AD9" s="647">
        <v>3436</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171394</v>
      </c>
      <c r="BH9" s="609"/>
      <c r="BI9" s="609"/>
      <c r="BJ9" s="609"/>
      <c r="BK9" s="609"/>
      <c r="BL9" s="609"/>
      <c r="BM9" s="609"/>
      <c r="BN9" s="610"/>
      <c r="BO9" s="646">
        <v>34.200000000000003</v>
      </c>
      <c r="BP9" s="646"/>
      <c r="BQ9" s="646"/>
      <c r="BR9" s="646"/>
      <c r="BS9" s="647" t="s">
        <v>122</v>
      </c>
      <c r="BT9" s="647"/>
      <c r="BU9" s="647"/>
      <c r="BV9" s="647"/>
      <c r="BW9" s="647"/>
      <c r="BX9" s="647"/>
      <c r="BY9" s="647"/>
      <c r="BZ9" s="647"/>
      <c r="CA9" s="647"/>
      <c r="CB9" s="685"/>
      <c r="CD9" s="605" t="s">
        <v>232</v>
      </c>
      <c r="CE9" s="606"/>
      <c r="CF9" s="606"/>
      <c r="CG9" s="606"/>
      <c r="CH9" s="606"/>
      <c r="CI9" s="606"/>
      <c r="CJ9" s="606"/>
      <c r="CK9" s="606"/>
      <c r="CL9" s="606"/>
      <c r="CM9" s="606"/>
      <c r="CN9" s="606"/>
      <c r="CO9" s="606"/>
      <c r="CP9" s="606"/>
      <c r="CQ9" s="607"/>
      <c r="CR9" s="608">
        <v>686107</v>
      </c>
      <c r="CS9" s="609"/>
      <c r="CT9" s="609"/>
      <c r="CU9" s="609"/>
      <c r="CV9" s="609"/>
      <c r="CW9" s="609"/>
      <c r="CX9" s="609"/>
      <c r="CY9" s="610"/>
      <c r="CZ9" s="646">
        <v>9.6999999999999993</v>
      </c>
      <c r="DA9" s="646"/>
      <c r="DB9" s="646"/>
      <c r="DC9" s="646"/>
      <c r="DD9" s="614">
        <v>186235</v>
      </c>
      <c r="DE9" s="609"/>
      <c r="DF9" s="609"/>
      <c r="DG9" s="609"/>
      <c r="DH9" s="609"/>
      <c r="DI9" s="609"/>
      <c r="DJ9" s="609"/>
      <c r="DK9" s="609"/>
      <c r="DL9" s="609"/>
      <c r="DM9" s="609"/>
      <c r="DN9" s="609"/>
      <c r="DO9" s="609"/>
      <c r="DP9" s="610"/>
      <c r="DQ9" s="614">
        <v>197612</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10910</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5"/>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145686</v>
      </c>
      <c r="S11" s="609"/>
      <c r="T11" s="609"/>
      <c r="U11" s="609"/>
      <c r="V11" s="609"/>
      <c r="W11" s="609"/>
      <c r="X11" s="609"/>
      <c r="Y11" s="610"/>
      <c r="Z11" s="611">
        <v>2</v>
      </c>
      <c r="AA11" s="612"/>
      <c r="AB11" s="612"/>
      <c r="AC11" s="613"/>
      <c r="AD11" s="614">
        <v>145686</v>
      </c>
      <c r="AE11" s="609"/>
      <c r="AF11" s="609"/>
      <c r="AG11" s="609"/>
      <c r="AH11" s="609"/>
      <c r="AI11" s="609"/>
      <c r="AJ11" s="609"/>
      <c r="AK11" s="610"/>
      <c r="AL11" s="611">
        <v>3.5</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7751</v>
      </c>
      <c r="BH11" s="609"/>
      <c r="BI11" s="609"/>
      <c r="BJ11" s="609"/>
      <c r="BK11" s="609"/>
      <c r="BL11" s="609"/>
      <c r="BM11" s="609"/>
      <c r="BN11" s="610"/>
      <c r="BO11" s="646">
        <v>1.5</v>
      </c>
      <c r="BP11" s="646"/>
      <c r="BQ11" s="646"/>
      <c r="BR11" s="646"/>
      <c r="BS11" s="647" t="s">
        <v>122</v>
      </c>
      <c r="BT11" s="647"/>
      <c r="BU11" s="647"/>
      <c r="BV11" s="647"/>
      <c r="BW11" s="647"/>
      <c r="BX11" s="647"/>
      <c r="BY11" s="647"/>
      <c r="BZ11" s="647"/>
      <c r="CA11" s="647"/>
      <c r="CB11" s="685"/>
      <c r="CD11" s="605" t="s">
        <v>238</v>
      </c>
      <c r="CE11" s="606"/>
      <c r="CF11" s="606"/>
      <c r="CG11" s="606"/>
      <c r="CH11" s="606"/>
      <c r="CI11" s="606"/>
      <c r="CJ11" s="606"/>
      <c r="CK11" s="606"/>
      <c r="CL11" s="606"/>
      <c r="CM11" s="606"/>
      <c r="CN11" s="606"/>
      <c r="CO11" s="606"/>
      <c r="CP11" s="606"/>
      <c r="CQ11" s="607"/>
      <c r="CR11" s="608">
        <v>909531</v>
      </c>
      <c r="CS11" s="609"/>
      <c r="CT11" s="609"/>
      <c r="CU11" s="609"/>
      <c r="CV11" s="609"/>
      <c r="CW11" s="609"/>
      <c r="CX11" s="609"/>
      <c r="CY11" s="610"/>
      <c r="CZ11" s="646">
        <v>12.8</v>
      </c>
      <c r="DA11" s="646"/>
      <c r="DB11" s="646"/>
      <c r="DC11" s="646"/>
      <c r="DD11" s="614">
        <v>245384</v>
      </c>
      <c r="DE11" s="609"/>
      <c r="DF11" s="609"/>
      <c r="DG11" s="609"/>
      <c r="DH11" s="609"/>
      <c r="DI11" s="609"/>
      <c r="DJ11" s="609"/>
      <c r="DK11" s="609"/>
      <c r="DL11" s="609"/>
      <c r="DM11" s="609"/>
      <c r="DN11" s="609"/>
      <c r="DO11" s="609"/>
      <c r="DP11" s="610"/>
      <c r="DQ11" s="614">
        <v>508726</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220169</v>
      </c>
      <c r="BH12" s="609"/>
      <c r="BI12" s="609"/>
      <c r="BJ12" s="609"/>
      <c r="BK12" s="609"/>
      <c r="BL12" s="609"/>
      <c r="BM12" s="609"/>
      <c r="BN12" s="610"/>
      <c r="BO12" s="646">
        <v>44</v>
      </c>
      <c r="BP12" s="646"/>
      <c r="BQ12" s="646"/>
      <c r="BR12" s="646"/>
      <c r="BS12" s="647" t="s">
        <v>122</v>
      </c>
      <c r="BT12" s="647"/>
      <c r="BU12" s="647"/>
      <c r="BV12" s="647"/>
      <c r="BW12" s="647"/>
      <c r="BX12" s="647"/>
      <c r="BY12" s="647"/>
      <c r="BZ12" s="647"/>
      <c r="CA12" s="647"/>
      <c r="CB12" s="685"/>
      <c r="CD12" s="605" t="s">
        <v>241</v>
      </c>
      <c r="CE12" s="606"/>
      <c r="CF12" s="606"/>
      <c r="CG12" s="606"/>
      <c r="CH12" s="606"/>
      <c r="CI12" s="606"/>
      <c r="CJ12" s="606"/>
      <c r="CK12" s="606"/>
      <c r="CL12" s="606"/>
      <c r="CM12" s="606"/>
      <c r="CN12" s="606"/>
      <c r="CO12" s="606"/>
      <c r="CP12" s="606"/>
      <c r="CQ12" s="607"/>
      <c r="CR12" s="608">
        <v>106739</v>
      </c>
      <c r="CS12" s="609"/>
      <c r="CT12" s="609"/>
      <c r="CU12" s="609"/>
      <c r="CV12" s="609"/>
      <c r="CW12" s="609"/>
      <c r="CX12" s="609"/>
      <c r="CY12" s="610"/>
      <c r="CZ12" s="646">
        <v>1.5</v>
      </c>
      <c r="DA12" s="646"/>
      <c r="DB12" s="646"/>
      <c r="DC12" s="646"/>
      <c r="DD12" s="614">
        <v>35373</v>
      </c>
      <c r="DE12" s="609"/>
      <c r="DF12" s="609"/>
      <c r="DG12" s="609"/>
      <c r="DH12" s="609"/>
      <c r="DI12" s="609"/>
      <c r="DJ12" s="609"/>
      <c r="DK12" s="609"/>
      <c r="DL12" s="609"/>
      <c r="DM12" s="609"/>
      <c r="DN12" s="609"/>
      <c r="DO12" s="609"/>
      <c r="DP12" s="610"/>
      <c r="DQ12" s="614">
        <v>62221</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217645</v>
      </c>
      <c r="BH13" s="609"/>
      <c r="BI13" s="609"/>
      <c r="BJ13" s="609"/>
      <c r="BK13" s="609"/>
      <c r="BL13" s="609"/>
      <c r="BM13" s="609"/>
      <c r="BN13" s="610"/>
      <c r="BO13" s="646">
        <v>43.5</v>
      </c>
      <c r="BP13" s="646"/>
      <c r="BQ13" s="646"/>
      <c r="BR13" s="646"/>
      <c r="BS13" s="647" t="s">
        <v>122</v>
      </c>
      <c r="BT13" s="647"/>
      <c r="BU13" s="647"/>
      <c r="BV13" s="647"/>
      <c r="BW13" s="647"/>
      <c r="BX13" s="647"/>
      <c r="BY13" s="647"/>
      <c r="BZ13" s="647"/>
      <c r="CA13" s="647"/>
      <c r="CB13" s="685"/>
      <c r="CD13" s="605" t="s">
        <v>244</v>
      </c>
      <c r="CE13" s="606"/>
      <c r="CF13" s="606"/>
      <c r="CG13" s="606"/>
      <c r="CH13" s="606"/>
      <c r="CI13" s="606"/>
      <c r="CJ13" s="606"/>
      <c r="CK13" s="606"/>
      <c r="CL13" s="606"/>
      <c r="CM13" s="606"/>
      <c r="CN13" s="606"/>
      <c r="CO13" s="606"/>
      <c r="CP13" s="606"/>
      <c r="CQ13" s="607"/>
      <c r="CR13" s="608">
        <v>642050</v>
      </c>
      <c r="CS13" s="609"/>
      <c r="CT13" s="609"/>
      <c r="CU13" s="609"/>
      <c r="CV13" s="609"/>
      <c r="CW13" s="609"/>
      <c r="CX13" s="609"/>
      <c r="CY13" s="610"/>
      <c r="CZ13" s="646">
        <v>9.1</v>
      </c>
      <c r="DA13" s="646"/>
      <c r="DB13" s="646"/>
      <c r="DC13" s="646"/>
      <c r="DD13" s="614">
        <v>421829</v>
      </c>
      <c r="DE13" s="609"/>
      <c r="DF13" s="609"/>
      <c r="DG13" s="609"/>
      <c r="DH13" s="609"/>
      <c r="DI13" s="609"/>
      <c r="DJ13" s="609"/>
      <c r="DK13" s="609"/>
      <c r="DL13" s="609"/>
      <c r="DM13" s="609"/>
      <c r="DN13" s="609"/>
      <c r="DO13" s="609"/>
      <c r="DP13" s="610"/>
      <c r="DQ13" s="614">
        <v>202237</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33060</v>
      </c>
      <c r="BH14" s="609"/>
      <c r="BI14" s="609"/>
      <c r="BJ14" s="609"/>
      <c r="BK14" s="609"/>
      <c r="BL14" s="609"/>
      <c r="BM14" s="609"/>
      <c r="BN14" s="610"/>
      <c r="BO14" s="646">
        <v>6.6</v>
      </c>
      <c r="BP14" s="646"/>
      <c r="BQ14" s="646"/>
      <c r="BR14" s="646"/>
      <c r="BS14" s="647" t="s">
        <v>122</v>
      </c>
      <c r="BT14" s="647"/>
      <c r="BU14" s="647"/>
      <c r="BV14" s="647"/>
      <c r="BW14" s="647"/>
      <c r="BX14" s="647"/>
      <c r="BY14" s="647"/>
      <c r="BZ14" s="647"/>
      <c r="CA14" s="647"/>
      <c r="CB14" s="685"/>
      <c r="CD14" s="605" t="s">
        <v>247</v>
      </c>
      <c r="CE14" s="606"/>
      <c r="CF14" s="606"/>
      <c r="CG14" s="606"/>
      <c r="CH14" s="606"/>
      <c r="CI14" s="606"/>
      <c r="CJ14" s="606"/>
      <c r="CK14" s="606"/>
      <c r="CL14" s="606"/>
      <c r="CM14" s="606"/>
      <c r="CN14" s="606"/>
      <c r="CO14" s="606"/>
      <c r="CP14" s="606"/>
      <c r="CQ14" s="607"/>
      <c r="CR14" s="608">
        <v>151092</v>
      </c>
      <c r="CS14" s="609"/>
      <c r="CT14" s="609"/>
      <c r="CU14" s="609"/>
      <c r="CV14" s="609"/>
      <c r="CW14" s="609"/>
      <c r="CX14" s="609"/>
      <c r="CY14" s="610"/>
      <c r="CZ14" s="646">
        <v>2.1</v>
      </c>
      <c r="DA14" s="646"/>
      <c r="DB14" s="646"/>
      <c r="DC14" s="646"/>
      <c r="DD14" s="614">
        <v>4250</v>
      </c>
      <c r="DE14" s="609"/>
      <c r="DF14" s="609"/>
      <c r="DG14" s="609"/>
      <c r="DH14" s="609"/>
      <c r="DI14" s="609"/>
      <c r="DJ14" s="609"/>
      <c r="DK14" s="609"/>
      <c r="DL14" s="609"/>
      <c r="DM14" s="609"/>
      <c r="DN14" s="609"/>
      <c r="DO14" s="609"/>
      <c r="DP14" s="610"/>
      <c r="DQ14" s="614">
        <v>144689</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4620</v>
      </c>
      <c r="S15" s="609"/>
      <c r="T15" s="609"/>
      <c r="U15" s="609"/>
      <c r="V15" s="609"/>
      <c r="W15" s="609"/>
      <c r="X15" s="609"/>
      <c r="Y15" s="610"/>
      <c r="Z15" s="646">
        <v>0.1</v>
      </c>
      <c r="AA15" s="646"/>
      <c r="AB15" s="646"/>
      <c r="AC15" s="646"/>
      <c r="AD15" s="647">
        <v>4620</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50139</v>
      </c>
      <c r="BH15" s="609"/>
      <c r="BI15" s="609"/>
      <c r="BJ15" s="609"/>
      <c r="BK15" s="609"/>
      <c r="BL15" s="609"/>
      <c r="BM15" s="609"/>
      <c r="BN15" s="610"/>
      <c r="BO15" s="646">
        <v>10</v>
      </c>
      <c r="BP15" s="646"/>
      <c r="BQ15" s="646"/>
      <c r="BR15" s="646"/>
      <c r="BS15" s="647" t="s">
        <v>122</v>
      </c>
      <c r="BT15" s="647"/>
      <c r="BU15" s="647"/>
      <c r="BV15" s="647"/>
      <c r="BW15" s="647"/>
      <c r="BX15" s="647"/>
      <c r="BY15" s="647"/>
      <c r="BZ15" s="647"/>
      <c r="CA15" s="647"/>
      <c r="CB15" s="685"/>
      <c r="CD15" s="605" t="s">
        <v>250</v>
      </c>
      <c r="CE15" s="606"/>
      <c r="CF15" s="606"/>
      <c r="CG15" s="606"/>
      <c r="CH15" s="606"/>
      <c r="CI15" s="606"/>
      <c r="CJ15" s="606"/>
      <c r="CK15" s="606"/>
      <c r="CL15" s="606"/>
      <c r="CM15" s="606"/>
      <c r="CN15" s="606"/>
      <c r="CO15" s="606"/>
      <c r="CP15" s="606"/>
      <c r="CQ15" s="607"/>
      <c r="CR15" s="608">
        <v>742626</v>
      </c>
      <c r="CS15" s="609"/>
      <c r="CT15" s="609"/>
      <c r="CU15" s="609"/>
      <c r="CV15" s="609"/>
      <c r="CW15" s="609"/>
      <c r="CX15" s="609"/>
      <c r="CY15" s="610"/>
      <c r="CZ15" s="646">
        <v>10.5</v>
      </c>
      <c r="DA15" s="646"/>
      <c r="DB15" s="646"/>
      <c r="DC15" s="646"/>
      <c r="DD15" s="614">
        <v>145900</v>
      </c>
      <c r="DE15" s="609"/>
      <c r="DF15" s="609"/>
      <c r="DG15" s="609"/>
      <c r="DH15" s="609"/>
      <c r="DI15" s="609"/>
      <c r="DJ15" s="609"/>
      <c r="DK15" s="609"/>
      <c r="DL15" s="609"/>
      <c r="DM15" s="609"/>
      <c r="DN15" s="609"/>
      <c r="DO15" s="609"/>
      <c r="DP15" s="610"/>
      <c r="DQ15" s="614">
        <v>527436</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9824</v>
      </c>
      <c r="S16" s="609"/>
      <c r="T16" s="609"/>
      <c r="U16" s="609"/>
      <c r="V16" s="609"/>
      <c r="W16" s="609"/>
      <c r="X16" s="609"/>
      <c r="Y16" s="610"/>
      <c r="Z16" s="646">
        <v>0.1</v>
      </c>
      <c r="AA16" s="646"/>
      <c r="AB16" s="646"/>
      <c r="AC16" s="646"/>
      <c r="AD16" s="647">
        <v>9824</v>
      </c>
      <c r="AE16" s="647"/>
      <c r="AF16" s="647"/>
      <c r="AG16" s="647"/>
      <c r="AH16" s="647"/>
      <c r="AI16" s="647"/>
      <c r="AJ16" s="647"/>
      <c r="AK16" s="647"/>
      <c r="AL16" s="611">
        <v>0.2</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253</v>
      </c>
      <c r="CE16" s="606"/>
      <c r="CF16" s="606"/>
      <c r="CG16" s="606"/>
      <c r="CH16" s="606"/>
      <c r="CI16" s="606"/>
      <c r="CJ16" s="606"/>
      <c r="CK16" s="606"/>
      <c r="CL16" s="606"/>
      <c r="CM16" s="606"/>
      <c r="CN16" s="606"/>
      <c r="CO16" s="606"/>
      <c r="CP16" s="606"/>
      <c r="CQ16" s="607"/>
      <c r="CR16" s="608">
        <v>6138</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4384</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21579</v>
      </c>
      <c r="S17" s="609"/>
      <c r="T17" s="609"/>
      <c r="U17" s="609"/>
      <c r="V17" s="609"/>
      <c r="W17" s="609"/>
      <c r="X17" s="609"/>
      <c r="Y17" s="610"/>
      <c r="Z17" s="646">
        <v>0.3</v>
      </c>
      <c r="AA17" s="646"/>
      <c r="AB17" s="646"/>
      <c r="AC17" s="646"/>
      <c r="AD17" s="647">
        <v>21579</v>
      </c>
      <c r="AE17" s="647"/>
      <c r="AF17" s="647"/>
      <c r="AG17" s="647"/>
      <c r="AH17" s="647"/>
      <c r="AI17" s="647"/>
      <c r="AJ17" s="647"/>
      <c r="AK17" s="647"/>
      <c r="AL17" s="611">
        <v>0.5</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256</v>
      </c>
      <c r="CE17" s="606"/>
      <c r="CF17" s="606"/>
      <c r="CG17" s="606"/>
      <c r="CH17" s="606"/>
      <c r="CI17" s="606"/>
      <c r="CJ17" s="606"/>
      <c r="CK17" s="606"/>
      <c r="CL17" s="606"/>
      <c r="CM17" s="606"/>
      <c r="CN17" s="606"/>
      <c r="CO17" s="606"/>
      <c r="CP17" s="606"/>
      <c r="CQ17" s="607"/>
      <c r="CR17" s="608">
        <v>954206</v>
      </c>
      <c r="CS17" s="609"/>
      <c r="CT17" s="609"/>
      <c r="CU17" s="609"/>
      <c r="CV17" s="609"/>
      <c r="CW17" s="609"/>
      <c r="CX17" s="609"/>
      <c r="CY17" s="610"/>
      <c r="CZ17" s="646">
        <v>13.5</v>
      </c>
      <c r="DA17" s="646"/>
      <c r="DB17" s="646"/>
      <c r="DC17" s="646"/>
      <c r="DD17" s="614" t="s">
        <v>122</v>
      </c>
      <c r="DE17" s="609"/>
      <c r="DF17" s="609"/>
      <c r="DG17" s="609"/>
      <c r="DH17" s="609"/>
      <c r="DI17" s="609"/>
      <c r="DJ17" s="609"/>
      <c r="DK17" s="609"/>
      <c r="DL17" s="609"/>
      <c r="DM17" s="609"/>
      <c r="DN17" s="609"/>
      <c r="DO17" s="609"/>
      <c r="DP17" s="610"/>
      <c r="DQ17" s="614">
        <v>934632</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1743</v>
      </c>
      <c r="S18" s="609"/>
      <c r="T18" s="609"/>
      <c r="U18" s="609"/>
      <c r="V18" s="609"/>
      <c r="W18" s="609"/>
      <c r="X18" s="609"/>
      <c r="Y18" s="610"/>
      <c r="Z18" s="646">
        <v>0</v>
      </c>
      <c r="AA18" s="646"/>
      <c r="AB18" s="646"/>
      <c r="AC18" s="646"/>
      <c r="AD18" s="647">
        <v>1743</v>
      </c>
      <c r="AE18" s="647"/>
      <c r="AF18" s="647"/>
      <c r="AG18" s="647"/>
      <c r="AH18" s="647"/>
      <c r="AI18" s="647"/>
      <c r="AJ18" s="647"/>
      <c r="AK18" s="647"/>
      <c r="AL18" s="611">
        <v>0</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259</v>
      </c>
      <c r="CE18" s="606"/>
      <c r="CF18" s="606"/>
      <c r="CG18" s="606"/>
      <c r="CH18" s="606"/>
      <c r="CI18" s="606"/>
      <c r="CJ18" s="606"/>
      <c r="CK18" s="606"/>
      <c r="CL18" s="606"/>
      <c r="CM18" s="606"/>
      <c r="CN18" s="606"/>
      <c r="CO18" s="606"/>
      <c r="CP18" s="606"/>
      <c r="CQ18" s="607"/>
      <c r="CR18" s="608">
        <v>49420</v>
      </c>
      <c r="CS18" s="609"/>
      <c r="CT18" s="609"/>
      <c r="CU18" s="609"/>
      <c r="CV18" s="609"/>
      <c r="CW18" s="609"/>
      <c r="CX18" s="609"/>
      <c r="CY18" s="610"/>
      <c r="CZ18" s="646">
        <v>0.7</v>
      </c>
      <c r="DA18" s="646"/>
      <c r="DB18" s="646"/>
      <c r="DC18" s="646"/>
      <c r="DD18" s="614" t="s">
        <v>122</v>
      </c>
      <c r="DE18" s="609"/>
      <c r="DF18" s="609"/>
      <c r="DG18" s="609"/>
      <c r="DH18" s="609"/>
      <c r="DI18" s="609"/>
      <c r="DJ18" s="609"/>
      <c r="DK18" s="609"/>
      <c r="DL18" s="609"/>
      <c r="DM18" s="609"/>
      <c r="DN18" s="609"/>
      <c r="DO18" s="609"/>
      <c r="DP18" s="610"/>
      <c r="DQ18" s="614">
        <v>20</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19836</v>
      </c>
      <c r="S19" s="609"/>
      <c r="T19" s="609"/>
      <c r="U19" s="609"/>
      <c r="V19" s="609"/>
      <c r="W19" s="609"/>
      <c r="X19" s="609"/>
      <c r="Y19" s="610"/>
      <c r="Z19" s="646">
        <v>0.3</v>
      </c>
      <c r="AA19" s="646"/>
      <c r="AB19" s="646"/>
      <c r="AC19" s="646"/>
      <c r="AD19" s="647">
        <v>19836</v>
      </c>
      <c r="AE19" s="647"/>
      <c r="AF19" s="647"/>
      <c r="AG19" s="647"/>
      <c r="AH19" s="647"/>
      <c r="AI19" s="647"/>
      <c r="AJ19" s="647"/>
      <c r="AK19" s="647"/>
      <c r="AL19" s="611">
        <v>0.5</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265</v>
      </c>
      <c r="CE20" s="606"/>
      <c r="CF20" s="606"/>
      <c r="CG20" s="606"/>
      <c r="CH20" s="606"/>
      <c r="CI20" s="606"/>
      <c r="CJ20" s="606"/>
      <c r="CK20" s="606"/>
      <c r="CL20" s="606"/>
      <c r="CM20" s="606"/>
      <c r="CN20" s="606"/>
      <c r="CO20" s="606"/>
      <c r="CP20" s="606"/>
      <c r="CQ20" s="607"/>
      <c r="CR20" s="608">
        <v>7079160</v>
      </c>
      <c r="CS20" s="609"/>
      <c r="CT20" s="609"/>
      <c r="CU20" s="609"/>
      <c r="CV20" s="609"/>
      <c r="CW20" s="609"/>
      <c r="CX20" s="609"/>
      <c r="CY20" s="610"/>
      <c r="CZ20" s="646">
        <v>100</v>
      </c>
      <c r="DA20" s="646"/>
      <c r="DB20" s="646"/>
      <c r="DC20" s="646"/>
      <c r="DD20" s="614">
        <v>1194512</v>
      </c>
      <c r="DE20" s="609"/>
      <c r="DF20" s="609"/>
      <c r="DG20" s="609"/>
      <c r="DH20" s="609"/>
      <c r="DI20" s="609"/>
      <c r="DJ20" s="609"/>
      <c r="DK20" s="609"/>
      <c r="DL20" s="609"/>
      <c r="DM20" s="609"/>
      <c r="DN20" s="609"/>
      <c r="DO20" s="609"/>
      <c r="DP20" s="610"/>
      <c r="DQ20" s="614">
        <v>4469736</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3541768</v>
      </c>
      <c r="S21" s="609"/>
      <c r="T21" s="609"/>
      <c r="U21" s="609"/>
      <c r="V21" s="609"/>
      <c r="W21" s="609"/>
      <c r="X21" s="609"/>
      <c r="Y21" s="610"/>
      <c r="Z21" s="646">
        <v>49</v>
      </c>
      <c r="AA21" s="646"/>
      <c r="AB21" s="646"/>
      <c r="AC21" s="646"/>
      <c r="AD21" s="647">
        <v>3341969</v>
      </c>
      <c r="AE21" s="647"/>
      <c r="AF21" s="647"/>
      <c r="AG21" s="647"/>
      <c r="AH21" s="647"/>
      <c r="AI21" s="647"/>
      <c r="AJ21" s="647"/>
      <c r="AK21" s="647"/>
      <c r="AL21" s="611">
        <v>81.2</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3341969</v>
      </c>
      <c r="S22" s="609"/>
      <c r="T22" s="609"/>
      <c r="U22" s="609"/>
      <c r="V22" s="609"/>
      <c r="W22" s="609"/>
      <c r="X22" s="609"/>
      <c r="Y22" s="610"/>
      <c r="Z22" s="646">
        <v>46.3</v>
      </c>
      <c r="AA22" s="646"/>
      <c r="AB22" s="646"/>
      <c r="AC22" s="646"/>
      <c r="AD22" s="647">
        <v>3341969</v>
      </c>
      <c r="AE22" s="647"/>
      <c r="AF22" s="647"/>
      <c r="AG22" s="647"/>
      <c r="AH22" s="647"/>
      <c r="AI22" s="647"/>
      <c r="AJ22" s="647"/>
      <c r="AK22" s="647"/>
      <c r="AL22" s="611">
        <v>81.2</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199799</v>
      </c>
      <c r="S23" s="609"/>
      <c r="T23" s="609"/>
      <c r="U23" s="609"/>
      <c r="V23" s="609"/>
      <c r="W23" s="609"/>
      <c r="X23" s="609"/>
      <c r="Y23" s="610"/>
      <c r="Z23" s="646">
        <v>2.8</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280</v>
      </c>
      <c r="CE24" s="667"/>
      <c r="CF24" s="667"/>
      <c r="CG24" s="667"/>
      <c r="CH24" s="667"/>
      <c r="CI24" s="667"/>
      <c r="CJ24" s="667"/>
      <c r="CK24" s="667"/>
      <c r="CL24" s="667"/>
      <c r="CM24" s="667"/>
      <c r="CN24" s="667"/>
      <c r="CO24" s="667"/>
      <c r="CP24" s="667"/>
      <c r="CQ24" s="668"/>
      <c r="CR24" s="663">
        <v>2867507</v>
      </c>
      <c r="CS24" s="664"/>
      <c r="CT24" s="664"/>
      <c r="CU24" s="664"/>
      <c r="CV24" s="664"/>
      <c r="CW24" s="664"/>
      <c r="CX24" s="664"/>
      <c r="CY24" s="689"/>
      <c r="CZ24" s="690">
        <v>40.5</v>
      </c>
      <c r="DA24" s="672"/>
      <c r="DB24" s="672"/>
      <c r="DC24" s="692"/>
      <c r="DD24" s="688">
        <v>2398466</v>
      </c>
      <c r="DE24" s="664"/>
      <c r="DF24" s="664"/>
      <c r="DG24" s="664"/>
      <c r="DH24" s="664"/>
      <c r="DI24" s="664"/>
      <c r="DJ24" s="664"/>
      <c r="DK24" s="689"/>
      <c r="DL24" s="688">
        <v>2275781</v>
      </c>
      <c r="DM24" s="664"/>
      <c r="DN24" s="664"/>
      <c r="DO24" s="664"/>
      <c r="DP24" s="664"/>
      <c r="DQ24" s="664"/>
      <c r="DR24" s="664"/>
      <c r="DS24" s="664"/>
      <c r="DT24" s="664"/>
      <c r="DU24" s="664"/>
      <c r="DV24" s="689"/>
      <c r="DW24" s="690">
        <v>55.2</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4286361</v>
      </c>
      <c r="S25" s="609"/>
      <c r="T25" s="609"/>
      <c r="U25" s="609"/>
      <c r="V25" s="609"/>
      <c r="W25" s="609"/>
      <c r="X25" s="609"/>
      <c r="Y25" s="610"/>
      <c r="Z25" s="646">
        <v>59.3</v>
      </c>
      <c r="AA25" s="646"/>
      <c r="AB25" s="646"/>
      <c r="AC25" s="646"/>
      <c r="AD25" s="647">
        <v>4086562</v>
      </c>
      <c r="AE25" s="647"/>
      <c r="AF25" s="647"/>
      <c r="AG25" s="647"/>
      <c r="AH25" s="647"/>
      <c r="AI25" s="647"/>
      <c r="AJ25" s="647"/>
      <c r="AK25" s="647"/>
      <c r="AL25" s="611">
        <v>99.3</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283</v>
      </c>
      <c r="CE25" s="606"/>
      <c r="CF25" s="606"/>
      <c r="CG25" s="606"/>
      <c r="CH25" s="606"/>
      <c r="CI25" s="606"/>
      <c r="CJ25" s="606"/>
      <c r="CK25" s="606"/>
      <c r="CL25" s="606"/>
      <c r="CM25" s="606"/>
      <c r="CN25" s="606"/>
      <c r="CO25" s="606"/>
      <c r="CP25" s="606"/>
      <c r="CQ25" s="607"/>
      <c r="CR25" s="608">
        <v>1223324</v>
      </c>
      <c r="CS25" s="621"/>
      <c r="CT25" s="621"/>
      <c r="CU25" s="621"/>
      <c r="CV25" s="621"/>
      <c r="CW25" s="621"/>
      <c r="CX25" s="621"/>
      <c r="CY25" s="622"/>
      <c r="CZ25" s="611">
        <v>17.3</v>
      </c>
      <c r="DA25" s="623"/>
      <c r="DB25" s="623"/>
      <c r="DC25" s="624"/>
      <c r="DD25" s="614">
        <v>1142032</v>
      </c>
      <c r="DE25" s="621"/>
      <c r="DF25" s="621"/>
      <c r="DG25" s="621"/>
      <c r="DH25" s="621"/>
      <c r="DI25" s="621"/>
      <c r="DJ25" s="621"/>
      <c r="DK25" s="622"/>
      <c r="DL25" s="614">
        <v>1113095</v>
      </c>
      <c r="DM25" s="621"/>
      <c r="DN25" s="621"/>
      <c r="DO25" s="621"/>
      <c r="DP25" s="621"/>
      <c r="DQ25" s="621"/>
      <c r="DR25" s="621"/>
      <c r="DS25" s="621"/>
      <c r="DT25" s="621"/>
      <c r="DU25" s="621"/>
      <c r="DV25" s="622"/>
      <c r="DW25" s="611">
        <v>27</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546</v>
      </c>
      <c r="S26" s="609"/>
      <c r="T26" s="609"/>
      <c r="U26" s="609"/>
      <c r="V26" s="609"/>
      <c r="W26" s="609"/>
      <c r="X26" s="609"/>
      <c r="Y26" s="610"/>
      <c r="Z26" s="646">
        <v>0</v>
      </c>
      <c r="AA26" s="646"/>
      <c r="AB26" s="646"/>
      <c r="AC26" s="646"/>
      <c r="AD26" s="647">
        <v>546</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286</v>
      </c>
      <c r="CE26" s="606"/>
      <c r="CF26" s="606"/>
      <c r="CG26" s="606"/>
      <c r="CH26" s="606"/>
      <c r="CI26" s="606"/>
      <c r="CJ26" s="606"/>
      <c r="CK26" s="606"/>
      <c r="CL26" s="606"/>
      <c r="CM26" s="606"/>
      <c r="CN26" s="606"/>
      <c r="CO26" s="606"/>
      <c r="CP26" s="606"/>
      <c r="CQ26" s="607"/>
      <c r="CR26" s="608">
        <v>665415</v>
      </c>
      <c r="CS26" s="609"/>
      <c r="CT26" s="609"/>
      <c r="CU26" s="609"/>
      <c r="CV26" s="609"/>
      <c r="CW26" s="609"/>
      <c r="CX26" s="609"/>
      <c r="CY26" s="610"/>
      <c r="CZ26" s="611">
        <v>9.4</v>
      </c>
      <c r="DA26" s="623"/>
      <c r="DB26" s="623"/>
      <c r="DC26" s="624"/>
      <c r="DD26" s="614">
        <v>628746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35799</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500489</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289</v>
      </c>
      <c r="CE27" s="606"/>
      <c r="CF27" s="606"/>
      <c r="CG27" s="606"/>
      <c r="CH27" s="606"/>
      <c r="CI27" s="606"/>
      <c r="CJ27" s="606"/>
      <c r="CK27" s="606"/>
      <c r="CL27" s="606"/>
      <c r="CM27" s="606"/>
      <c r="CN27" s="606"/>
      <c r="CO27" s="606"/>
      <c r="CP27" s="606"/>
      <c r="CQ27" s="607"/>
      <c r="CR27" s="608">
        <v>689977</v>
      </c>
      <c r="CS27" s="621"/>
      <c r="CT27" s="621"/>
      <c r="CU27" s="621"/>
      <c r="CV27" s="621"/>
      <c r="CW27" s="621"/>
      <c r="CX27" s="621"/>
      <c r="CY27" s="622"/>
      <c r="CZ27" s="611">
        <v>9.6999999999999993</v>
      </c>
      <c r="DA27" s="623"/>
      <c r="DB27" s="623"/>
      <c r="DC27" s="624"/>
      <c r="DD27" s="614">
        <v>321802</v>
      </c>
      <c r="DE27" s="621"/>
      <c r="DF27" s="621"/>
      <c r="DG27" s="621"/>
      <c r="DH27" s="621"/>
      <c r="DI27" s="621"/>
      <c r="DJ27" s="621"/>
      <c r="DK27" s="622"/>
      <c r="DL27" s="614">
        <v>228054</v>
      </c>
      <c r="DM27" s="621"/>
      <c r="DN27" s="621"/>
      <c r="DO27" s="621"/>
      <c r="DP27" s="621"/>
      <c r="DQ27" s="621"/>
      <c r="DR27" s="621"/>
      <c r="DS27" s="621"/>
      <c r="DT27" s="621"/>
      <c r="DU27" s="621"/>
      <c r="DV27" s="622"/>
      <c r="DW27" s="611">
        <v>5.5</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71537</v>
      </c>
      <c r="S28" s="609"/>
      <c r="T28" s="609"/>
      <c r="U28" s="609"/>
      <c r="V28" s="609"/>
      <c r="W28" s="609"/>
      <c r="X28" s="609"/>
      <c r="Y28" s="610"/>
      <c r="Z28" s="646">
        <v>1</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954206</v>
      </c>
      <c r="CS28" s="609"/>
      <c r="CT28" s="609"/>
      <c r="CU28" s="609"/>
      <c r="CV28" s="609"/>
      <c r="CW28" s="609"/>
      <c r="CX28" s="609"/>
      <c r="CY28" s="610"/>
      <c r="CZ28" s="611">
        <v>13.5</v>
      </c>
      <c r="DA28" s="623"/>
      <c r="DB28" s="623"/>
      <c r="DC28" s="624"/>
      <c r="DD28" s="614">
        <v>934632</v>
      </c>
      <c r="DE28" s="609"/>
      <c r="DF28" s="609"/>
      <c r="DG28" s="609"/>
      <c r="DH28" s="609"/>
      <c r="DI28" s="609"/>
      <c r="DJ28" s="609"/>
      <c r="DK28" s="610"/>
      <c r="DL28" s="614">
        <v>934632</v>
      </c>
      <c r="DM28" s="609"/>
      <c r="DN28" s="609"/>
      <c r="DO28" s="609"/>
      <c r="DP28" s="609"/>
      <c r="DQ28" s="609"/>
      <c r="DR28" s="609"/>
      <c r="DS28" s="609"/>
      <c r="DT28" s="609"/>
      <c r="DU28" s="609"/>
      <c r="DV28" s="610"/>
      <c r="DW28" s="611">
        <v>22.7</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4801</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293</v>
      </c>
      <c r="CE29" s="628"/>
      <c r="CF29" s="605" t="s">
        <v>66</v>
      </c>
      <c r="CG29" s="606"/>
      <c r="CH29" s="606"/>
      <c r="CI29" s="606"/>
      <c r="CJ29" s="606"/>
      <c r="CK29" s="606"/>
      <c r="CL29" s="606"/>
      <c r="CM29" s="606"/>
      <c r="CN29" s="606"/>
      <c r="CO29" s="606"/>
      <c r="CP29" s="606"/>
      <c r="CQ29" s="607"/>
      <c r="CR29" s="608">
        <v>953353</v>
      </c>
      <c r="CS29" s="621"/>
      <c r="CT29" s="621"/>
      <c r="CU29" s="621"/>
      <c r="CV29" s="621"/>
      <c r="CW29" s="621"/>
      <c r="CX29" s="621"/>
      <c r="CY29" s="622"/>
      <c r="CZ29" s="611">
        <v>13.5</v>
      </c>
      <c r="DA29" s="623"/>
      <c r="DB29" s="623"/>
      <c r="DC29" s="624"/>
      <c r="DD29" s="614">
        <v>933779</v>
      </c>
      <c r="DE29" s="621"/>
      <c r="DF29" s="621"/>
      <c r="DG29" s="621"/>
      <c r="DH29" s="621"/>
      <c r="DI29" s="621"/>
      <c r="DJ29" s="621"/>
      <c r="DK29" s="622"/>
      <c r="DL29" s="614">
        <v>933779</v>
      </c>
      <c r="DM29" s="621"/>
      <c r="DN29" s="621"/>
      <c r="DO29" s="621"/>
      <c r="DP29" s="621"/>
      <c r="DQ29" s="621"/>
      <c r="DR29" s="621"/>
      <c r="DS29" s="621"/>
      <c r="DT29" s="621"/>
      <c r="DU29" s="621"/>
      <c r="DV29" s="622"/>
      <c r="DW29" s="611">
        <v>22.7</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986399</v>
      </c>
      <c r="S30" s="609"/>
      <c r="T30" s="609"/>
      <c r="U30" s="609"/>
      <c r="V30" s="609"/>
      <c r="W30" s="609"/>
      <c r="X30" s="609"/>
      <c r="Y30" s="610"/>
      <c r="Z30" s="646">
        <v>13.7</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929778</v>
      </c>
      <c r="CS30" s="609"/>
      <c r="CT30" s="609"/>
      <c r="CU30" s="609"/>
      <c r="CV30" s="609"/>
      <c r="CW30" s="609"/>
      <c r="CX30" s="609"/>
      <c r="CY30" s="610"/>
      <c r="CZ30" s="611">
        <v>13.1</v>
      </c>
      <c r="DA30" s="623"/>
      <c r="DB30" s="623"/>
      <c r="DC30" s="624"/>
      <c r="DD30" s="614">
        <v>911929</v>
      </c>
      <c r="DE30" s="609"/>
      <c r="DF30" s="609"/>
      <c r="DG30" s="609"/>
      <c r="DH30" s="609"/>
      <c r="DI30" s="609"/>
      <c r="DJ30" s="609"/>
      <c r="DK30" s="610"/>
      <c r="DL30" s="614">
        <v>911929</v>
      </c>
      <c r="DM30" s="609"/>
      <c r="DN30" s="609"/>
      <c r="DO30" s="609"/>
      <c r="DP30" s="609"/>
      <c r="DQ30" s="609"/>
      <c r="DR30" s="609"/>
      <c r="DS30" s="609"/>
      <c r="DT30" s="609"/>
      <c r="DU30" s="609"/>
      <c r="DV30" s="610"/>
      <c r="DW30" s="611">
        <v>22.1</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v>27535</v>
      </c>
      <c r="S31" s="609"/>
      <c r="T31" s="609"/>
      <c r="U31" s="609"/>
      <c r="V31" s="609"/>
      <c r="W31" s="609"/>
      <c r="X31" s="609"/>
      <c r="Y31" s="610"/>
      <c r="Z31" s="646">
        <v>0.4</v>
      </c>
      <c r="AA31" s="646"/>
      <c r="AB31" s="646"/>
      <c r="AC31" s="646"/>
      <c r="AD31" s="647">
        <v>27535</v>
      </c>
      <c r="AE31" s="647"/>
      <c r="AF31" s="647"/>
      <c r="AG31" s="647"/>
      <c r="AH31" s="647"/>
      <c r="AI31" s="647"/>
      <c r="AJ31" s="647"/>
      <c r="AK31" s="647"/>
      <c r="AL31" s="611">
        <v>0.7</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99.1</v>
      </c>
      <c r="BH31" s="671"/>
      <c r="BI31" s="671"/>
      <c r="BJ31" s="671"/>
      <c r="BK31" s="671"/>
      <c r="BL31" s="671"/>
      <c r="BM31" s="672">
        <v>97.2</v>
      </c>
      <c r="BN31" s="671"/>
      <c r="BO31" s="671"/>
      <c r="BP31" s="671"/>
      <c r="BQ31" s="673"/>
      <c r="BR31" s="670">
        <v>99.4</v>
      </c>
      <c r="BS31" s="671"/>
      <c r="BT31" s="671"/>
      <c r="BU31" s="671"/>
      <c r="BV31" s="671"/>
      <c r="BW31" s="671"/>
      <c r="BX31" s="672">
        <v>97.4</v>
      </c>
      <c r="BY31" s="671"/>
      <c r="BZ31" s="671"/>
      <c r="CA31" s="671"/>
      <c r="CB31" s="673"/>
      <c r="CD31" s="629"/>
      <c r="CE31" s="630"/>
      <c r="CF31" s="605" t="s">
        <v>301</v>
      </c>
      <c r="CG31" s="606"/>
      <c r="CH31" s="606"/>
      <c r="CI31" s="606"/>
      <c r="CJ31" s="606"/>
      <c r="CK31" s="606"/>
      <c r="CL31" s="606"/>
      <c r="CM31" s="606"/>
      <c r="CN31" s="606"/>
      <c r="CO31" s="606"/>
      <c r="CP31" s="606"/>
      <c r="CQ31" s="607"/>
      <c r="CR31" s="608">
        <v>23575</v>
      </c>
      <c r="CS31" s="621"/>
      <c r="CT31" s="621"/>
      <c r="CU31" s="621"/>
      <c r="CV31" s="621"/>
      <c r="CW31" s="621"/>
      <c r="CX31" s="621"/>
      <c r="CY31" s="622"/>
      <c r="CZ31" s="611">
        <v>0.3</v>
      </c>
      <c r="DA31" s="623"/>
      <c r="DB31" s="623"/>
      <c r="DC31" s="624"/>
      <c r="DD31" s="614">
        <v>21850</v>
      </c>
      <c r="DE31" s="621"/>
      <c r="DF31" s="621"/>
      <c r="DG31" s="621"/>
      <c r="DH31" s="621"/>
      <c r="DI31" s="621"/>
      <c r="DJ31" s="621"/>
      <c r="DK31" s="622"/>
      <c r="DL31" s="614">
        <v>21850</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523804</v>
      </c>
      <c r="S32" s="609"/>
      <c r="T32" s="609"/>
      <c r="U32" s="609"/>
      <c r="V32" s="609"/>
      <c r="W32" s="609"/>
      <c r="X32" s="609"/>
      <c r="Y32" s="610"/>
      <c r="Z32" s="646">
        <v>7.3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99.1</v>
      </c>
      <c r="BH32" s="621"/>
      <c r="BI32" s="621"/>
      <c r="BJ32" s="621"/>
      <c r="BK32" s="621"/>
      <c r="BL32" s="621"/>
      <c r="BM32" s="612">
        <v>97.5</v>
      </c>
      <c r="BN32" s="621"/>
      <c r="BO32" s="621"/>
      <c r="BP32" s="621"/>
      <c r="BQ32" s="644"/>
      <c r="BR32" s="674">
        <v>99.5</v>
      </c>
      <c r="BS32" s="621"/>
      <c r="BT32" s="621"/>
      <c r="BU32" s="621"/>
      <c r="BV32" s="621"/>
      <c r="BW32" s="621"/>
      <c r="BX32" s="612">
        <v>98</v>
      </c>
      <c r="BY32" s="621"/>
      <c r="BZ32" s="621"/>
      <c r="CA32" s="621"/>
      <c r="CB32" s="644"/>
      <c r="CD32" s="631"/>
      <c r="CE32" s="632"/>
      <c r="CF32" s="605" t="s">
        <v>305</v>
      </c>
      <c r="CG32" s="606"/>
      <c r="CH32" s="606"/>
      <c r="CI32" s="606"/>
      <c r="CJ32" s="606"/>
      <c r="CK32" s="606"/>
      <c r="CL32" s="606"/>
      <c r="CM32" s="606"/>
      <c r="CN32" s="606"/>
      <c r="CO32" s="606"/>
      <c r="CP32" s="606"/>
      <c r="CQ32" s="607"/>
      <c r="CR32" s="608">
        <v>853</v>
      </c>
      <c r="CS32" s="609"/>
      <c r="CT32" s="609"/>
      <c r="CU32" s="609"/>
      <c r="CV32" s="609"/>
      <c r="CW32" s="609"/>
      <c r="CX32" s="609"/>
      <c r="CY32" s="610"/>
      <c r="CZ32" s="611">
        <v>0</v>
      </c>
      <c r="DA32" s="623"/>
      <c r="DB32" s="623"/>
      <c r="DC32" s="624"/>
      <c r="DD32" s="614">
        <v>853</v>
      </c>
      <c r="DE32" s="609"/>
      <c r="DF32" s="609"/>
      <c r="DG32" s="609"/>
      <c r="DH32" s="609"/>
      <c r="DI32" s="609"/>
      <c r="DJ32" s="609"/>
      <c r="DK32" s="610"/>
      <c r="DL32" s="614">
        <v>853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51357</v>
      </c>
      <c r="S33" s="609"/>
      <c r="T33" s="609"/>
      <c r="U33" s="609"/>
      <c r="V33" s="609"/>
      <c r="W33" s="609"/>
      <c r="X33" s="609"/>
      <c r="Y33" s="610"/>
      <c r="Z33" s="646">
        <v>0.7</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98.9</v>
      </c>
      <c r="BH33" s="593"/>
      <c r="BI33" s="593"/>
      <c r="BJ33" s="593"/>
      <c r="BK33" s="593"/>
      <c r="BL33" s="593"/>
      <c r="BM33" s="639">
        <v>96.3</v>
      </c>
      <c r="BN33" s="593"/>
      <c r="BO33" s="593"/>
      <c r="BP33" s="593"/>
      <c r="BQ33" s="656"/>
      <c r="BR33" s="669">
        <v>99.1</v>
      </c>
      <c r="BS33" s="593"/>
      <c r="BT33" s="593"/>
      <c r="BU33" s="593"/>
      <c r="BV33" s="593"/>
      <c r="BW33" s="593"/>
      <c r="BX33" s="639">
        <v>96</v>
      </c>
      <c r="BY33" s="593"/>
      <c r="BZ33" s="593"/>
      <c r="CA33" s="593"/>
      <c r="CB33" s="656"/>
      <c r="CD33" s="605" t="s">
        <v>308</v>
      </c>
      <c r="CE33" s="606"/>
      <c r="CF33" s="606"/>
      <c r="CG33" s="606"/>
      <c r="CH33" s="606"/>
      <c r="CI33" s="606"/>
      <c r="CJ33" s="606"/>
      <c r="CK33" s="606"/>
      <c r="CL33" s="606"/>
      <c r="CM33" s="606"/>
      <c r="CN33" s="606"/>
      <c r="CO33" s="606"/>
      <c r="CP33" s="606"/>
      <c r="CQ33" s="607"/>
      <c r="CR33" s="608">
        <v>3011003</v>
      </c>
      <c r="CS33" s="621"/>
      <c r="CT33" s="621"/>
      <c r="CU33" s="621"/>
      <c r="CV33" s="621"/>
      <c r="CW33" s="621"/>
      <c r="CX33" s="621"/>
      <c r="CY33" s="622"/>
      <c r="CZ33" s="611">
        <v>42.5</v>
      </c>
      <c r="DA33" s="623"/>
      <c r="DB33" s="623"/>
      <c r="DC33" s="624"/>
      <c r="DD33" s="614">
        <v>1932011</v>
      </c>
      <c r="DE33" s="621"/>
      <c r="DF33" s="621"/>
      <c r="DG33" s="621"/>
      <c r="DH33" s="621"/>
      <c r="DI33" s="621"/>
      <c r="DJ33" s="621"/>
      <c r="DK33" s="622"/>
      <c r="DL33" s="614">
        <v>1383312</v>
      </c>
      <c r="DM33" s="621"/>
      <c r="DN33" s="621"/>
      <c r="DO33" s="621"/>
      <c r="DP33" s="621"/>
      <c r="DQ33" s="621"/>
      <c r="DR33" s="621"/>
      <c r="DS33" s="621"/>
      <c r="DT33" s="621"/>
      <c r="DU33" s="621"/>
      <c r="DV33" s="622"/>
      <c r="DW33" s="611">
        <v>33.6</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78923</v>
      </c>
      <c r="S34" s="609"/>
      <c r="T34" s="609"/>
      <c r="U34" s="609"/>
      <c r="V34" s="609"/>
      <c r="W34" s="609"/>
      <c r="X34" s="609"/>
      <c r="Y34" s="610"/>
      <c r="Z34" s="646">
        <v>1.1000000000000001</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909858</v>
      </c>
      <c r="CS34" s="609"/>
      <c r="CT34" s="609"/>
      <c r="CU34" s="609"/>
      <c r="CV34" s="609"/>
      <c r="CW34" s="609"/>
      <c r="CX34" s="609"/>
      <c r="CY34" s="610"/>
      <c r="CZ34" s="611">
        <v>12.9</v>
      </c>
      <c r="DA34" s="623"/>
      <c r="DB34" s="623"/>
      <c r="DC34" s="624"/>
      <c r="DD34" s="614">
        <v>616935</v>
      </c>
      <c r="DE34" s="609"/>
      <c r="DF34" s="609"/>
      <c r="DG34" s="609"/>
      <c r="DH34" s="609"/>
      <c r="DI34" s="609"/>
      <c r="DJ34" s="609"/>
      <c r="DK34" s="610"/>
      <c r="DL34" s="614">
        <v>481156</v>
      </c>
      <c r="DM34" s="609"/>
      <c r="DN34" s="609"/>
      <c r="DO34" s="609"/>
      <c r="DP34" s="609"/>
      <c r="DQ34" s="609"/>
      <c r="DR34" s="609"/>
      <c r="DS34" s="609"/>
      <c r="DT34" s="609"/>
      <c r="DU34" s="609"/>
      <c r="DV34" s="610"/>
      <c r="DW34" s="611">
        <v>11.7</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91283</v>
      </c>
      <c r="S35" s="609"/>
      <c r="T35" s="609"/>
      <c r="U35" s="609"/>
      <c r="V35" s="609"/>
      <c r="W35" s="609"/>
      <c r="X35" s="609"/>
      <c r="Y35" s="610"/>
      <c r="Z35" s="646">
        <v>1.3</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40324</v>
      </c>
      <c r="CS35" s="621"/>
      <c r="CT35" s="621"/>
      <c r="CU35" s="621"/>
      <c r="CV35" s="621"/>
      <c r="CW35" s="621"/>
      <c r="CX35" s="621"/>
      <c r="CY35" s="622"/>
      <c r="CZ35" s="611">
        <v>0.6</v>
      </c>
      <c r="DA35" s="623"/>
      <c r="DB35" s="623"/>
      <c r="DC35" s="624"/>
      <c r="DD35" s="614">
        <v>22470</v>
      </c>
      <c r="DE35" s="621"/>
      <c r="DF35" s="621"/>
      <c r="DG35" s="621"/>
      <c r="DH35" s="621"/>
      <c r="DI35" s="621"/>
      <c r="DJ35" s="621"/>
      <c r="DK35" s="622"/>
      <c r="DL35" s="614">
        <v>20562</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298621</v>
      </c>
      <c r="S36" s="609"/>
      <c r="T36" s="609"/>
      <c r="U36" s="609"/>
      <c r="V36" s="609"/>
      <c r="W36" s="609"/>
      <c r="X36" s="609"/>
      <c r="Y36" s="610"/>
      <c r="Z36" s="646">
        <v>4.0999999999999996</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732173</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13581</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1383130</v>
      </c>
      <c r="CS36" s="609"/>
      <c r="CT36" s="609"/>
      <c r="CU36" s="609"/>
      <c r="CV36" s="609"/>
      <c r="CW36" s="609"/>
      <c r="CX36" s="609"/>
      <c r="CY36" s="610"/>
      <c r="CZ36" s="611">
        <v>19.5</v>
      </c>
      <c r="DA36" s="623"/>
      <c r="DB36" s="623"/>
      <c r="DC36" s="624"/>
      <c r="DD36" s="614">
        <v>878571</v>
      </c>
      <c r="DE36" s="609"/>
      <c r="DF36" s="609"/>
      <c r="DG36" s="609"/>
      <c r="DH36" s="609"/>
      <c r="DI36" s="609"/>
      <c r="DJ36" s="609"/>
      <c r="DK36" s="610"/>
      <c r="DL36" s="614">
        <v>632403</v>
      </c>
      <c r="DM36" s="609"/>
      <c r="DN36" s="609"/>
      <c r="DO36" s="609"/>
      <c r="DP36" s="609"/>
      <c r="DQ36" s="609"/>
      <c r="DR36" s="609"/>
      <c r="DS36" s="609"/>
      <c r="DT36" s="609"/>
      <c r="DU36" s="609"/>
      <c r="DV36" s="610"/>
      <c r="DW36" s="611">
        <v>15.3</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81665</v>
      </c>
      <c r="S37" s="609"/>
      <c r="T37" s="609"/>
      <c r="U37" s="609"/>
      <c r="V37" s="609"/>
      <c r="W37" s="609"/>
      <c r="X37" s="609"/>
      <c r="Y37" s="610"/>
      <c r="Z37" s="646">
        <v>1.1000000000000001</v>
      </c>
      <c r="AA37" s="646"/>
      <c r="AB37" s="646"/>
      <c r="AC37" s="646"/>
      <c r="AD37" s="647">
        <v>327</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261435</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-1117</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229705</v>
      </c>
      <c r="CS37" s="621"/>
      <c r="CT37" s="621"/>
      <c r="CU37" s="621"/>
      <c r="CV37" s="621"/>
      <c r="CW37" s="621"/>
      <c r="CX37" s="621"/>
      <c r="CY37" s="622"/>
      <c r="CZ37" s="611">
        <v>3.2</v>
      </c>
      <c r="DA37" s="623"/>
      <c r="DB37" s="623"/>
      <c r="DC37" s="624"/>
      <c r="DD37" s="614">
        <v>225241</v>
      </c>
      <c r="DE37" s="621"/>
      <c r="DF37" s="621"/>
      <c r="DG37" s="621"/>
      <c r="DH37" s="621"/>
      <c r="DI37" s="621"/>
      <c r="DJ37" s="621"/>
      <c r="DK37" s="622"/>
      <c r="DL37" s="614">
        <v>225241</v>
      </c>
      <c r="DM37" s="621"/>
      <c r="DN37" s="621"/>
      <c r="DO37" s="621"/>
      <c r="DP37" s="621"/>
      <c r="DQ37" s="621"/>
      <c r="DR37" s="621"/>
      <c r="DS37" s="621"/>
      <c r="DT37" s="621"/>
      <c r="DU37" s="621"/>
      <c r="DV37" s="622"/>
      <c r="DW37" s="611">
        <v>5.5</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685500</v>
      </c>
      <c r="S38" s="609"/>
      <c r="T38" s="609"/>
      <c r="U38" s="609"/>
      <c r="V38" s="609"/>
      <c r="W38" s="609"/>
      <c r="X38" s="609"/>
      <c r="Y38" s="610"/>
      <c r="Z38" s="646">
        <v>9.5</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84735</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1161</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336583</v>
      </c>
      <c r="CS38" s="609"/>
      <c r="CT38" s="609"/>
      <c r="CU38" s="609"/>
      <c r="CV38" s="609"/>
      <c r="CW38" s="609"/>
      <c r="CX38" s="609"/>
      <c r="CY38" s="610"/>
      <c r="CZ38" s="611">
        <v>4.8</v>
      </c>
      <c r="DA38" s="623"/>
      <c r="DB38" s="623"/>
      <c r="DC38" s="624"/>
      <c r="DD38" s="614">
        <v>264890</v>
      </c>
      <c r="DE38" s="609"/>
      <c r="DF38" s="609"/>
      <c r="DG38" s="609"/>
      <c r="DH38" s="609"/>
      <c r="DI38" s="609"/>
      <c r="DJ38" s="609"/>
      <c r="DK38" s="610"/>
      <c r="DL38" s="614">
        <v>249191</v>
      </c>
      <c r="DM38" s="609"/>
      <c r="DN38" s="609"/>
      <c r="DO38" s="609"/>
      <c r="DP38" s="609"/>
      <c r="DQ38" s="609"/>
      <c r="DR38" s="609"/>
      <c r="DS38" s="609"/>
      <c r="DT38" s="609"/>
      <c r="DU38" s="609"/>
      <c r="DV38" s="610"/>
      <c r="DW38" s="611">
        <v>6</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49420</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1747</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254048</v>
      </c>
      <c r="CS39" s="621"/>
      <c r="CT39" s="621"/>
      <c r="CU39" s="621"/>
      <c r="CV39" s="621"/>
      <c r="CW39" s="621"/>
      <c r="CX39" s="621"/>
      <c r="CY39" s="622"/>
      <c r="CZ39" s="611">
        <v>3.6</v>
      </c>
      <c r="DA39" s="623"/>
      <c r="DB39" s="623"/>
      <c r="DC39" s="624"/>
      <c r="DD39" s="614">
        <v>149145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6900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v>340</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70</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87060</v>
      </c>
      <c r="CS40" s="609"/>
      <c r="CT40" s="609"/>
      <c r="CU40" s="609"/>
      <c r="CV40" s="609"/>
      <c r="CW40" s="609"/>
      <c r="CX40" s="609"/>
      <c r="CY40" s="610"/>
      <c r="CZ40" s="611">
        <v>1.2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7224131</v>
      </c>
      <c r="S41" s="633"/>
      <c r="T41" s="633"/>
      <c r="U41" s="633"/>
      <c r="V41" s="633"/>
      <c r="W41" s="633"/>
      <c r="X41" s="633"/>
      <c r="Y41" s="636"/>
      <c r="Z41" s="637">
        <v>100</v>
      </c>
      <c r="AA41" s="637"/>
      <c r="AB41" s="637"/>
      <c r="AC41" s="637"/>
      <c r="AD41" s="638">
        <v>4114970</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91033</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245210</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447</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1200650</v>
      </c>
      <c r="CS42" s="621"/>
      <c r="CT42" s="621"/>
      <c r="CU42" s="621"/>
      <c r="CV42" s="621"/>
      <c r="CW42" s="621"/>
      <c r="CX42" s="621"/>
      <c r="CY42" s="622"/>
      <c r="CZ42" s="611">
        <v>17</v>
      </c>
      <c r="DA42" s="623"/>
      <c r="DB42" s="623"/>
      <c r="DC42" s="624"/>
      <c r="DD42" s="614">
        <v>139259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19198</v>
      </c>
      <c r="CS43" s="621"/>
      <c r="CT43" s="621"/>
      <c r="CU43" s="621"/>
      <c r="CV43" s="621"/>
      <c r="CW43" s="621"/>
      <c r="CX43" s="621"/>
      <c r="CY43" s="622"/>
      <c r="CZ43" s="611">
        <v>0.3</v>
      </c>
      <c r="DA43" s="623"/>
      <c r="DB43" s="623"/>
      <c r="DC43" s="624"/>
      <c r="DD43" s="614">
        <v>4872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1194512</v>
      </c>
      <c r="CS44" s="609"/>
      <c r="CT44" s="609"/>
      <c r="CU44" s="609"/>
      <c r="CV44" s="609"/>
      <c r="CW44" s="609"/>
      <c r="CX44" s="609"/>
      <c r="CY44" s="610"/>
      <c r="CZ44" s="611">
        <v>16.899999999999999</v>
      </c>
      <c r="DA44" s="612"/>
      <c r="DB44" s="612"/>
      <c r="DC44" s="613"/>
      <c r="DD44" s="614">
        <v>134875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653159</v>
      </c>
      <c r="CS45" s="621"/>
      <c r="CT45" s="621"/>
      <c r="CU45" s="621"/>
      <c r="CV45" s="621"/>
      <c r="CW45" s="621"/>
      <c r="CX45" s="621"/>
      <c r="CY45" s="622"/>
      <c r="CZ45" s="611">
        <v>9.1999999999999993</v>
      </c>
      <c r="DA45" s="623"/>
      <c r="DB45" s="623"/>
      <c r="DC45" s="624"/>
      <c r="DD45" s="614">
        <v>6576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407133</v>
      </c>
      <c r="CS46" s="609"/>
      <c r="CT46" s="609"/>
      <c r="CU46" s="609"/>
      <c r="CV46" s="609"/>
      <c r="CW46" s="609"/>
      <c r="CX46" s="609"/>
      <c r="CY46" s="610"/>
      <c r="CZ46" s="611">
        <v>5.8</v>
      </c>
      <c r="DA46" s="612"/>
      <c r="DB46" s="612"/>
      <c r="DC46" s="613"/>
      <c r="DD46" s="614">
        <v>67054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6138</v>
      </c>
      <c r="CS47" s="621"/>
      <c r="CT47" s="621"/>
      <c r="CU47" s="621"/>
      <c r="CV47" s="621"/>
      <c r="CW47" s="621"/>
      <c r="CX47" s="621"/>
      <c r="CY47" s="622"/>
      <c r="CZ47" s="611">
        <v>0.1</v>
      </c>
      <c r="DA47" s="623"/>
      <c r="DB47" s="623"/>
      <c r="DC47" s="624"/>
      <c r="DD47" s="614">
        <v>4384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7079160</v>
      </c>
      <c r="CS49" s="593"/>
      <c r="CT49" s="593"/>
      <c r="CU49" s="593"/>
      <c r="CV49" s="593"/>
      <c r="CW49" s="593"/>
      <c r="CX49" s="593"/>
      <c r="CY49" s="594"/>
      <c r="CZ49" s="595">
        <v>100</v>
      </c>
      <c r="DA49" s="596"/>
      <c r="DB49" s="596"/>
      <c r="DC49" s="597"/>
      <c r="DD49" s="598">
        <v>4469736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4RCqsV83iotiDYq+fVl9gX3FJGneQ1X1gAwgUHjKfqONWvk5TwrjR+628N6O6JEyAZq1xYIdkhSARD+GADcFw==" saltValue="0LMn8jystqzBEr9HOIBtc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375</v>
      </c>
      <c r="C7" s="1035"/>
      <c r="D7" s="1035"/>
      <c r="E7" s="1035"/>
      <c r="F7" s="1035"/>
      <c r="G7" s="1035"/>
      <c r="H7" s="1035"/>
      <c r="I7" s="1035"/>
      <c r="J7" s="1035"/>
      <c r="K7" s="1035"/>
      <c r="L7" s="1035"/>
      <c r="M7" s="1035"/>
      <c r="N7" s="1035"/>
      <c r="O7" s="1035"/>
      <c r="P7" s="1036"/>
      <c r="Q7" s="1089">
        <v>7208</v>
      </c>
      <c r="R7" s="1090"/>
      <c r="S7" s="1090"/>
      <c r="T7" s="1090"/>
      <c r="U7" s="1090"/>
      <c r="V7" s="1090">
        <v>7063</v>
      </c>
      <c r="W7" s="1090"/>
      <c r="X7" s="1090"/>
      <c r="Y7" s="1090"/>
      <c r="Z7" s="1090"/>
      <c r="AA7" s="1090">
        <v>145</v>
      </c>
      <c r="AB7" s="1090"/>
      <c r="AC7" s="1090"/>
      <c r="AD7" s="1090"/>
      <c r="AE7" s="1091"/>
      <c r="AF7" s="1092">
        <v>65</v>
      </c>
      <c r="AG7" s="1093"/>
      <c r="AH7" s="1093"/>
      <c r="AI7" s="1093"/>
      <c r="AJ7" s="1094"/>
      <c r="AK7" s="1095">
        <v>91</v>
      </c>
      <c r="AL7" s="1096"/>
      <c r="AM7" s="1096"/>
      <c r="AN7" s="1096"/>
      <c r="AO7" s="1096"/>
      <c r="AP7" s="1096">
        <v>8073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560</v>
      </c>
      <c r="BT7" s="1087"/>
      <c r="BU7" s="1087"/>
      <c r="BV7" s="1087"/>
      <c r="BW7" s="1087"/>
      <c r="BX7" s="1087"/>
      <c r="BY7" s="1087"/>
      <c r="BZ7" s="1087"/>
      <c r="CA7" s="1087"/>
      <c r="CB7" s="1087"/>
      <c r="CC7" s="1087"/>
      <c r="CD7" s="1087"/>
      <c r="CE7" s="1087"/>
      <c r="CF7" s="1087"/>
      <c r="CG7" s="1099"/>
      <c r="CH7" s="1083">
        <v>-10</v>
      </c>
      <c r="CI7" s="1084"/>
      <c r="CJ7" s="1084"/>
      <c r="CK7" s="1084"/>
      <c r="CL7" s="1085"/>
      <c r="CM7" s="1083">
        <v>92</v>
      </c>
      <c r="CN7" s="1084"/>
      <c r="CO7" s="1084"/>
      <c r="CP7" s="1084"/>
      <c r="CQ7" s="1085"/>
      <c r="CR7" s="1083">
        <v>8</v>
      </c>
      <c r="CS7" s="1084"/>
      <c r="CT7" s="1084"/>
      <c r="CU7" s="1084"/>
      <c r="CV7" s="1085"/>
      <c r="CW7" s="1083" t="s">
        <v>551</v>
      </c>
      <c r="CX7" s="1084"/>
      <c r="CY7" s="1084"/>
      <c r="CZ7" s="1084"/>
      <c r="DA7" s="1085"/>
      <c r="DB7" s="1083" t="s">
        <v>551</v>
      </c>
      <c r="DC7" s="1084"/>
      <c r="DD7" s="1084"/>
      <c r="DE7" s="1084"/>
      <c r="DF7" s="1085"/>
      <c r="DG7" s="1083" t="s">
        <v>551</v>
      </c>
      <c r="DH7" s="1084"/>
      <c r="DI7" s="1084"/>
      <c r="DJ7" s="1084"/>
      <c r="DK7" s="1085"/>
      <c r="DL7" s="1083">
        <v>37</v>
      </c>
      <c r="DM7" s="1084"/>
      <c r="DN7" s="1084"/>
      <c r="DO7" s="1084"/>
      <c r="DP7" s="1085"/>
      <c r="DQ7" s="1083">
        <v>33</v>
      </c>
      <c r="DR7" s="1084"/>
      <c r="DS7" s="1084"/>
      <c r="DT7" s="1084"/>
      <c r="DU7" s="1085"/>
      <c r="DV7" s="1086"/>
      <c r="DW7" s="1087"/>
      <c r="DX7" s="1087"/>
      <c r="DY7" s="1087"/>
      <c r="DZ7" s="1088"/>
      <c r="EA7" s="216"/>
    </row>
    <row r="8" spans="1:131" s="217" customFormat="1" ht="26.25" customHeight="1" x14ac:dyDescent="0.2">
      <c r="A8" s="220">
        <v>2</v>
      </c>
      <c r="B8" s="1017" t="s">
        <v>376</v>
      </c>
      <c r="C8" s="1018"/>
      <c r="D8" s="1018"/>
      <c r="E8" s="1018"/>
      <c r="F8" s="1018"/>
      <c r="G8" s="1018"/>
      <c r="H8" s="1018"/>
      <c r="I8" s="1018"/>
      <c r="J8" s="1018"/>
      <c r="K8" s="1018"/>
      <c r="L8" s="1018"/>
      <c r="M8" s="1018"/>
      <c r="N8" s="1018"/>
      <c r="O8" s="1018"/>
      <c r="P8" s="1019"/>
      <c r="Q8" s="1025">
        <v>18</v>
      </c>
      <c r="R8" s="1026"/>
      <c r="S8" s="1026"/>
      <c r="T8" s="1026"/>
      <c r="U8" s="1026"/>
      <c r="V8" s="1026">
        <v>18</v>
      </c>
      <c r="W8" s="1026"/>
      <c r="X8" s="1026"/>
      <c r="Y8" s="1026"/>
      <c r="Z8" s="1026"/>
      <c r="AA8" s="1026" t="s">
        <v>551</v>
      </c>
      <c r="AB8" s="1026"/>
      <c r="AC8" s="1026"/>
      <c r="AD8" s="1026"/>
      <c r="AE8" s="1027"/>
      <c r="AF8" s="1022" t="s">
        <v>122</v>
      </c>
      <c r="AG8" s="1023"/>
      <c r="AH8" s="1023"/>
      <c r="AI8" s="1023"/>
      <c r="AJ8" s="1024"/>
      <c r="AK8" s="1067" t="s">
        <v>551</v>
      </c>
      <c r="AL8" s="1068"/>
      <c r="AM8" s="1068"/>
      <c r="AN8" s="1068"/>
      <c r="AO8" s="1068"/>
      <c r="AP8" s="1068" t="s">
        <v>551</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t="s">
        <v>377</v>
      </c>
      <c r="C9" s="1018"/>
      <c r="D9" s="1018"/>
      <c r="E9" s="1018"/>
      <c r="F9" s="1018"/>
      <c r="G9" s="1018"/>
      <c r="H9" s="1018"/>
      <c r="I9" s="1018"/>
      <c r="J9" s="1018"/>
      <c r="K9" s="1018"/>
      <c r="L9" s="1018"/>
      <c r="M9" s="1018"/>
      <c r="N9" s="1018"/>
      <c r="O9" s="1018"/>
      <c r="P9" s="1019"/>
      <c r="Q9" s="1025">
        <v>2</v>
      </c>
      <c r="R9" s="1026"/>
      <c r="S9" s="1026"/>
      <c r="T9" s="1026"/>
      <c r="U9" s="1026"/>
      <c r="V9" s="1026">
        <v>2</v>
      </c>
      <c r="W9" s="1026"/>
      <c r="X9" s="1026"/>
      <c r="Y9" s="1026"/>
      <c r="Z9" s="1026"/>
      <c r="AA9" s="1026">
        <v>0</v>
      </c>
      <c r="AB9" s="1026"/>
      <c r="AC9" s="1026"/>
      <c r="AD9" s="1026"/>
      <c r="AE9" s="1027"/>
      <c r="AF9" s="1022">
        <v>0</v>
      </c>
      <c r="AG9" s="1023"/>
      <c r="AH9" s="1023"/>
      <c r="AI9" s="1023"/>
      <c r="AJ9" s="1024"/>
      <c r="AK9" s="1067" t="s">
        <v>551</v>
      </c>
      <c r="AL9" s="1068"/>
      <c r="AM9" s="1068"/>
      <c r="AN9" s="1068"/>
      <c r="AO9" s="1068"/>
      <c r="AP9" s="1068" t="s">
        <v>551</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378</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379</v>
      </c>
      <c r="B23" s="924" t="s">
        <v>380</v>
      </c>
      <c r="C23" s="925"/>
      <c r="D23" s="925"/>
      <c r="E23" s="925"/>
      <c r="F23" s="925"/>
      <c r="G23" s="925"/>
      <c r="H23" s="925"/>
      <c r="I23" s="925"/>
      <c r="J23" s="925"/>
      <c r="K23" s="925"/>
      <c r="L23" s="925"/>
      <c r="M23" s="925"/>
      <c r="N23" s="925"/>
      <c r="O23" s="925"/>
      <c r="P23" s="935"/>
      <c r="Q23" s="1054">
        <v>7228</v>
      </c>
      <c r="R23" s="1048"/>
      <c r="S23" s="1048"/>
      <c r="T23" s="1048"/>
      <c r="U23" s="1048"/>
      <c r="V23" s="1048">
        <v>7083</v>
      </c>
      <c r="W23" s="1048"/>
      <c r="X23" s="1048"/>
      <c r="Y23" s="1048"/>
      <c r="Z23" s="1048"/>
      <c r="AA23" s="1048">
        <v>145</v>
      </c>
      <c r="AB23" s="1048"/>
      <c r="AC23" s="1048"/>
      <c r="AD23" s="1048"/>
      <c r="AE23" s="1055"/>
      <c r="AF23" s="1056">
        <v>65</v>
      </c>
      <c r="AG23" s="1048"/>
      <c r="AH23" s="1048"/>
      <c r="AI23" s="1048"/>
      <c r="AJ23" s="1057"/>
      <c r="AK23" s="1058"/>
      <c r="AL23" s="1059"/>
      <c r="AM23" s="1059"/>
      <c r="AN23" s="1059"/>
      <c r="AO23" s="1059"/>
      <c r="AP23" s="1048">
        <v>8073</v>
      </c>
      <c r="AQ23" s="1048"/>
      <c r="AR23" s="1048"/>
      <c r="AS23" s="1048"/>
      <c r="AT23" s="1048"/>
      <c r="AU23" s="1049" t="s">
        <v>551</v>
      </c>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381</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382</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383</v>
      </c>
      <c r="R26" s="989"/>
      <c r="S26" s="989"/>
      <c r="T26" s="989"/>
      <c r="U26" s="990"/>
      <c r="V26" s="988" t="s">
        <v>384</v>
      </c>
      <c r="W26" s="989"/>
      <c r="X26" s="989"/>
      <c r="Y26" s="989"/>
      <c r="Z26" s="990"/>
      <c r="AA26" s="988" t="s">
        <v>385</v>
      </c>
      <c r="AB26" s="989"/>
      <c r="AC26" s="989"/>
      <c r="AD26" s="989"/>
      <c r="AE26" s="989"/>
      <c r="AF26" s="1042" t="s">
        <v>386</v>
      </c>
      <c r="AG26" s="995"/>
      <c r="AH26" s="995"/>
      <c r="AI26" s="995"/>
      <c r="AJ26" s="1043"/>
      <c r="AK26" s="989" t="s">
        <v>387</v>
      </c>
      <c r="AL26" s="989"/>
      <c r="AM26" s="989"/>
      <c r="AN26" s="989"/>
      <c r="AO26" s="990"/>
      <c r="AP26" s="988" t="s">
        <v>388</v>
      </c>
      <c r="AQ26" s="989"/>
      <c r="AR26" s="989"/>
      <c r="AS26" s="989"/>
      <c r="AT26" s="990"/>
      <c r="AU26" s="988" t="s">
        <v>389</v>
      </c>
      <c r="AV26" s="989"/>
      <c r="AW26" s="989"/>
      <c r="AX26" s="989"/>
      <c r="AY26" s="990"/>
      <c r="AZ26" s="988" t="s">
        <v>390</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391</v>
      </c>
      <c r="C28" s="1035"/>
      <c r="D28" s="1035"/>
      <c r="E28" s="1035"/>
      <c r="F28" s="1035"/>
      <c r="G28" s="1035"/>
      <c r="H28" s="1035"/>
      <c r="I28" s="1035"/>
      <c r="J28" s="1035"/>
      <c r="K28" s="1035"/>
      <c r="L28" s="1035"/>
      <c r="M28" s="1035"/>
      <c r="N28" s="1035"/>
      <c r="O28" s="1035"/>
      <c r="P28" s="1036"/>
      <c r="Q28" s="1037">
        <v>1097</v>
      </c>
      <c r="R28" s="1038"/>
      <c r="S28" s="1038"/>
      <c r="T28" s="1038"/>
      <c r="U28" s="1038"/>
      <c r="V28" s="1038">
        <v>1083</v>
      </c>
      <c r="W28" s="1038"/>
      <c r="X28" s="1038"/>
      <c r="Y28" s="1038"/>
      <c r="Z28" s="1038"/>
      <c r="AA28" s="1038">
        <v>14</v>
      </c>
      <c r="AB28" s="1038"/>
      <c r="AC28" s="1038"/>
      <c r="AD28" s="1038"/>
      <c r="AE28" s="1039"/>
      <c r="AF28" s="1040">
        <v>14</v>
      </c>
      <c r="AG28" s="1038"/>
      <c r="AH28" s="1038"/>
      <c r="AI28" s="1038"/>
      <c r="AJ28" s="1041"/>
      <c r="AK28" s="1029">
        <v>91</v>
      </c>
      <c r="AL28" s="1030"/>
      <c r="AM28" s="1030"/>
      <c r="AN28" s="1030"/>
      <c r="AO28" s="1030"/>
      <c r="AP28" s="1030" t="s">
        <v>551</v>
      </c>
      <c r="AQ28" s="1030"/>
      <c r="AR28" s="1030"/>
      <c r="AS28" s="1030"/>
      <c r="AT28" s="1030"/>
      <c r="AU28" s="1030" t="s">
        <v>551</v>
      </c>
      <c r="AV28" s="1030"/>
      <c r="AW28" s="1030"/>
      <c r="AX28" s="1030"/>
      <c r="AY28" s="1030"/>
      <c r="AZ28" s="1031" t="s">
        <v>551</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392</v>
      </c>
      <c r="C29" s="1018"/>
      <c r="D29" s="1018"/>
      <c r="E29" s="1018"/>
      <c r="F29" s="1018"/>
      <c r="G29" s="1018"/>
      <c r="H29" s="1018"/>
      <c r="I29" s="1018"/>
      <c r="J29" s="1018"/>
      <c r="K29" s="1018"/>
      <c r="L29" s="1018"/>
      <c r="M29" s="1018"/>
      <c r="N29" s="1018"/>
      <c r="O29" s="1018"/>
      <c r="P29" s="1019"/>
      <c r="Q29" s="1025">
        <v>847</v>
      </c>
      <c r="R29" s="1026"/>
      <c r="S29" s="1026"/>
      <c r="T29" s="1026"/>
      <c r="U29" s="1026"/>
      <c r="V29" s="1026">
        <v>811</v>
      </c>
      <c r="W29" s="1026"/>
      <c r="X29" s="1026"/>
      <c r="Y29" s="1026"/>
      <c r="Z29" s="1026"/>
      <c r="AA29" s="1026">
        <v>36</v>
      </c>
      <c r="AB29" s="1026"/>
      <c r="AC29" s="1026"/>
      <c r="AD29" s="1026"/>
      <c r="AE29" s="1027"/>
      <c r="AF29" s="1022">
        <v>36</v>
      </c>
      <c r="AG29" s="1023"/>
      <c r="AH29" s="1023"/>
      <c r="AI29" s="1023"/>
      <c r="AJ29" s="1024"/>
      <c r="AK29" s="967">
        <v>119</v>
      </c>
      <c r="AL29" s="958"/>
      <c r="AM29" s="958"/>
      <c r="AN29" s="958"/>
      <c r="AO29" s="958"/>
      <c r="AP29" s="958" t="s">
        <v>551</v>
      </c>
      <c r="AQ29" s="958"/>
      <c r="AR29" s="958"/>
      <c r="AS29" s="958"/>
      <c r="AT29" s="958"/>
      <c r="AU29" s="958" t="s">
        <v>551</v>
      </c>
      <c r="AV29" s="958"/>
      <c r="AW29" s="958"/>
      <c r="AX29" s="958"/>
      <c r="AY29" s="958"/>
      <c r="AZ29" s="1028" t="s">
        <v>551</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393</v>
      </c>
      <c r="C30" s="1018"/>
      <c r="D30" s="1018"/>
      <c r="E30" s="1018"/>
      <c r="F30" s="1018"/>
      <c r="G30" s="1018"/>
      <c r="H30" s="1018"/>
      <c r="I30" s="1018"/>
      <c r="J30" s="1018"/>
      <c r="K30" s="1018"/>
      <c r="L30" s="1018"/>
      <c r="M30" s="1018"/>
      <c r="N30" s="1018"/>
      <c r="O30" s="1018"/>
      <c r="P30" s="1019"/>
      <c r="Q30" s="1025">
        <v>102</v>
      </c>
      <c r="R30" s="1026"/>
      <c r="S30" s="1026"/>
      <c r="T30" s="1026"/>
      <c r="U30" s="1026"/>
      <c r="V30" s="1026">
        <v>102</v>
      </c>
      <c r="W30" s="1026"/>
      <c r="X30" s="1026"/>
      <c r="Y30" s="1026"/>
      <c r="Z30" s="1026"/>
      <c r="AA30" s="1026">
        <v>0</v>
      </c>
      <c r="AB30" s="1026"/>
      <c r="AC30" s="1026"/>
      <c r="AD30" s="1026"/>
      <c r="AE30" s="1027"/>
      <c r="AF30" s="1022">
        <v>0</v>
      </c>
      <c r="AG30" s="1023"/>
      <c r="AH30" s="1023"/>
      <c r="AI30" s="1023"/>
      <c r="AJ30" s="1024"/>
      <c r="AK30" s="967">
        <v>32</v>
      </c>
      <c r="AL30" s="958"/>
      <c r="AM30" s="958"/>
      <c r="AN30" s="958"/>
      <c r="AO30" s="958"/>
      <c r="AP30" s="958" t="s">
        <v>551</v>
      </c>
      <c r="AQ30" s="958"/>
      <c r="AR30" s="958"/>
      <c r="AS30" s="958"/>
      <c r="AT30" s="958"/>
      <c r="AU30" s="958" t="s">
        <v>551</v>
      </c>
      <c r="AV30" s="958"/>
      <c r="AW30" s="958"/>
      <c r="AX30" s="958"/>
      <c r="AY30" s="958"/>
      <c r="AZ30" s="1028" t="s">
        <v>551</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394</v>
      </c>
      <c r="C31" s="1018"/>
      <c r="D31" s="1018"/>
      <c r="E31" s="1018"/>
      <c r="F31" s="1018"/>
      <c r="G31" s="1018"/>
      <c r="H31" s="1018"/>
      <c r="I31" s="1018"/>
      <c r="J31" s="1018"/>
      <c r="K31" s="1018"/>
      <c r="L31" s="1018"/>
      <c r="M31" s="1018"/>
      <c r="N31" s="1018"/>
      <c r="O31" s="1018"/>
      <c r="P31" s="1019"/>
      <c r="Q31" s="1025">
        <v>177</v>
      </c>
      <c r="R31" s="1026"/>
      <c r="S31" s="1026"/>
      <c r="T31" s="1026"/>
      <c r="U31" s="1026"/>
      <c r="V31" s="1026">
        <v>173</v>
      </c>
      <c r="W31" s="1026"/>
      <c r="X31" s="1026"/>
      <c r="Y31" s="1026"/>
      <c r="Z31" s="1026"/>
      <c r="AA31" s="1026">
        <v>4</v>
      </c>
      <c r="AB31" s="1026"/>
      <c r="AC31" s="1026"/>
      <c r="AD31" s="1026"/>
      <c r="AE31" s="1027"/>
      <c r="AF31" s="1022">
        <v>183</v>
      </c>
      <c r="AG31" s="1023"/>
      <c r="AH31" s="1023"/>
      <c r="AI31" s="1023"/>
      <c r="AJ31" s="1024"/>
      <c r="AK31" s="967">
        <v>2</v>
      </c>
      <c r="AL31" s="958"/>
      <c r="AM31" s="958"/>
      <c r="AN31" s="958"/>
      <c r="AO31" s="958"/>
      <c r="AP31" s="958">
        <v>857</v>
      </c>
      <c r="AQ31" s="958"/>
      <c r="AR31" s="958"/>
      <c r="AS31" s="958"/>
      <c r="AT31" s="958"/>
      <c r="AU31" s="958">
        <v>1</v>
      </c>
      <c r="AV31" s="958"/>
      <c r="AW31" s="958"/>
      <c r="AX31" s="958"/>
      <c r="AY31" s="958"/>
      <c r="AZ31" s="1028" t="s">
        <v>551</v>
      </c>
      <c r="BA31" s="1028"/>
      <c r="BB31" s="1028"/>
      <c r="BC31" s="1028"/>
      <c r="BD31" s="1028"/>
      <c r="BE31" s="959" t="s">
        <v>395</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396</v>
      </c>
      <c r="C32" s="1018"/>
      <c r="D32" s="1018"/>
      <c r="E32" s="1018"/>
      <c r="F32" s="1018"/>
      <c r="G32" s="1018"/>
      <c r="H32" s="1018"/>
      <c r="I32" s="1018"/>
      <c r="J32" s="1018"/>
      <c r="K32" s="1018"/>
      <c r="L32" s="1018"/>
      <c r="M32" s="1018"/>
      <c r="N32" s="1018"/>
      <c r="O32" s="1018"/>
      <c r="P32" s="1019"/>
      <c r="Q32" s="1025">
        <v>121</v>
      </c>
      <c r="R32" s="1026"/>
      <c r="S32" s="1026"/>
      <c r="T32" s="1026"/>
      <c r="U32" s="1026"/>
      <c r="V32" s="1026">
        <v>119</v>
      </c>
      <c r="W32" s="1026"/>
      <c r="X32" s="1026"/>
      <c r="Y32" s="1026"/>
      <c r="Z32" s="1026"/>
      <c r="AA32" s="1026">
        <v>2</v>
      </c>
      <c r="AB32" s="1026"/>
      <c r="AC32" s="1026"/>
      <c r="AD32" s="1026"/>
      <c r="AE32" s="1027"/>
      <c r="AF32" s="1022">
        <v>108</v>
      </c>
      <c r="AG32" s="1023"/>
      <c r="AH32" s="1023"/>
      <c r="AI32" s="1023"/>
      <c r="AJ32" s="1024"/>
      <c r="AK32" s="967">
        <v>43</v>
      </c>
      <c r="AL32" s="958"/>
      <c r="AM32" s="958"/>
      <c r="AN32" s="958"/>
      <c r="AO32" s="958"/>
      <c r="AP32" s="958">
        <v>450</v>
      </c>
      <c r="AQ32" s="958"/>
      <c r="AR32" s="958"/>
      <c r="AS32" s="958"/>
      <c r="AT32" s="958"/>
      <c r="AU32" s="958">
        <v>403</v>
      </c>
      <c r="AV32" s="958"/>
      <c r="AW32" s="958"/>
      <c r="AX32" s="958"/>
      <c r="AY32" s="958"/>
      <c r="AZ32" s="1028" t="s">
        <v>551</v>
      </c>
      <c r="BA32" s="1028"/>
      <c r="BB32" s="1028"/>
      <c r="BC32" s="1028"/>
      <c r="BD32" s="1028"/>
      <c r="BE32" s="959" t="s">
        <v>395</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397</v>
      </c>
      <c r="C33" s="1018"/>
      <c r="D33" s="1018"/>
      <c r="E33" s="1018"/>
      <c r="F33" s="1018"/>
      <c r="G33" s="1018"/>
      <c r="H33" s="1018"/>
      <c r="I33" s="1018"/>
      <c r="J33" s="1018"/>
      <c r="K33" s="1018"/>
      <c r="L33" s="1018"/>
      <c r="M33" s="1018"/>
      <c r="N33" s="1018"/>
      <c r="O33" s="1018"/>
      <c r="P33" s="1019"/>
      <c r="Q33" s="1025">
        <v>141</v>
      </c>
      <c r="R33" s="1026"/>
      <c r="S33" s="1026"/>
      <c r="T33" s="1026"/>
      <c r="U33" s="1026"/>
      <c r="V33" s="1026">
        <v>140</v>
      </c>
      <c r="W33" s="1026"/>
      <c r="X33" s="1026"/>
      <c r="Y33" s="1026"/>
      <c r="Z33" s="1026"/>
      <c r="AA33" s="1026">
        <v>1</v>
      </c>
      <c r="AB33" s="1026"/>
      <c r="AC33" s="1026"/>
      <c r="AD33" s="1026"/>
      <c r="AE33" s="1027"/>
      <c r="AF33" s="1022">
        <v>109</v>
      </c>
      <c r="AG33" s="1023"/>
      <c r="AH33" s="1023"/>
      <c r="AI33" s="1023"/>
      <c r="AJ33" s="1024"/>
      <c r="AK33" s="967">
        <v>63</v>
      </c>
      <c r="AL33" s="958"/>
      <c r="AM33" s="958"/>
      <c r="AN33" s="958"/>
      <c r="AO33" s="958"/>
      <c r="AP33" s="958">
        <v>931</v>
      </c>
      <c r="AQ33" s="958"/>
      <c r="AR33" s="958"/>
      <c r="AS33" s="958"/>
      <c r="AT33" s="958"/>
      <c r="AU33" s="958">
        <v>921</v>
      </c>
      <c r="AV33" s="958"/>
      <c r="AW33" s="958"/>
      <c r="AX33" s="958"/>
      <c r="AY33" s="958"/>
      <c r="AZ33" s="1028" t="s">
        <v>551</v>
      </c>
      <c r="BA33" s="1028"/>
      <c r="BB33" s="1028"/>
      <c r="BC33" s="1028"/>
      <c r="BD33" s="1028"/>
      <c r="BE33" s="959" t="s">
        <v>395</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398</v>
      </c>
      <c r="C34" s="1018"/>
      <c r="D34" s="1018"/>
      <c r="E34" s="1018"/>
      <c r="F34" s="1018"/>
      <c r="G34" s="1018"/>
      <c r="H34" s="1018"/>
      <c r="I34" s="1018"/>
      <c r="J34" s="1018"/>
      <c r="K34" s="1018"/>
      <c r="L34" s="1018"/>
      <c r="M34" s="1018"/>
      <c r="N34" s="1018"/>
      <c r="O34" s="1018"/>
      <c r="P34" s="1019"/>
      <c r="Q34" s="1025">
        <v>22</v>
      </c>
      <c r="R34" s="1026"/>
      <c r="S34" s="1026"/>
      <c r="T34" s="1026"/>
      <c r="U34" s="1026"/>
      <c r="V34" s="1026">
        <v>19</v>
      </c>
      <c r="W34" s="1026"/>
      <c r="X34" s="1026"/>
      <c r="Y34" s="1026"/>
      <c r="Z34" s="1026"/>
      <c r="AA34" s="1026">
        <v>3</v>
      </c>
      <c r="AB34" s="1026"/>
      <c r="AC34" s="1026"/>
      <c r="AD34" s="1026"/>
      <c r="AE34" s="1027"/>
      <c r="AF34" s="1022">
        <v>25</v>
      </c>
      <c r="AG34" s="1023"/>
      <c r="AH34" s="1023"/>
      <c r="AI34" s="1023"/>
      <c r="AJ34" s="1024"/>
      <c r="AK34" s="967">
        <v>13</v>
      </c>
      <c r="AL34" s="958"/>
      <c r="AM34" s="958"/>
      <c r="AN34" s="958"/>
      <c r="AO34" s="958"/>
      <c r="AP34" s="958">
        <v>56</v>
      </c>
      <c r="AQ34" s="958"/>
      <c r="AR34" s="958"/>
      <c r="AS34" s="958"/>
      <c r="AT34" s="958"/>
      <c r="AU34" s="958">
        <v>56</v>
      </c>
      <c r="AV34" s="958"/>
      <c r="AW34" s="958"/>
      <c r="AX34" s="958"/>
      <c r="AY34" s="958"/>
      <c r="AZ34" s="1028" t="s">
        <v>551</v>
      </c>
      <c r="BA34" s="1028"/>
      <c r="BB34" s="1028"/>
      <c r="BC34" s="1028"/>
      <c r="BD34" s="1028"/>
      <c r="BE34" s="959" t="s">
        <v>395</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379</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475</v>
      </c>
      <c r="AG63" s="946"/>
      <c r="AH63" s="946"/>
      <c r="AI63" s="946"/>
      <c r="AJ63" s="1009"/>
      <c r="AK63" s="1010"/>
      <c r="AL63" s="950"/>
      <c r="AM63" s="950"/>
      <c r="AN63" s="950"/>
      <c r="AO63" s="950"/>
      <c r="AP63" s="946">
        <v>2294</v>
      </c>
      <c r="AQ63" s="946"/>
      <c r="AR63" s="946"/>
      <c r="AS63" s="946"/>
      <c r="AT63" s="946"/>
      <c r="AU63" s="946">
        <v>1381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402</v>
      </c>
      <c r="B66" s="983"/>
      <c r="C66" s="983"/>
      <c r="D66" s="983"/>
      <c r="E66" s="983"/>
      <c r="F66" s="983"/>
      <c r="G66" s="983"/>
      <c r="H66" s="983"/>
      <c r="I66" s="983"/>
      <c r="J66" s="983"/>
      <c r="K66" s="983"/>
      <c r="L66" s="983"/>
      <c r="M66" s="983"/>
      <c r="N66" s="983"/>
      <c r="O66" s="983"/>
      <c r="P66" s="984"/>
      <c r="Q66" s="988" t="s">
        <v>383</v>
      </c>
      <c r="R66" s="989"/>
      <c r="S66" s="989"/>
      <c r="T66" s="989"/>
      <c r="U66" s="990"/>
      <c r="V66" s="988" t="s">
        <v>384</v>
      </c>
      <c r="W66" s="989"/>
      <c r="X66" s="989"/>
      <c r="Y66" s="989"/>
      <c r="Z66" s="990"/>
      <c r="AA66" s="988" t="s">
        <v>385</v>
      </c>
      <c r="AB66" s="989"/>
      <c r="AC66" s="989"/>
      <c r="AD66" s="989"/>
      <c r="AE66" s="990"/>
      <c r="AF66" s="994" t="s">
        <v>386</v>
      </c>
      <c r="AG66" s="995"/>
      <c r="AH66" s="995"/>
      <c r="AI66" s="995"/>
      <c r="AJ66" s="996"/>
      <c r="AK66" s="988" t="s">
        <v>387</v>
      </c>
      <c r="AL66" s="983"/>
      <c r="AM66" s="983"/>
      <c r="AN66" s="983"/>
      <c r="AO66" s="984"/>
      <c r="AP66" s="988" t="s">
        <v>388</v>
      </c>
      <c r="AQ66" s="989"/>
      <c r="AR66" s="989"/>
      <c r="AS66" s="989"/>
      <c r="AT66" s="990"/>
      <c r="AU66" s="988" t="s">
        <v>403</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552</v>
      </c>
      <c r="C68" s="973"/>
      <c r="D68" s="973"/>
      <c r="E68" s="973"/>
      <c r="F68" s="973"/>
      <c r="G68" s="973"/>
      <c r="H68" s="973"/>
      <c r="I68" s="973"/>
      <c r="J68" s="973"/>
      <c r="K68" s="973"/>
      <c r="L68" s="973"/>
      <c r="M68" s="973"/>
      <c r="N68" s="973"/>
      <c r="O68" s="973"/>
      <c r="P68" s="974"/>
      <c r="Q68" s="975">
        <v>452</v>
      </c>
      <c r="R68" s="969"/>
      <c r="S68" s="969"/>
      <c r="T68" s="969"/>
      <c r="U68" s="969"/>
      <c r="V68" s="969">
        <v>433</v>
      </c>
      <c r="W68" s="969"/>
      <c r="X68" s="969"/>
      <c r="Y68" s="969"/>
      <c r="Z68" s="969"/>
      <c r="AA68" s="969">
        <v>19</v>
      </c>
      <c r="AB68" s="969"/>
      <c r="AC68" s="969"/>
      <c r="AD68" s="969"/>
      <c r="AE68" s="969"/>
      <c r="AF68" s="969">
        <v>19</v>
      </c>
      <c r="AG68" s="969"/>
      <c r="AH68" s="969"/>
      <c r="AI68" s="969"/>
      <c r="AJ68" s="969"/>
      <c r="AK68" s="969" t="s">
        <v>551</v>
      </c>
      <c r="AL68" s="969"/>
      <c r="AM68" s="969"/>
      <c r="AN68" s="969"/>
      <c r="AO68" s="969"/>
      <c r="AP68" s="969">
        <v>22</v>
      </c>
      <c r="AQ68" s="969"/>
      <c r="AR68" s="969"/>
      <c r="AS68" s="969"/>
      <c r="AT68" s="969"/>
      <c r="AU68" s="969">
        <v>7</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553</v>
      </c>
      <c r="C69" s="962"/>
      <c r="D69" s="962"/>
      <c r="E69" s="962"/>
      <c r="F69" s="962"/>
      <c r="G69" s="962"/>
      <c r="H69" s="962"/>
      <c r="I69" s="962"/>
      <c r="J69" s="962"/>
      <c r="K69" s="962"/>
      <c r="L69" s="962"/>
      <c r="M69" s="962"/>
      <c r="N69" s="962"/>
      <c r="O69" s="962"/>
      <c r="P69" s="963"/>
      <c r="Q69" s="964">
        <v>412</v>
      </c>
      <c r="R69" s="958"/>
      <c r="S69" s="958"/>
      <c r="T69" s="958"/>
      <c r="U69" s="958"/>
      <c r="V69" s="958">
        <v>404</v>
      </c>
      <c r="W69" s="958"/>
      <c r="X69" s="958"/>
      <c r="Y69" s="958"/>
      <c r="Z69" s="958"/>
      <c r="AA69" s="958">
        <v>8</v>
      </c>
      <c r="AB69" s="958"/>
      <c r="AC69" s="958"/>
      <c r="AD69" s="958"/>
      <c r="AE69" s="958"/>
      <c r="AF69" s="958">
        <v>0</v>
      </c>
      <c r="AG69" s="958"/>
      <c r="AH69" s="958"/>
      <c r="AI69" s="958"/>
      <c r="AJ69" s="958"/>
      <c r="AK69" s="958">
        <v>0</v>
      </c>
      <c r="AL69" s="958"/>
      <c r="AM69" s="958"/>
      <c r="AN69" s="958"/>
      <c r="AO69" s="958"/>
      <c r="AP69" s="958">
        <v>82</v>
      </c>
      <c r="AQ69" s="958"/>
      <c r="AR69" s="958"/>
      <c r="AS69" s="958"/>
      <c r="AT69" s="958"/>
      <c r="AU69" s="958">
        <v>41</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554</v>
      </c>
      <c r="C70" s="962"/>
      <c r="D70" s="962"/>
      <c r="E70" s="962"/>
      <c r="F70" s="962"/>
      <c r="G70" s="962"/>
      <c r="H70" s="962"/>
      <c r="I70" s="962"/>
      <c r="J70" s="962"/>
      <c r="K70" s="962"/>
      <c r="L70" s="962"/>
      <c r="M70" s="962"/>
      <c r="N70" s="962"/>
      <c r="O70" s="962"/>
      <c r="P70" s="963"/>
      <c r="Q70" s="964">
        <v>1</v>
      </c>
      <c r="R70" s="958"/>
      <c r="S70" s="958"/>
      <c r="T70" s="958"/>
      <c r="U70" s="958"/>
      <c r="V70" s="958">
        <v>1</v>
      </c>
      <c r="W70" s="958"/>
      <c r="X70" s="958"/>
      <c r="Y70" s="958"/>
      <c r="Z70" s="958"/>
      <c r="AA70" s="958">
        <v>0</v>
      </c>
      <c r="AB70" s="958"/>
      <c r="AC70" s="958"/>
      <c r="AD70" s="958"/>
      <c r="AE70" s="958"/>
      <c r="AF70" s="958">
        <v>0</v>
      </c>
      <c r="AG70" s="958"/>
      <c r="AH70" s="958"/>
      <c r="AI70" s="958"/>
      <c r="AJ70" s="958"/>
      <c r="AK70" s="958">
        <v>0</v>
      </c>
      <c r="AL70" s="958"/>
      <c r="AM70" s="958"/>
      <c r="AN70" s="958"/>
      <c r="AO70" s="958"/>
      <c r="AP70" s="958" t="s">
        <v>551</v>
      </c>
      <c r="AQ70" s="958"/>
      <c r="AR70" s="958"/>
      <c r="AS70" s="958"/>
      <c r="AT70" s="958"/>
      <c r="AU70" s="958" t="s">
        <v>551</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555</v>
      </c>
      <c r="C71" s="962"/>
      <c r="D71" s="962"/>
      <c r="E71" s="962"/>
      <c r="F71" s="962"/>
      <c r="G71" s="962"/>
      <c r="H71" s="962"/>
      <c r="I71" s="962"/>
      <c r="J71" s="962"/>
      <c r="K71" s="962"/>
      <c r="L71" s="962"/>
      <c r="M71" s="962"/>
      <c r="N71" s="962"/>
      <c r="O71" s="962"/>
      <c r="P71" s="963"/>
      <c r="Q71" s="964">
        <v>140</v>
      </c>
      <c r="R71" s="958"/>
      <c r="S71" s="958"/>
      <c r="T71" s="958"/>
      <c r="U71" s="958"/>
      <c r="V71" s="958">
        <v>137</v>
      </c>
      <c r="W71" s="958"/>
      <c r="X71" s="958"/>
      <c r="Y71" s="958"/>
      <c r="Z71" s="958"/>
      <c r="AA71" s="958">
        <v>3</v>
      </c>
      <c r="AB71" s="958"/>
      <c r="AC71" s="958"/>
      <c r="AD71" s="958"/>
      <c r="AE71" s="958"/>
      <c r="AF71" s="958">
        <v>8</v>
      </c>
      <c r="AG71" s="958"/>
      <c r="AH71" s="958"/>
      <c r="AI71" s="958"/>
      <c r="AJ71" s="958"/>
      <c r="AK71" s="958">
        <v>99</v>
      </c>
      <c r="AL71" s="958"/>
      <c r="AM71" s="958"/>
      <c r="AN71" s="958"/>
      <c r="AO71" s="958"/>
      <c r="AP71" s="958" t="s">
        <v>551</v>
      </c>
      <c r="AQ71" s="958"/>
      <c r="AR71" s="958"/>
      <c r="AS71" s="958"/>
      <c r="AT71" s="958"/>
      <c r="AU71" s="958" t="s">
        <v>551</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556</v>
      </c>
      <c r="C72" s="962"/>
      <c r="D72" s="962"/>
      <c r="E72" s="962"/>
      <c r="F72" s="962"/>
      <c r="G72" s="962"/>
      <c r="H72" s="962"/>
      <c r="I72" s="962"/>
      <c r="J72" s="962"/>
      <c r="K72" s="962"/>
      <c r="L72" s="962"/>
      <c r="M72" s="962"/>
      <c r="N72" s="962"/>
      <c r="O72" s="962"/>
      <c r="P72" s="963"/>
      <c r="Q72" s="964">
        <v>10742</v>
      </c>
      <c r="R72" s="958"/>
      <c r="S72" s="958"/>
      <c r="T72" s="958"/>
      <c r="U72" s="958"/>
      <c r="V72" s="958">
        <v>10165</v>
      </c>
      <c r="W72" s="958"/>
      <c r="X72" s="958"/>
      <c r="Y72" s="958"/>
      <c r="Z72" s="958"/>
      <c r="AA72" s="958">
        <v>577</v>
      </c>
      <c r="AB72" s="958"/>
      <c r="AC72" s="958"/>
      <c r="AD72" s="958"/>
      <c r="AE72" s="958"/>
      <c r="AF72" s="958">
        <v>577</v>
      </c>
      <c r="AG72" s="958"/>
      <c r="AH72" s="958"/>
      <c r="AI72" s="958"/>
      <c r="AJ72" s="958"/>
      <c r="AK72" s="958">
        <v>565</v>
      </c>
      <c r="AL72" s="958"/>
      <c r="AM72" s="958"/>
      <c r="AN72" s="958"/>
      <c r="AO72" s="958"/>
      <c r="AP72" s="958" t="s">
        <v>551</v>
      </c>
      <c r="AQ72" s="958"/>
      <c r="AR72" s="958"/>
      <c r="AS72" s="958"/>
      <c r="AT72" s="958"/>
      <c r="AU72" s="958" t="s">
        <v>551</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557</v>
      </c>
      <c r="C73" s="962"/>
      <c r="D73" s="962"/>
      <c r="E73" s="962"/>
      <c r="F73" s="962"/>
      <c r="G73" s="962"/>
      <c r="H73" s="962"/>
      <c r="I73" s="962"/>
      <c r="J73" s="962"/>
      <c r="K73" s="962"/>
      <c r="L73" s="962"/>
      <c r="M73" s="962"/>
      <c r="N73" s="962"/>
      <c r="O73" s="962"/>
      <c r="P73" s="963"/>
      <c r="Q73" s="964">
        <v>501</v>
      </c>
      <c r="R73" s="958"/>
      <c r="S73" s="958"/>
      <c r="T73" s="958"/>
      <c r="U73" s="958"/>
      <c r="V73" s="958">
        <v>480</v>
      </c>
      <c r="W73" s="958"/>
      <c r="X73" s="958"/>
      <c r="Y73" s="958"/>
      <c r="Z73" s="958"/>
      <c r="AA73" s="958">
        <v>21</v>
      </c>
      <c r="AB73" s="958"/>
      <c r="AC73" s="958"/>
      <c r="AD73" s="958"/>
      <c r="AE73" s="958"/>
      <c r="AF73" s="958">
        <v>21</v>
      </c>
      <c r="AG73" s="958"/>
      <c r="AH73" s="958"/>
      <c r="AI73" s="958"/>
      <c r="AJ73" s="958"/>
      <c r="AK73" s="958">
        <v>35</v>
      </c>
      <c r="AL73" s="958"/>
      <c r="AM73" s="958"/>
      <c r="AN73" s="958"/>
      <c r="AO73" s="958"/>
      <c r="AP73" s="958" t="s">
        <v>551</v>
      </c>
      <c r="AQ73" s="958"/>
      <c r="AR73" s="958"/>
      <c r="AS73" s="958"/>
      <c r="AT73" s="958"/>
      <c r="AU73" s="958" t="s">
        <v>551</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558</v>
      </c>
      <c r="C74" s="962"/>
      <c r="D74" s="962"/>
      <c r="E74" s="962"/>
      <c r="F74" s="962"/>
      <c r="G74" s="962"/>
      <c r="H74" s="962"/>
      <c r="I74" s="962"/>
      <c r="J74" s="962"/>
      <c r="K74" s="962"/>
      <c r="L74" s="962"/>
      <c r="M74" s="962"/>
      <c r="N74" s="962"/>
      <c r="O74" s="962"/>
      <c r="P74" s="963"/>
      <c r="Q74" s="964">
        <v>100</v>
      </c>
      <c r="R74" s="958"/>
      <c r="S74" s="958"/>
      <c r="T74" s="958"/>
      <c r="U74" s="958"/>
      <c r="V74" s="958">
        <v>91</v>
      </c>
      <c r="W74" s="958"/>
      <c r="X74" s="958"/>
      <c r="Y74" s="958"/>
      <c r="Z74" s="958"/>
      <c r="AA74" s="958">
        <v>9</v>
      </c>
      <c r="AB74" s="958"/>
      <c r="AC74" s="958"/>
      <c r="AD74" s="958"/>
      <c r="AE74" s="958"/>
      <c r="AF74" s="958">
        <v>9</v>
      </c>
      <c r="AG74" s="958"/>
      <c r="AH74" s="958"/>
      <c r="AI74" s="958"/>
      <c r="AJ74" s="958"/>
      <c r="AK74" s="958">
        <v>17</v>
      </c>
      <c r="AL74" s="958"/>
      <c r="AM74" s="958"/>
      <c r="AN74" s="958"/>
      <c r="AO74" s="958"/>
      <c r="AP74" s="958" t="s">
        <v>551</v>
      </c>
      <c r="AQ74" s="958"/>
      <c r="AR74" s="958"/>
      <c r="AS74" s="958"/>
      <c r="AT74" s="958"/>
      <c r="AU74" s="958" t="s">
        <v>551</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559</v>
      </c>
      <c r="C75" s="962"/>
      <c r="D75" s="962"/>
      <c r="E75" s="962"/>
      <c r="F75" s="962"/>
      <c r="G75" s="962"/>
      <c r="H75" s="962"/>
      <c r="I75" s="962"/>
      <c r="J75" s="962"/>
      <c r="K75" s="962"/>
      <c r="L75" s="962"/>
      <c r="M75" s="962"/>
      <c r="N75" s="962"/>
      <c r="O75" s="962"/>
      <c r="P75" s="963"/>
      <c r="Q75" s="965">
        <v>303344</v>
      </c>
      <c r="R75" s="966"/>
      <c r="S75" s="966"/>
      <c r="T75" s="966"/>
      <c r="U75" s="967"/>
      <c r="V75" s="968">
        <v>298534</v>
      </c>
      <c r="W75" s="966"/>
      <c r="X75" s="966"/>
      <c r="Y75" s="966"/>
      <c r="Z75" s="967"/>
      <c r="AA75" s="968">
        <v>4810</v>
      </c>
      <c r="AB75" s="966"/>
      <c r="AC75" s="966"/>
      <c r="AD75" s="966"/>
      <c r="AE75" s="967"/>
      <c r="AF75" s="968">
        <v>4810</v>
      </c>
      <c r="AG75" s="966"/>
      <c r="AH75" s="966"/>
      <c r="AI75" s="966"/>
      <c r="AJ75" s="967"/>
      <c r="AK75" s="968">
        <v>2401</v>
      </c>
      <c r="AL75" s="966"/>
      <c r="AM75" s="966"/>
      <c r="AN75" s="966"/>
      <c r="AO75" s="967"/>
      <c r="AP75" s="968" t="s">
        <v>551</v>
      </c>
      <c r="AQ75" s="966"/>
      <c r="AR75" s="966"/>
      <c r="AS75" s="966"/>
      <c r="AT75" s="967"/>
      <c r="AU75" s="968" t="s">
        <v>551</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379</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5444</v>
      </c>
      <c r="AG88" s="946"/>
      <c r="AH88" s="946"/>
      <c r="AI88" s="946"/>
      <c r="AJ88" s="946"/>
      <c r="AK88" s="950"/>
      <c r="AL88" s="950"/>
      <c r="AM88" s="950"/>
      <c r="AN88" s="950"/>
      <c r="AO88" s="950"/>
      <c r="AP88" s="946">
        <v>104</v>
      </c>
      <c r="AQ88" s="946"/>
      <c r="AR88" s="946"/>
      <c r="AS88" s="946"/>
      <c r="AT88" s="946"/>
      <c r="AU88" s="946">
        <v>48</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379</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8</v>
      </c>
      <c r="CS102" s="940"/>
      <c r="CT102" s="940"/>
      <c r="CU102" s="940"/>
      <c r="CV102" s="941"/>
      <c r="CW102" s="939" t="s">
        <v>551</v>
      </c>
      <c r="CX102" s="940"/>
      <c r="CY102" s="940"/>
      <c r="CZ102" s="940"/>
      <c r="DA102" s="941"/>
      <c r="DB102" s="939" t="s">
        <v>551</v>
      </c>
      <c r="DC102" s="940"/>
      <c r="DD102" s="940"/>
      <c r="DE102" s="940"/>
      <c r="DF102" s="941"/>
      <c r="DG102" s="939" t="s">
        <v>551</v>
      </c>
      <c r="DH102" s="940"/>
      <c r="DI102" s="940"/>
      <c r="DJ102" s="940"/>
      <c r="DK102" s="941"/>
      <c r="DL102" s="939">
        <v>37</v>
      </c>
      <c r="DM102" s="940"/>
      <c r="DN102" s="940"/>
      <c r="DO102" s="940"/>
      <c r="DP102" s="941"/>
      <c r="DQ102" s="939">
        <v>33</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295</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295</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295</v>
      </c>
      <c r="DR109" s="883"/>
      <c r="DS109" s="883"/>
      <c r="DT109" s="883"/>
      <c r="DU109" s="884"/>
      <c r="DV109" s="885" t="s">
        <v>415</v>
      </c>
      <c r="DW109" s="883"/>
      <c r="DX109" s="883"/>
      <c r="DY109" s="883"/>
      <c r="DZ109" s="916"/>
    </row>
    <row r="110" spans="1:131" s="212" customFormat="1" ht="26.25" customHeight="1" x14ac:dyDescent="0.2">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1013406</v>
      </c>
      <c r="AB110" s="876"/>
      <c r="AC110" s="876"/>
      <c r="AD110" s="876"/>
      <c r="AE110" s="877"/>
      <c r="AF110" s="878">
        <v>973096</v>
      </c>
      <c r="AG110" s="876"/>
      <c r="AH110" s="876"/>
      <c r="AI110" s="876"/>
      <c r="AJ110" s="877"/>
      <c r="AK110" s="878">
        <v>953353</v>
      </c>
      <c r="AL110" s="876"/>
      <c r="AM110" s="876"/>
      <c r="AN110" s="876"/>
      <c r="AO110" s="877"/>
      <c r="AP110" s="879">
        <v>28.4</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7976256</v>
      </c>
      <c r="BR110" s="829"/>
      <c r="BS110" s="829"/>
      <c r="BT110" s="829"/>
      <c r="BU110" s="829"/>
      <c r="BV110" s="829">
        <v>8317245</v>
      </c>
      <c r="BW110" s="829"/>
      <c r="BX110" s="829"/>
      <c r="BY110" s="829"/>
      <c r="BZ110" s="829"/>
      <c r="CA110" s="829">
        <v>8072967</v>
      </c>
      <c r="CB110" s="829"/>
      <c r="CC110" s="829"/>
      <c r="CD110" s="829"/>
      <c r="CE110" s="829"/>
      <c r="CF110" s="853">
        <v>240.3</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1538184</v>
      </c>
      <c r="BR112" s="804"/>
      <c r="BS112" s="804"/>
      <c r="BT112" s="804"/>
      <c r="BU112" s="804"/>
      <c r="BV112" s="804">
        <v>1479071</v>
      </c>
      <c r="BW112" s="804"/>
      <c r="BX112" s="804"/>
      <c r="BY112" s="804"/>
      <c r="BZ112" s="804"/>
      <c r="CA112" s="804">
        <v>1381162</v>
      </c>
      <c r="CB112" s="804"/>
      <c r="CC112" s="804"/>
      <c r="CD112" s="804"/>
      <c r="CE112" s="804"/>
      <c r="CF112" s="862">
        <v>41.1</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161969</v>
      </c>
      <c r="AB113" s="906"/>
      <c r="AC113" s="906"/>
      <c r="AD113" s="906"/>
      <c r="AE113" s="907"/>
      <c r="AF113" s="908">
        <v>189295</v>
      </c>
      <c r="AG113" s="906"/>
      <c r="AH113" s="906"/>
      <c r="AI113" s="906"/>
      <c r="AJ113" s="907"/>
      <c r="AK113" s="908">
        <v>187753</v>
      </c>
      <c r="AL113" s="906"/>
      <c r="AM113" s="906"/>
      <c r="AN113" s="906"/>
      <c r="AO113" s="907"/>
      <c r="AP113" s="909">
        <v>5.6</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57976</v>
      </c>
      <c r="BR113" s="804"/>
      <c r="BS113" s="804"/>
      <c r="BT113" s="804"/>
      <c r="BU113" s="804"/>
      <c r="BV113" s="804">
        <v>53098</v>
      </c>
      <c r="BW113" s="804"/>
      <c r="BX113" s="804"/>
      <c r="BY113" s="804"/>
      <c r="BZ113" s="804"/>
      <c r="CA113" s="804">
        <v>48222</v>
      </c>
      <c r="CB113" s="804"/>
      <c r="CC113" s="804"/>
      <c r="CD113" s="804"/>
      <c r="CE113" s="804"/>
      <c r="CF113" s="862">
        <v>1.4</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10192</v>
      </c>
      <c r="AB114" s="767"/>
      <c r="AC114" s="767"/>
      <c r="AD114" s="767"/>
      <c r="AE114" s="768"/>
      <c r="AF114" s="769">
        <v>4656</v>
      </c>
      <c r="AG114" s="767"/>
      <c r="AH114" s="767"/>
      <c r="AI114" s="767"/>
      <c r="AJ114" s="768"/>
      <c r="AK114" s="769">
        <v>3622</v>
      </c>
      <c r="AL114" s="767"/>
      <c r="AM114" s="767"/>
      <c r="AN114" s="767"/>
      <c r="AO114" s="768"/>
      <c r="AP114" s="811">
        <v>0.1</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290458</v>
      </c>
      <c r="BR114" s="804"/>
      <c r="BS114" s="804"/>
      <c r="BT114" s="804"/>
      <c r="BU114" s="804"/>
      <c r="BV114" s="804">
        <v>249709</v>
      </c>
      <c r="BW114" s="804"/>
      <c r="BX114" s="804"/>
      <c r="BY114" s="804"/>
      <c r="BZ114" s="804"/>
      <c r="CA114" s="804">
        <v>385164</v>
      </c>
      <c r="CB114" s="804"/>
      <c r="CC114" s="804"/>
      <c r="CD114" s="804"/>
      <c r="CE114" s="804"/>
      <c r="CF114" s="862">
        <v>11.5</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69</v>
      </c>
      <c r="AB115" s="906"/>
      <c r="AC115" s="906"/>
      <c r="AD115" s="906"/>
      <c r="AE115" s="907"/>
      <c r="AF115" s="908">
        <v>532</v>
      </c>
      <c r="AG115" s="906"/>
      <c r="AH115" s="906"/>
      <c r="AI115" s="906"/>
      <c r="AJ115" s="907"/>
      <c r="AK115" s="908">
        <v>472</v>
      </c>
      <c r="AL115" s="906"/>
      <c r="AM115" s="906"/>
      <c r="AN115" s="906"/>
      <c r="AO115" s="907"/>
      <c r="AP115" s="909">
        <v>0</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v>142880</v>
      </c>
      <c r="BR115" s="804"/>
      <c r="BS115" s="804"/>
      <c r="BT115" s="804"/>
      <c r="BU115" s="804"/>
      <c r="BV115" s="804">
        <v>106987</v>
      </c>
      <c r="BW115" s="804"/>
      <c r="BX115" s="804"/>
      <c r="BY115" s="804"/>
      <c r="BZ115" s="804"/>
      <c r="CA115" s="804">
        <v>129427</v>
      </c>
      <c r="CB115" s="804"/>
      <c r="CC115" s="804"/>
      <c r="CD115" s="804"/>
      <c r="CE115" s="804"/>
      <c r="CF115" s="862">
        <v>3.9</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v>192</v>
      </c>
      <c r="AG116" s="767"/>
      <c r="AH116" s="767"/>
      <c r="AI116" s="767"/>
      <c r="AJ116" s="768"/>
      <c r="AK116" s="769">
        <v>853</v>
      </c>
      <c r="AL116" s="767"/>
      <c r="AM116" s="767"/>
      <c r="AN116" s="767"/>
      <c r="AO116" s="768"/>
      <c r="AP116" s="811">
        <v>0</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1185636</v>
      </c>
      <c r="AB117" s="890"/>
      <c r="AC117" s="890"/>
      <c r="AD117" s="890"/>
      <c r="AE117" s="891"/>
      <c r="AF117" s="892">
        <v>1167771</v>
      </c>
      <c r="AG117" s="890"/>
      <c r="AH117" s="890"/>
      <c r="AI117" s="890"/>
      <c r="AJ117" s="891"/>
      <c r="AK117" s="892">
        <v>1146053</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295</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445</v>
      </c>
      <c r="BP119" s="865"/>
      <c r="BQ119" s="866">
        <v>10005754</v>
      </c>
      <c r="BR119" s="832"/>
      <c r="BS119" s="832"/>
      <c r="BT119" s="832"/>
      <c r="BU119" s="832"/>
      <c r="BV119" s="832">
        <v>10206110</v>
      </c>
      <c r="BW119" s="832"/>
      <c r="BX119" s="832"/>
      <c r="BY119" s="832"/>
      <c r="BZ119" s="832"/>
      <c r="CA119" s="832">
        <v>10016942</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3239177</v>
      </c>
      <c r="BR120" s="829"/>
      <c r="BS120" s="829"/>
      <c r="BT120" s="829"/>
      <c r="BU120" s="829"/>
      <c r="BV120" s="829">
        <v>3070107</v>
      </c>
      <c r="BW120" s="829"/>
      <c r="BX120" s="829"/>
      <c r="BY120" s="829"/>
      <c r="BZ120" s="829"/>
      <c r="CA120" s="829">
        <v>3225571</v>
      </c>
      <c r="CB120" s="829"/>
      <c r="CC120" s="829"/>
      <c r="CD120" s="829"/>
      <c r="CE120" s="829"/>
      <c r="CF120" s="853">
        <v>96</v>
      </c>
      <c r="CG120" s="854"/>
      <c r="CH120" s="854"/>
      <c r="CI120" s="854"/>
      <c r="CJ120" s="854"/>
      <c r="CK120" s="855" t="s">
        <v>449</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1055070</v>
      </c>
      <c r="DH120" s="829"/>
      <c r="DI120" s="829"/>
      <c r="DJ120" s="829"/>
      <c r="DK120" s="829"/>
      <c r="DL120" s="829">
        <v>1001942</v>
      </c>
      <c r="DM120" s="829"/>
      <c r="DN120" s="829"/>
      <c r="DO120" s="829"/>
      <c r="DP120" s="829"/>
      <c r="DQ120" s="829">
        <v>921045</v>
      </c>
      <c r="DR120" s="829"/>
      <c r="DS120" s="829"/>
      <c r="DT120" s="829"/>
      <c r="DU120" s="829"/>
      <c r="DV120" s="830">
        <v>27.4</v>
      </c>
      <c r="DW120" s="830"/>
      <c r="DX120" s="830"/>
      <c r="DY120" s="830"/>
      <c r="DZ120" s="831"/>
    </row>
    <row r="121" spans="1:130" s="212" customFormat="1" ht="26.25" customHeight="1" x14ac:dyDescent="0.2">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597190</v>
      </c>
      <c r="BR121" s="804"/>
      <c r="BS121" s="804"/>
      <c r="BT121" s="804"/>
      <c r="BU121" s="804"/>
      <c r="BV121" s="804">
        <v>643687</v>
      </c>
      <c r="BW121" s="804"/>
      <c r="BX121" s="804"/>
      <c r="BY121" s="804"/>
      <c r="BZ121" s="804"/>
      <c r="CA121" s="804">
        <v>693938</v>
      </c>
      <c r="CB121" s="804"/>
      <c r="CC121" s="804"/>
      <c r="CD121" s="804"/>
      <c r="CE121" s="804"/>
      <c r="CF121" s="862">
        <v>20.7</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v>423881</v>
      </c>
      <c r="DH121" s="804"/>
      <c r="DI121" s="804"/>
      <c r="DJ121" s="804"/>
      <c r="DK121" s="804"/>
      <c r="DL121" s="804">
        <v>418701</v>
      </c>
      <c r="DM121" s="804"/>
      <c r="DN121" s="804"/>
      <c r="DO121" s="804"/>
      <c r="DP121" s="804"/>
      <c r="DQ121" s="804">
        <v>403294</v>
      </c>
      <c r="DR121" s="804"/>
      <c r="DS121" s="804"/>
      <c r="DT121" s="804"/>
      <c r="DU121" s="804"/>
      <c r="DV121" s="781">
        <v>12</v>
      </c>
      <c r="DW121" s="781"/>
      <c r="DX121" s="781"/>
      <c r="DY121" s="781"/>
      <c r="DZ121" s="782"/>
    </row>
    <row r="122" spans="1:130" s="212" customFormat="1" ht="26.25" customHeight="1" x14ac:dyDescent="0.2">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6150339</v>
      </c>
      <c r="BR122" s="832"/>
      <c r="BS122" s="832"/>
      <c r="BT122" s="832"/>
      <c r="BU122" s="832"/>
      <c r="BV122" s="832">
        <v>6073817</v>
      </c>
      <c r="BW122" s="832"/>
      <c r="BX122" s="832"/>
      <c r="BY122" s="832"/>
      <c r="BZ122" s="832"/>
      <c r="CA122" s="832">
        <v>5926380</v>
      </c>
      <c r="CB122" s="832"/>
      <c r="CC122" s="832"/>
      <c r="CD122" s="832"/>
      <c r="CE122" s="832"/>
      <c r="CF122" s="833">
        <v>176.4</v>
      </c>
      <c r="CG122" s="834"/>
      <c r="CH122" s="834"/>
      <c r="CI122" s="834"/>
      <c r="CJ122" s="834"/>
      <c r="CK122" s="856"/>
      <c r="CL122" s="842"/>
      <c r="CM122" s="842"/>
      <c r="CN122" s="842"/>
      <c r="CO122" s="843"/>
      <c r="CP122" s="822" t="s">
        <v>398</v>
      </c>
      <c r="CQ122" s="823"/>
      <c r="CR122" s="823"/>
      <c r="CS122" s="823"/>
      <c r="CT122" s="823"/>
      <c r="CU122" s="823"/>
      <c r="CV122" s="823"/>
      <c r="CW122" s="823"/>
      <c r="CX122" s="823"/>
      <c r="CY122" s="823"/>
      <c r="CZ122" s="823"/>
      <c r="DA122" s="823"/>
      <c r="DB122" s="823"/>
      <c r="DC122" s="823"/>
      <c r="DD122" s="823"/>
      <c r="DE122" s="823"/>
      <c r="DF122" s="824"/>
      <c r="DG122" s="803">
        <v>58430</v>
      </c>
      <c r="DH122" s="804"/>
      <c r="DI122" s="804"/>
      <c r="DJ122" s="804"/>
      <c r="DK122" s="804"/>
      <c r="DL122" s="804">
        <v>57612</v>
      </c>
      <c r="DM122" s="804"/>
      <c r="DN122" s="804"/>
      <c r="DO122" s="804"/>
      <c r="DP122" s="804"/>
      <c r="DQ122" s="804">
        <v>55967</v>
      </c>
      <c r="DR122" s="804"/>
      <c r="DS122" s="804"/>
      <c r="DT122" s="804"/>
      <c r="DU122" s="804"/>
      <c r="DV122" s="781">
        <v>1.7</v>
      </c>
      <c r="DW122" s="781"/>
      <c r="DX122" s="781"/>
      <c r="DY122" s="781"/>
      <c r="DZ122" s="782"/>
    </row>
    <row r="123" spans="1:130" s="212" customFormat="1" ht="26.25" customHeight="1" x14ac:dyDescent="0.2">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453</v>
      </c>
      <c r="BP123" s="865"/>
      <c r="BQ123" s="819">
        <v>9986706</v>
      </c>
      <c r="BR123" s="820"/>
      <c r="BS123" s="820"/>
      <c r="BT123" s="820"/>
      <c r="BU123" s="820"/>
      <c r="BV123" s="820">
        <v>9787611</v>
      </c>
      <c r="BW123" s="820"/>
      <c r="BX123" s="820"/>
      <c r="BY123" s="820"/>
      <c r="BZ123" s="820"/>
      <c r="CA123" s="820">
        <v>9845889</v>
      </c>
      <c r="CB123" s="820"/>
      <c r="CC123" s="820"/>
      <c r="CD123" s="820"/>
      <c r="CE123" s="820"/>
      <c r="CF123" s="735"/>
      <c r="CG123" s="736"/>
      <c r="CH123" s="736"/>
      <c r="CI123" s="736"/>
      <c r="CJ123" s="821"/>
      <c r="CK123" s="856"/>
      <c r="CL123" s="842"/>
      <c r="CM123" s="842"/>
      <c r="CN123" s="842"/>
      <c r="CO123" s="843"/>
      <c r="CP123" s="822" t="s">
        <v>394</v>
      </c>
      <c r="CQ123" s="823"/>
      <c r="CR123" s="823"/>
      <c r="CS123" s="823"/>
      <c r="CT123" s="823"/>
      <c r="CU123" s="823"/>
      <c r="CV123" s="823"/>
      <c r="CW123" s="823"/>
      <c r="CX123" s="823"/>
      <c r="CY123" s="823"/>
      <c r="CZ123" s="823"/>
      <c r="DA123" s="823"/>
      <c r="DB123" s="823"/>
      <c r="DC123" s="823"/>
      <c r="DD123" s="823"/>
      <c r="DE123" s="823"/>
      <c r="DF123" s="824"/>
      <c r="DG123" s="766">
        <v>803</v>
      </c>
      <c r="DH123" s="767"/>
      <c r="DI123" s="767"/>
      <c r="DJ123" s="767"/>
      <c r="DK123" s="768"/>
      <c r="DL123" s="769">
        <v>816</v>
      </c>
      <c r="DM123" s="767"/>
      <c r="DN123" s="767"/>
      <c r="DO123" s="767"/>
      <c r="DP123" s="768"/>
      <c r="DQ123" s="769">
        <v>856</v>
      </c>
      <c r="DR123" s="767"/>
      <c r="DS123" s="767"/>
      <c r="DT123" s="767"/>
      <c r="DU123" s="768"/>
      <c r="DV123" s="811">
        <v>0</v>
      </c>
      <c r="DW123" s="812"/>
      <c r="DX123" s="812"/>
      <c r="DY123" s="812"/>
      <c r="DZ123" s="813"/>
    </row>
    <row r="124" spans="1:130" s="212" customFormat="1" ht="26.25" customHeight="1" thickBot="1" x14ac:dyDescent="0.25">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0.5</v>
      </c>
      <c r="BR124" s="818"/>
      <c r="BS124" s="818"/>
      <c r="BT124" s="818"/>
      <c r="BU124" s="818"/>
      <c r="BV124" s="818">
        <v>12.6</v>
      </c>
      <c r="BW124" s="818"/>
      <c r="BX124" s="818"/>
      <c r="BY124" s="818"/>
      <c r="BZ124" s="818"/>
      <c r="CA124" s="818">
        <v>5</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69</v>
      </c>
      <c r="AB127" s="767"/>
      <c r="AC127" s="767"/>
      <c r="AD127" s="767"/>
      <c r="AE127" s="768"/>
      <c r="AF127" s="769">
        <v>532</v>
      </c>
      <c r="AG127" s="767"/>
      <c r="AH127" s="767"/>
      <c r="AI127" s="767"/>
      <c r="AJ127" s="768"/>
      <c r="AK127" s="769">
        <v>472</v>
      </c>
      <c r="AL127" s="767"/>
      <c r="AM127" s="767"/>
      <c r="AN127" s="767"/>
      <c r="AO127" s="768"/>
      <c r="AP127" s="811">
        <v>0</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20031</v>
      </c>
      <c r="AB128" s="788"/>
      <c r="AC128" s="788"/>
      <c r="AD128" s="788"/>
      <c r="AE128" s="789"/>
      <c r="AF128" s="790">
        <v>20955</v>
      </c>
      <c r="AG128" s="788"/>
      <c r="AH128" s="788"/>
      <c r="AI128" s="788"/>
      <c r="AJ128" s="789"/>
      <c r="AK128" s="790">
        <v>19574</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v>142880</v>
      </c>
      <c r="DH128" s="778"/>
      <c r="DI128" s="778"/>
      <c r="DJ128" s="778"/>
      <c r="DK128" s="778"/>
      <c r="DL128" s="778">
        <v>106987</v>
      </c>
      <c r="DM128" s="778"/>
      <c r="DN128" s="778"/>
      <c r="DO128" s="778"/>
      <c r="DP128" s="778"/>
      <c r="DQ128" s="778">
        <v>129427</v>
      </c>
      <c r="DR128" s="778"/>
      <c r="DS128" s="778"/>
      <c r="DT128" s="778"/>
      <c r="DU128" s="778"/>
      <c r="DV128" s="779">
        <v>3.9</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4029288</v>
      </c>
      <c r="AB129" s="767"/>
      <c r="AC129" s="767"/>
      <c r="AD129" s="767"/>
      <c r="AE129" s="768"/>
      <c r="AF129" s="769">
        <v>4020675</v>
      </c>
      <c r="AG129" s="767"/>
      <c r="AH129" s="767"/>
      <c r="AI129" s="767"/>
      <c r="AJ129" s="768"/>
      <c r="AK129" s="769">
        <v>4082799</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768543</v>
      </c>
      <c r="AB130" s="767"/>
      <c r="AC130" s="767"/>
      <c r="AD130" s="767"/>
      <c r="AE130" s="768"/>
      <c r="AF130" s="769">
        <v>724055</v>
      </c>
      <c r="AG130" s="767"/>
      <c r="AH130" s="767"/>
      <c r="AI130" s="767"/>
      <c r="AJ130" s="768"/>
      <c r="AK130" s="769">
        <v>723336</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12.3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3260745</v>
      </c>
      <c r="AB131" s="751"/>
      <c r="AC131" s="751"/>
      <c r="AD131" s="751"/>
      <c r="AE131" s="752"/>
      <c r="AF131" s="753">
        <v>3296620</v>
      </c>
      <c r="AG131" s="751"/>
      <c r="AH131" s="751"/>
      <c r="AI131" s="751"/>
      <c r="AJ131" s="752"/>
      <c r="AK131" s="753">
        <v>3359463</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v>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12.177033160000001</v>
      </c>
      <c r="AB132" s="732"/>
      <c r="AC132" s="732"/>
      <c r="AD132" s="732"/>
      <c r="AE132" s="733"/>
      <c r="AF132" s="734">
        <v>12.82407435</v>
      </c>
      <c r="AG132" s="732"/>
      <c r="AH132" s="732"/>
      <c r="AI132" s="732"/>
      <c r="AJ132" s="733"/>
      <c r="AK132" s="734">
        <v>12.000221460000001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11.8</v>
      </c>
      <c r="AB133" s="711"/>
      <c r="AC133" s="711"/>
      <c r="AD133" s="711"/>
      <c r="AE133" s="712"/>
      <c r="AF133" s="710">
        <v>11.9</v>
      </c>
      <c r="AG133" s="711"/>
      <c r="AH133" s="711"/>
      <c r="AI133" s="711"/>
      <c r="AJ133" s="712"/>
      <c r="AK133" s="710">
        <v>12.3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l52os6MnXhgrfBnOessmXF9glttKXUZGBKYlUvs6MNYu+9YMNxZzEdLbjpcuPDnBPoWc6TdMCPVLzwoWHPQ==" saltValue="jBszRCBffldDmSGaaVud/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479</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c3F8ZjQGhphLC9jxKKm1+deyBTFcx5C9Mi+ug57626Enp6qQqYdKlXkdFyorMpWkeZweFGpYF/23BwfuO1xD9g==" saltValue="C+rXgx2JhIXIGWkGOfPA8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VAV2CfzqVGsL4ZWdz3EhymCvu+E/FW4Q1+5dWRnyvxP62+r883ghBOdiYMxTvD4rdKftxJCFjBVaI3t56bk9Ag==" saltValue="dORIQEYEvA1dbRGFW+tAY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481</v>
      </c>
      <c r="AL6" s="248"/>
      <c r="AM6" s="248"/>
      <c r="AN6" s="248"/>
    </row>
    <row r="7" spans="1:46" ht="13.5" customHeight="1" x14ac:dyDescent="0.2">
      <c r="A7" s="247"/>
      <c r="AK7" s="250"/>
      <c r="AL7" s="251"/>
      <c r="AM7" s="251"/>
      <c r="AN7" s="252"/>
      <c r="AO7" s="1105" t="s">
        <v>482</v>
      </c>
      <c r="AP7" s="253"/>
      <c r="AQ7" s="254" t="s">
        <v>483</v>
      </c>
      <c r="AR7" s="255"/>
    </row>
    <row r="8" spans="1:46" ht="13" x14ac:dyDescent="0.2">
      <c r="A8" s="247"/>
      <c r="AK8" s="256"/>
      <c r="AL8" s="257"/>
      <c r="AM8" s="257"/>
      <c r="AN8" s="258"/>
      <c r="AO8" s="1106"/>
      <c r="AP8" s="259" t="s">
        <v>484</v>
      </c>
      <c r="AQ8" s="260" t="s">
        <v>485</v>
      </c>
      <c r="AR8" s="261" t="s">
        <v>486</v>
      </c>
    </row>
    <row r="9" spans="1:46" ht="13" x14ac:dyDescent="0.2">
      <c r="A9" s="247"/>
      <c r="AK9" s="1117" t="s">
        <v>487</v>
      </c>
      <c r="AL9" s="1118"/>
      <c r="AM9" s="1118"/>
      <c r="AN9" s="1119"/>
      <c r="AO9" s="262">
        <v>1223324</v>
      </c>
      <c r="AP9" s="262">
        <v>227257</v>
      </c>
      <c r="AQ9" s="263">
        <v>186275</v>
      </c>
      <c r="AR9" s="264">
        <v>22</v>
      </c>
    </row>
    <row r="10" spans="1:46" ht="13.5" customHeight="1" x14ac:dyDescent="0.2">
      <c r="A10" s="247"/>
      <c r="AK10" s="1117" t="s">
        <v>488</v>
      </c>
      <c r="AL10" s="1118"/>
      <c r="AM10" s="1118"/>
      <c r="AN10" s="1119"/>
      <c r="AO10" s="265">
        <v>140753</v>
      </c>
      <c r="AP10" s="265">
        <v>26148</v>
      </c>
      <c r="AQ10" s="266">
        <v>28060</v>
      </c>
      <c r="AR10" s="267">
        <v>-6.8</v>
      </c>
    </row>
    <row r="11" spans="1:46" ht="13.5" customHeight="1" x14ac:dyDescent="0.2">
      <c r="A11" s="247"/>
      <c r="AK11" s="1117" t="s">
        <v>489</v>
      </c>
      <c r="AL11" s="1118"/>
      <c r="AM11" s="1118"/>
      <c r="AN11" s="1119"/>
      <c r="AO11" s="265" t="s">
        <v>490</v>
      </c>
      <c r="AP11" s="265" t="s">
        <v>490</v>
      </c>
      <c r="AQ11" s="266">
        <v>7123</v>
      </c>
      <c r="AR11" s="267" t="s">
        <v>490</v>
      </c>
    </row>
    <row r="12" spans="1:46" ht="13.5" customHeight="1" x14ac:dyDescent="0.2">
      <c r="A12" s="247"/>
      <c r="AK12" s="1117" t="s">
        <v>491</v>
      </c>
      <c r="AL12" s="1118"/>
      <c r="AM12" s="1118"/>
      <c r="AN12" s="1119"/>
      <c r="AO12" s="265" t="s">
        <v>490</v>
      </c>
      <c r="AP12" s="265" t="s">
        <v>490</v>
      </c>
      <c r="AQ12" s="266">
        <v>57</v>
      </c>
      <c r="AR12" s="267" t="s">
        <v>490</v>
      </c>
    </row>
    <row r="13" spans="1:46" ht="13.5" customHeight="1" x14ac:dyDescent="0.2">
      <c r="A13" s="247"/>
      <c r="AK13" s="1117" t="s">
        <v>492</v>
      </c>
      <c r="AL13" s="1118"/>
      <c r="AM13" s="1118"/>
      <c r="AN13" s="1119"/>
      <c r="AO13" s="265">
        <v>33541</v>
      </c>
      <c r="AP13" s="265">
        <v>6231</v>
      </c>
      <c r="AQ13" s="266">
        <v>6435</v>
      </c>
      <c r="AR13" s="267">
        <v>-3.2</v>
      </c>
    </row>
    <row r="14" spans="1:46" ht="13.5" customHeight="1" x14ac:dyDescent="0.2">
      <c r="A14" s="247"/>
      <c r="AK14" s="1117" t="s">
        <v>493</v>
      </c>
      <c r="AL14" s="1118"/>
      <c r="AM14" s="1118"/>
      <c r="AN14" s="1119"/>
      <c r="AO14" s="265">
        <v>19198</v>
      </c>
      <c r="AP14" s="265">
        <v>3566</v>
      </c>
      <c r="AQ14" s="266">
        <v>3786</v>
      </c>
      <c r="AR14" s="267">
        <v>-5.8</v>
      </c>
    </row>
    <row r="15" spans="1:46" ht="13.5" customHeight="1" x14ac:dyDescent="0.2">
      <c r="A15" s="247"/>
      <c r="AK15" s="1120" t="s">
        <v>494</v>
      </c>
      <c r="AL15" s="1121"/>
      <c r="AM15" s="1121"/>
      <c r="AN15" s="1122"/>
      <c r="AO15" s="265">
        <v>-50619</v>
      </c>
      <c r="AP15" s="265">
        <v>-9403</v>
      </c>
      <c r="AQ15" s="266">
        <v>-9323</v>
      </c>
      <c r="AR15" s="267">
        <v>0.9</v>
      </c>
    </row>
    <row r="16" spans="1:46" ht="13" x14ac:dyDescent="0.2">
      <c r="A16" s="247"/>
      <c r="AK16" s="1120" t="s">
        <v>178</v>
      </c>
      <c r="AL16" s="1121"/>
      <c r="AM16" s="1121"/>
      <c r="AN16" s="1122"/>
      <c r="AO16" s="265">
        <v>1366197</v>
      </c>
      <c r="AP16" s="265">
        <v>253798</v>
      </c>
      <c r="AQ16" s="266">
        <v>222412</v>
      </c>
      <c r="AR16" s="267">
        <v>14.1</v>
      </c>
    </row>
    <row r="17" spans="1:46" ht="13" x14ac:dyDescent="0.2">
      <c r="A17" s="247"/>
    </row>
    <row r="18" spans="1:46" ht="13" x14ac:dyDescent="0.2">
      <c r="A18" s="247"/>
      <c r="AQ18" s="268"/>
      <c r="AR18" s="268"/>
    </row>
    <row r="19" spans="1:46" ht="13" x14ac:dyDescent="0.2">
      <c r="A19" s="247"/>
      <c r="AK19" s="243" t="s">
        <v>495</v>
      </c>
    </row>
    <row r="20" spans="1:46" ht="13" x14ac:dyDescent="0.2">
      <c r="A20" s="247"/>
      <c r="AK20" s="269"/>
      <c r="AL20" s="270"/>
      <c r="AM20" s="270"/>
      <c r="AN20" s="271"/>
      <c r="AO20" s="272" t="s">
        <v>496</v>
      </c>
      <c r="AP20" s="273" t="s">
        <v>497</v>
      </c>
      <c r="AQ20" s="274" t="s">
        <v>498</v>
      </c>
      <c r="AR20" s="275"/>
    </row>
    <row r="21" spans="1:46" s="248" customFormat="1" ht="13" x14ac:dyDescent="0.2">
      <c r="A21" s="276"/>
      <c r="AK21" s="1123" t="s">
        <v>499</v>
      </c>
      <c r="AL21" s="1124"/>
      <c r="AM21" s="1124"/>
      <c r="AN21" s="1125"/>
      <c r="AO21" s="277">
        <v>23.78</v>
      </c>
      <c r="AP21" s="278">
        <v>17.59</v>
      </c>
      <c r="AQ21" s="279">
        <v>6.19</v>
      </c>
      <c r="AS21" s="280"/>
      <c r="AT21" s="276"/>
    </row>
    <row r="22" spans="1:46" s="248" customFormat="1" ht="13" x14ac:dyDescent="0.2">
      <c r="A22" s="276"/>
      <c r="AK22" s="1123" t="s">
        <v>500</v>
      </c>
      <c r="AL22" s="1124"/>
      <c r="AM22" s="1124"/>
      <c r="AN22" s="1125"/>
      <c r="AO22" s="281">
        <v>96.6</v>
      </c>
      <c r="AP22" s="282">
        <v>95.9</v>
      </c>
      <c r="AQ22" s="283">
        <v>0.7</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503</v>
      </c>
      <c r="AL29" s="248"/>
      <c r="AM29" s="248"/>
      <c r="AN29" s="248"/>
      <c r="AS29" s="290"/>
    </row>
    <row r="30" spans="1:46" ht="13.5" customHeight="1" x14ac:dyDescent="0.2">
      <c r="A30" s="247"/>
      <c r="AK30" s="250"/>
      <c r="AL30" s="251"/>
      <c r="AM30" s="251"/>
      <c r="AN30" s="252"/>
      <c r="AO30" s="1105" t="s">
        <v>482</v>
      </c>
      <c r="AP30" s="253"/>
      <c r="AQ30" s="254" t="s">
        <v>483</v>
      </c>
      <c r="AR30" s="255"/>
    </row>
    <row r="31" spans="1:46" ht="13" x14ac:dyDescent="0.2">
      <c r="A31" s="247"/>
      <c r="AK31" s="256"/>
      <c r="AL31" s="257"/>
      <c r="AM31" s="257"/>
      <c r="AN31" s="258"/>
      <c r="AO31" s="1106"/>
      <c r="AP31" s="259" t="s">
        <v>484</v>
      </c>
      <c r="AQ31" s="260" t="s">
        <v>485</v>
      </c>
      <c r="AR31" s="261" t="s">
        <v>486</v>
      </c>
    </row>
    <row r="32" spans="1:46" ht="27" customHeight="1" x14ac:dyDescent="0.2">
      <c r="A32" s="247"/>
      <c r="AK32" s="1107" t="s">
        <v>504</v>
      </c>
      <c r="AL32" s="1108"/>
      <c r="AM32" s="1108"/>
      <c r="AN32" s="1109"/>
      <c r="AO32" s="291">
        <v>953353</v>
      </c>
      <c r="AP32" s="291">
        <v>177104</v>
      </c>
      <c r="AQ32" s="292">
        <v>124581</v>
      </c>
      <c r="AR32" s="293">
        <v>42.2</v>
      </c>
    </row>
    <row r="33" spans="1:46" ht="13.5" customHeight="1" x14ac:dyDescent="0.2">
      <c r="A33" s="247"/>
      <c r="AK33" s="1107" t="s">
        <v>505</v>
      </c>
      <c r="AL33" s="1108"/>
      <c r="AM33" s="1108"/>
      <c r="AN33" s="1109"/>
      <c r="AO33" s="291" t="s">
        <v>490</v>
      </c>
      <c r="AP33" s="291" t="s">
        <v>490</v>
      </c>
      <c r="AQ33" s="292">
        <v>76</v>
      </c>
      <c r="AR33" s="293" t="s">
        <v>490</v>
      </c>
    </row>
    <row r="34" spans="1:46" ht="27" customHeight="1" x14ac:dyDescent="0.2">
      <c r="A34" s="247"/>
      <c r="AK34" s="1107" t="s">
        <v>506</v>
      </c>
      <c r="AL34" s="1108"/>
      <c r="AM34" s="1108"/>
      <c r="AN34" s="1109"/>
      <c r="AO34" s="291" t="s">
        <v>490</v>
      </c>
      <c r="AP34" s="291" t="s">
        <v>490</v>
      </c>
      <c r="AQ34" s="292">
        <v>163</v>
      </c>
      <c r="AR34" s="293" t="s">
        <v>490</v>
      </c>
    </row>
    <row r="35" spans="1:46" ht="27" customHeight="1" x14ac:dyDescent="0.2">
      <c r="A35" s="247"/>
      <c r="AK35" s="1107" t="s">
        <v>507</v>
      </c>
      <c r="AL35" s="1108"/>
      <c r="AM35" s="1108"/>
      <c r="AN35" s="1109"/>
      <c r="AO35" s="291">
        <v>187753</v>
      </c>
      <c r="AP35" s="291">
        <v>34879</v>
      </c>
      <c r="AQ35" s="292">
        <v>24428</v>
      </c>
      <c r="AR35" s="293">
        <v>42.8</v>
      </c>
    </row>
    <row r="36" spans="1:46" ht="27" customHeight="1" x14ac:dyDescent="0.2">
      <c r="A36" s="247"/>
      <c r="AK36" s="1107" t="s">
        <v>508</v>
      </c>
      <c r="AL36" s="1108"/>
      <c r="AM36" s="1108"/>
      <c r="AN36" s="1109"/>
      <c r="AO36" s="291">
        <v>3622</v>
      </c>
      <c r="AP36" s="291">
        <v>673</v>
      </c>
      <c r="AQ36" s="292">
        <v>4294</v>
      </c>
      <c r="AR36" s="293">
        <v>-84.3</v>
      </c>
    </row>
    <row r="37" spans="1:46" ht="13.5" customHeight="1" x14ac:dyDescent="0.2">
      <c r="A37" s="247"/>
      <c r="AK37" s="1107" t="s">
        <v>509</v>
      </c>
      <c r="AL37" s="1108"/>
      <c r="AM37" s="1108"/>
      <c r="AN37" s="1109"/>
      <c r="AO37" s="291">
        <v>472</v>
      </c>
      <c r="AP37" s="291">
        <v>88</v>
      </c>
      <c r="AQ37" s="292">
        <v>880</v>
      </c>
      <c r="AR37" s="293">
        <v>-90</v>
      </c>
    </row>
    <row r="38" spans="1:46" ht="27" customHeight="1" x14ac:dyDescent="0.2">
      <c r="A38" s="247"/>
      <c r="AK38" s="1110" t="s">
        <v>510</v>
      </c>
      <c r="AL38" s="1111"/>
      <c r="AM38" s="1111"/>
      <c r="AN38" s="1112"/>
      <c r="AO38" s="294">
        <v>853</v>
      </c>
      <c r="AP38" s="294">
        <v>158</v>
      </c>
      <c r="AQ38" s="295">
        <v>22</v>
      </c>
      <c r="AR38" s="283">
        <v>618.20000000000005</v>
      </c>
      <c r="AS38" s="290"/>
    </row>
    <row r="39" spans="1:46" ht="13" x14ac:dyDescent="0.2">
      <c r="A39" s="247"/>
      <c r="AK39" s="1110" t="s">
        <v>511</v>
      </c>
      <c r="AL39" s="1111"/>
      <c r="AM39" s="1111"/>
      <c r="AN39" s="1112"/>
      <c r="AO39" s="291">
        <v>-19574</v>
      </c>
      <c r="AP39" s="291">
        <v>-3636</v>
      </c>
      <c r="AQ39" s="292">
        <v>-5293</v>
      </c>
      <c r="AR39" s="293">
        <v>-31.3</v>
      </c>
      <c r="AS39" s="290"/>
    </row>
    <row r="40" spans="1:46" ht="27" customHeight="1" x14ac:dyDescent="0.2">
      <c r="A40" s="247"/>
      <c r="AK40" s="1107" t="s">
        <v>512</v>
      </c>
      <c r="AL40" s="1108"/>
      <c r="AM40" s="1108"/>
      <c r="AN40" s="1109"/>
      <c r="AO40" s="291">
        <v>-723336</v>
      </c>
      <c r="AP40" s="291">
        <v>-134374</v>
      </c>
      <c r="AQ40" s="292">
        <v>-99375</v>
      </c>
      <c r="AR40" s="293">
        <v>35.200000000000003</v>
      </c>
      <c r="AS40" s="290"/>
    </row>
    <row r="41" spans="1:46" ht="13" x14ac:dyDescent="0.2">
      <c r="A41" s="247"/>
      <c r="AK41" s="1113" t="s">
        <v>288</v>
      </c>
      <c r="AL41" s="1114"/>
      <c r="AM41" s="1114"/>
      <c r="AN41" s="1115"/>
      <c r="AO41" s="291">
        <v>403143</v>
      </c>
      <c r="AP41" s="291">
        <v>74892</v>
      </c>
      <c r="AQ41" s="292">
        <v>49775</v>
      </c>
      <c r="AR41" s="293">
        <v>50.5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513</v>
      </c>
    </row>
    <row r="48" spans="1:46" ht="13" x14ac:dyDescent="0.2">
      <c r="A48" s="247"/>
      <c r="AK48" s="301" t="s">
        <v>514</v>
      </c>
      <c r="AL48" s="301"/>
      <c r="AM48" s="301"/>
      <c r="AN48" s="301"/>
      <c r="AO48" s="301"/>
      <c r="AP48" s="301"/>
      <c r="AQ48" s="302"/>
      <c r="AR48" s="301"/>
    </row>
    <row r="49" spans="1:44" ht="13.5" customHeight="1" x14ac:dyDescent="0.2">
      <c r="A49" s="247"/>
      <c r="AK49" s="303"/>
      <c r="AL49" s="304"/>
      <c r="AM49" s="1100" t="s">
        <v>482</v>
      </c>
      <c r="AN49" s="1102" t="s">
        <v>515</v>
      </c>
      <c r="AO49" s="1103"/>
      <c r="AP49" s="1103"/>
      <c r="AQ49" s="1103"/>
      <c r="AR49" s="1104"/>
    </row>
    <row r="50" spans="1:44" ht="13" x14ac:dyDescent="0.2">
      <c r="A50" s="247"/>
      <c r="AK50" s="305"/>
      <c r="AL50" s="306"/>
      <c r="AM50" s="1101"/>
      <c r="AN50" s="307" t="s">
        <v>516</v>
      </c>
      <c r="AO50" s="308" t="s">
        <v>517</v>
      </c>
      <c r="AP50" s="309" t="s">
        <v>518</v>
      </c>
      <c r="AQ50" s="310" t="s">
        <v>519</v>
      </c>
      <c r="AR50" s="311" t="s">
        <v>520</v>
      </c>
    </row>
    <row r="51" spans="1:44" ht="13" x14ac:dyDescent="0.2">
      <c r="A51" s="247"/>
      <c r="AK51" s="303" t="s">
        <v>521</v>
      </c>
      <c r="AL51" s="304"/>
      <c r="AM51" s="312">
        <v>1170077</v>
      </c>
      <c r="AN51" s="313">
        <v>201877</v>
      </c>
      <c r="AO51" s="314">
        <v>-11.5</v>
      </c>
      <c r="AP51" s="315">
        <v>200194</v>
      </c>
      <c r="AQ51" s="316">
        <v>5.2</v>
      </c>
      <c r="AR51" s="317">
        <v>-16.7</v>
      </c>
    </row>
    <row r="52" spans="1:44" ht="13" x14ac:dyDescent="0.2">
      <c r="A52" s="247"/>
      <c r="AK52" s="318"/>
      <c r="AL52" s="319" t="s">
        <v>522</v>
      </c>
      <c r="AM52" s="320">
        <v>295425</v>
      </c>
      <c r="AN52" s="321">
        <v>50970</v>
      </c>
      <c r="AO52" s="322">
        <v>373.5</v>
      </c>
      <c r="AP52" s="323">
        <v>106422</v>
      </c>
      <c r="AQ52" s="324">
        <v>20.100000000000001</v>
      </c>
      <c r="AR52" s="325">
        <v>353.4</v>
      </c>
    </row>
    <row r="53" spans="1:44" ht="13" x14ac:dyDescent="0.2">
      <c r="A53" s="247"/>
      <c r="AK53" s="303" t="s">
        <v>523</v>
      </c>
      <c r="AL53" s="304"/>
      <c r="AM53" s="312">
        <v>1104076</v>
      </c>
      <c r="AN53" s="313">
        <v>192784</v>
      </c>
      <c r="AO53" s="314">
        <v>-4.5</v>
      </c>
      <c r="AP53" s="315">
        <v>196914</v>
      </c>
      <c r="AQ53" s="316">
        <v>-1.6</v>
      </c>
      <c r="AR53" s="317">
        <v>-2.9</v>
      </c>
    </row>
    <row r="54" spans="1:44" ht="13" x14ac:dyDescent="0.2">
      <c r="A54" s="247"/>
      <c r="AK54" s="318"/>
      <c r="AL54" s="319" t="s">
        <v>522</v>
      </c>
      <c r="AM54" s="320">
        <v>511951</v>
      </c>
      <c r="AN54" s="321">
        <v>89393</v>
      </c>
      <c r="AO54" s="322">
        <v>75.400000000000006</v>
      </c>
      <c r="AP54" s="323">
        <v>98966</v>
      </c>
      <c r="AQ54" s="324">
        <v>-7</v>
      </c>
      <c r="AR54" s="325">
        <v>82.4</v>
      </c>
    </row>
    <row r="55" spans="1:44" ht="13" x14ac:dyDescent="0.2">
      <c r="A55" s="247"/>
      <c r="AK55" s="303" t="s">
        <v>524</v>
      </c>
      <c r="AL55" s="304"/>
      <c r="AM55" s="312">
        <v>1377058</v>
      </c>
      <c r="AN55" s="313">
        <v>244419</v>
      </c>
      <c r="AO55" s="314">
        <v>26.8</v>
      </c>
      <c r="AP55" s="315">
        <v>204757</v>
      </c>
      <c r="AQ55" s="316">
        <v>4</v>
      </c>
      <c r="AR55" s="317">
        <v>22.8</v>
      </c>
    </row>
    <row r="56" spans="1:44" ht="13" x14ac:dyDescent="0.2">
      <c r="A56" s="247"/>
      <c r="AK56" s="318"/>
      <c r="AL56" s="319" t="s">
        <v>522</v>
      </c>
      <c r="AM56" s="320">
        <v>917229</v>
      </c>
      <c r="AN56" s="321">
        <v>162802</v>
      </c>
      <c r="AO56" s="322">
        <v>82.1</v>
      </c>
      <c r="AP56" s="323">
        <v>106071</v>
      </c>
      <c r="AQ56" s="324">
        <v>7.2</v>
      </c>
      <c r="AR56" s="325">
        <v>74.900000000000006</v>
      </c>
    </row>
    <row r="57" spans="1:44" ht="13" x14ac:dyDescent="0.2">
      <c r="A57" s="247"/>
      <c r="AK57" s="303" t="s">
        <v>525</v>
      </c>
      <c r="AL57" s="304"/>
      <c r="AM57" s="312">
        <v>2515888</v>
      </c>
      <c r="AN57" s="313">
        <v>456687</v>
      </c>
      <c r="AO57" s="314">
        <v>86.8</v>
      </c>
      <c r="AP57" s="315">
        <v>194971</v>
      </c>
      <c r="AQ57" s="316">
        <v>-4.8</v>
      </c>
      <c r="AR57" s="317">
        <v>91.6</v>
      </c>
    </row>
    <row r="58" spans="1:44" ht="13" x14ac:dyDescent="0.2">
      <c r="A58" s="247"/>
      <c r="AK58" s="318"/>
      <c r="AL58" s="319" t="s">
        <v>522</v>
      </c>
      <c r="AM58" s="320">
        <v>1387234</v>
      </c>
      <c r="AN58" s="321">
        <v>251812</v>
      </c>
      <c r="AO58" s="322">
        <v>54.7</v>
      </c>
      <c r="AP58" s="323">
        <v>105966</v>
      </c>
      <c r="AQ58" s="324">
        <v>-0.1</v>
      </c>
      <c r="AR58" s="325">
        <v>54.8</v>
      </c>
    </row>
    <row r="59" spans="1:44" ht="13" x14ac:dyDescent="0.2">
      <c r="A59" s="247"/>
      <c r="AK59" s="303" t="s">
        <v>526</v>
      </c>
      <c r="AL59" s="304"/>
      <c r="AM59" s="312">
        <v>1194512</v>
      </c>
      <c r="AN59" s="313">
        <v>221905</v>
      </c>
      <c r="AO59" s="314">
        <v>-51.4</v>
      </c>
      <c r="AP59" s="315">
        <v>224172</v>
      </c>
      <c r="AQ59" s="316">
        <v>15</v>
      </c>
      <c r="AR59" s="317">
        <v>-66.400000000000006</v>
      </c>
    </row>
    <row r="60" spans="1:44" ht="13" x14ac:dyDescent="0.2">
      <c r="A60" s="247"/>
      <c r="AK60" s="318"/>
      <c r="AL60" s="319" t="s">
        <v>522</v>
      </c>
      <c r="AM60" s="320">
        <v>407133</v>
      </c>
      <c r="AN60" s="321">
        <v>75633</v>
      </c>
      <c r="AO60" s="322">
        <v>-70</v>
      </c>
      <c r="AP60" s="323">
        <v>117611</v>
      </c>
      <c r="AQ60" s="324">
        <v>11</v>
      </c>
      <c r="AR60" s="325">
        <v>-81</v>
      </c>
    </row>
    <row r="61" spans="1:44" ht="13" x14ac:dyDescent="0.2">
      <c r="A61" s="247"/>
      <c r="AK61" s="303" t="s">
        <v>527</v>
      </c>
      <c r="AL61" s="326"/>
      <c r="AM61" s="312">
        <v>1472322</v>
      </c>
      <c r="AN61" s="313">
        <v>263534</v>
      </c>
      <c r="AO61" s="314">
        <v>9.1999999999999993</v>
      </c>
      <c r="AP61" s="315">
        <v>204202</v>
      </c>
      <c r="AQ61" s="327">
        <v>3.6</v>
      </c>
      <c r="AR61" s="317">
        <v>5.6</v>
      </c>
    </row>
    <row r="62" spans="1:44" ht="13" x14ac:dyDescent="0.2">
      <c r="A62" s="247"/>
      <c r="AK62" s="318"/>
      <c r="AL62" s="319" t="s">
        <v>522</v>
      </c>
      <c r="AM62" s="320">
        <v>703794</v>
      </c>
      <c r="AN62" s="321">
        <v>126122</v>
      </c>
      <c r="AO62" s="322">
        <v>103.1</v>
      </c>
      <c r="AP62" s="323">
        <v>107007</v>
      </c>
      <c r="AQ62" s="324">
        <v>6.2</v>
      </c>
      <c r="AR62" s="325">
        <v>96.9</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3kjxZ1oa5TWAIFotIbg32qQUqi/aoilPo18PlI6MfzRtOMT25/5reA8JP6hd+AWsyClrKmsmdaUpt8CJGbspMg==" saltValue="uyLovOYxpliAK4jqm/fYF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479</v>
      </c>
    </row>
    <row r="121" spans="125:125" ht="13.5" hidden="1" customHeight="1" x14ac:dyDescent="0.2">
      <c r="DU121" s="241"/>
    </row>
  </sheetData>
  <sheetProtection algorithmName="SHA-512" hashValue="Kb+FNSgCGxMnmCSdeusexkA72AvqL5TfnSM7qOakPOtJwi6cV7ze3OxsIw9N4e/fWDffWriQ8H3M9MVleS4yOg==" saltValue="YvY3sjeLOKOaX7oaxkK+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479</v>
      </c>
    </row>
  </sheetData>
  <sheetProtection algorithmName="SHA-512" hashValue="wG+la+YKZST3CnzsNBD12fEHmYz1xGL6LPk72vxbJpGRHmLMk+3Y/IhKgMHzWNilH/ooNxeB+SYg7W5VnqehUQ==" saltValue="p5rUuYdxiGHuULKaB0nd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37.270000000000003</v>
      </c>
      <c r="G47" s="12">
        <v>36.44</v>
      </c>
      <c r="H47" s="12">
        <v>36.700000000000003</v>
      </c>
      <c r="I47" s="12">
        <v>36.799999999999997</v>
      </c>
      <c r="J47" s="13">
        <v>36.39</v>
      </c>
    </row>
    <row r="48" spans="2:10" ht="57.75" customHeight="1" x14ac:dyDescent="0.2">
      <c r="B48" s="14"/>
      <c r="C48" s="1128" t="s">
        <v>4</v>
      </c>
      <c r="D48" s="1128"/>
      <c r="E48" s="1129"/>
      <c r="F48" s="15">
        <v>3.92</v>
      </c>
      <c r="G48" s="16">
        <v>5.29</v>
      </c>
      <c r="H48" s="16">
        <v>3.63</v>
      </c>
      <c r="I48" s="16">
        <v>1.66</v>
      </c>
      <c r="J48" s="17">
        <v>1.6</v>
      </c>
    </row>
    <row r="49" spans="2:10" ht="57.75" customHeight="1" thickBot="1" x14ac:dyDescent="0.25">
      <c r="B49" s="18"/>
      <c r="C49" s="1130" t="s">
        <v>5</v>
      </c>
      <c r="D49" s="1130"/>
      <c r="E49" s="1131"/>
      <c r="F49" s="19">
        <v>0.82</v>
      </c>
      <c r="G49" s="20">
        <v>3.29</v>
      </c>
      <c r="H49" s="20" t="s">
        <v>534</v>
      </c>
      <c r="I49" s="20" t="s">
        <v>535</v>
      </c>
      <c r="J49" s="21">
        <v>0.11</v>
      </c>
    </row>
    <row r="50" spans="2:10" ht="13" x14ac:dyDescent="0.2"/>
  </sheetData>
  <sheetProtection algorithmName="SHA-512" hashValue="jYL2EGzq0hNWffYRbSbOtwvfZU957w99B4fQRWn2xWb5Bnj0/Qnmn2zJDTx+O6eASWg33Qk2XGc9uk5FrPUDiQ==" saltValue="BVcT2OQTh3U+KbHVNTyK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有村 裕貴</cp:lastModifiedBy>
  <cp:lastPrinted>2026-03-10T02:19:09Z</cp:lastPrinted>
  <dcterms:created xsi:type="dcterms:W3CDTF">2026-02-23T10:03:20Z</dcterms:created>
  <dcterms:modified xsi:type="dcterms:W3CDTF">2026-03-24T00:28:01Z</dcterms:modified>
  <cp:category/>
</cp:coreProperties>
</file>