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７\○国調査（基金増減，財政状況資料集）\260227　令和６年度財政状況資料集の作成・公表について（依頼）\05　最終版格納\"/>
    </mc:Choice>
  </mc:AlternateContent>
  <xr:revisionPtr revIDLastSave="0" documentId="13_ncr:1_{091EA66A-FC63-4922-95B5-4D8DE21D83DB}" xr6:coauthVersionLast="47" xr6:coauthVersionMax="47" xr10:uidLastSave="{00000000-0000-0000-0000-000000000000}"/>
  <bookViews>
    <workbookView xWindow="-120"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BE35" i="10"/>
  <c r="BE34" i="10"/>
  <c r="C34" i="10"/>
  <c r="C35" i="10" s="1"/>
  <c r="AM34" i="10" l="1"/>
  <c r="AM35" i="10" s="1"/>
  <c r="AM36"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CO34" i="10" l="1"/>
  <c r="CO35" i="10" s="1"/>
</calcChain>
</file>

<file path=xl/sharedStrings.xml><?xml version="1.0" encoding="utf-8"?>
<sst xmlns="http://schemas.openxmlformats.org/spreadsheetml/2006/main" count="1125" uniqueCount="564">
  <si>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</si>
  <si>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</si>
  <si>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</si>
  <si>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</si>
  <si>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</si>
  <si>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</si>
  <si>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</si>
  <si>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</si>
  <si>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</si>
  <si>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</si>
  <si>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</si>
  <si>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</si>
  <si>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</si>
  <si>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</si>
  <si>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</si>
  <si>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</si>
  <si>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</si>
  <si>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</si>
  <si>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</si>
  <si>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</si>
  <si>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</si>
  <si>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</si>
  <si>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</si>
  <si>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</si>
  <si>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</si>
  <si>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</si>
  <si>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</si>
  <si>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</si>
  <si>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</si>
  <si>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</si>
  <si>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</si>
  <si>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</si>
  <si>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</si>
  <si>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</si>
  <si>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</si>
  <si>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</si>
  <si>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</si>
  <si>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</si>
  <si>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</si>
  <si>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</si>
  <si>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</si>
  <si>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</si>
  <si>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</si>
  <si>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</si>
  <si>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</si>
  <si>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</si>
  <si>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</si>
  <si>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</si>
  <si>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</si>
  <si>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</si>
  <si>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</si>
  <si>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</si>
  <si>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</si>
  <si>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</si>
  <si>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</si>
  <si>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</si>
  <si>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</si>
  <si>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</si>
  <si>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</si>
  <si>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</si>
  <si>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</si>
  <si>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</si>
  <si>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</si>
  <si>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</si>
  <si>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</si>
  <si>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</si>
  <si>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</si>
  <si>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</si>
  <si>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</si>
  <si>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</si>
  <si>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</si>
  <si>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</si>
  <si>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</si>
  <si>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</si>
  <si>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</si>
  <si>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</si>
  <si>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</si>
  <si>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</si>
  <si>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</si>
  <si>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</si>
  <si>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</si>
  <si>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</si>
  <si>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</si>
  <si>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</si>
  <si>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</si>
  <si>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</si>
  <si>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</si>
  <si>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</si>
  <si>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</si>
  <si>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</si>
  <si>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</si>
  <si>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</si>
  <si>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</si>
  <si>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</si>
  <si>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和泊町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</si>
  <si>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</si>
  <si>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</si>
  <si>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</si>
  <si>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</si>
  <si>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</si>
  <si>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</si>
  <si>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</si>
  <si>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</si>
  <si>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</si>
  <si>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</si>
  <si>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</si>
  <si>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</si>
  <si>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</si>
  <si>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</si>
  <si>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</si>
  <si>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</si>
  <si>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</si>
  <si>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</si>
  <si>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</si>
  <si>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</si>
  <si>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</si>
  <si>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</si>
  <si>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</si>
  <si>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</si>
  <si>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</si>
  <si>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</si>
  <si>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</si>
  <si>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</si>
  <si>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</si>
  <si>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</si>
  <si>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</si>
  <si>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</si>
  <si>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</si>
  <si>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</si>
  <si>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</si>
  <si>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</si>
  <si>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</si>
  <si>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</si>
  <si>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</si>
  <si>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</si>
  <si>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</si>
  <si>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</si>
  <si>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</si>
  <si>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</si>
  <si>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</si>
  <si>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</si>
  <si>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</si>
  <si>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5"/>
  </si>
  <si>
    <t>うち日本人(％)</t>
    <phoneticPr fontId="5"/>
  </si>
  <si>
    <t>-3.0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</si>
  <si>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</si>
  <si>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</si>
  <si>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</si>
  <si>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</si>
  <si>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</si>
  <si>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</si>
  <si>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</si>
  <si>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</si>
  <si>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</si>
  <si>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</si>
  <si>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</si>
  <si>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</si>
  <si>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</si>
  <si>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</si>
  <si>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</si>
  <si>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</si>
  <si>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</si>
  <si>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</si>
  <si>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</si>
  <si>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</si>
  <si>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</si>
  <si>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</si>
  <si>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</si>
  <si>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</si>
  <si>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</si>
  <si>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</si>
  <si>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</si>
  <si>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</si>
  <si>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</si>
  <si>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</si>
  <si>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</si>
  <si>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</si>
  <si>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</si>
  <si>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</si>
  <si>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</si>
  <si>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</si>
  <si>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</si>
  <si>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</si>
  <si>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</si>
  <si>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</si>
  <si>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</si>
  <si>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</si>
  <si>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</si>
  <si>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</si>
  <si>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</si>
  <si>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</si>
  <si>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</si>
  <si>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</si>
  <si>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</si>
  <si>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</si>
  <si>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</si>
  <si>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</si>
  <si>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</si>
  <si>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</si>
  <si>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</si>
  <si>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</si>
  <si>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</si>
  <si>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</si>
  <si>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鹿児島県和泊町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</si>
  <si>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</si>
  <si>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</si>
  <si>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</si>
  <si>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</si>
  <si>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</si>
  <si>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</si>
  <si>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</si>
  <si>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</si>
  <si>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</si>
  <si>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</si>
  <si>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</si>
  <si>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</si>
  <si>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</si>
  <si>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</si>
  <si>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</si>
  <si>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</si>
  <si>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</si>
  <si>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</si>
  <si>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</si>
  <si>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</si>
  <si>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</si>
  <si>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</si>
  <si>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</si>
  <si>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</si>
  <si>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</si>
  <si>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</si>
  <si>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</si>
  <si>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</si>
  <si>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</si>
  <si>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</si>
  <si>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</si>
  <si>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</si>
  <si>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</si>
  <si>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</si>
  <si>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</si>
  <si>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</si>
  <si>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</si>
  <si>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</si>
  <si>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</si>
  <si>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</si>
  <si>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</si>
  <si>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</si>
  <si>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</si>
  <si>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</si>
  <si>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</si>
  <si>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</si>
  <si>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</si>
  <si>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</si>
  <si>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</si>
  <si>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</si>
  <si>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</si>
  <si>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</si>
  <si>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</si>
  <si>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</si>
  <si>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</si>
  <si>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</si>
  <si>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</si>
  <si>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</si>
  <si>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</si>
  <si>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</si>
  <si>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</si>
  <si>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</si>
  <si>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</si>
  <si>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</si>
  <si>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</si>
  <si>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</si>
  <si>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</si>
  <si>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</si>
  <si>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</si>
  <si>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</si>
  <si>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</si>
  <si>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</si>
  <si>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</si>
  <si>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</si>
  <si>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</si>
  <si>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</si>
  <si>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</si>
  <si>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</si>
  <si>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</si>
  <si>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</si>
  <si>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</si>
  <si>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</si>
  <si>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</si>
  <si>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</si>
  <si>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</si>
  <si>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</si>
  <si>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</si>
  <si>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</si>
  <si>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</si>
  <si>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</si>
  <si>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</si>
  <si>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</si>
  <si>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</si>
  <si>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</si>
  <si>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</si>
  <si>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</si>
  <si>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</si>
  <si>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</si>
  <si>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</si>
  <si>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</si>
  <si>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</si>
  <si>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</si>
  <si>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</si>
  <si>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</si>
  <si>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</si>
  <si>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</si>
  <si>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</si>
  <si>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</si>
  <si>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</si>
  <si>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</si>
  <si>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</si>
  <si>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</si>
  <si>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</si>
  <si>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</si>
  <si>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</si>
  <si>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</si>
  <si>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</si>
  <si>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</si>
  <si>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</si>
  <si>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</si>
  <si>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</si>
  <si>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</si>
  <si>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</si>
  <si>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</si>
  <si>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</si>
  <si>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</si>
  <si>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</si>
  <si>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と畜場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</si>
  <si>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</si>
  <si>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</si>
  <si>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</si>
  <si>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</si>
  <si>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</si>
  <si>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</si>
  <si>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</si>
  <si>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</si>
  <si>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</si>
  <si>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</si>
  <si>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</si>
  <si>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</si>
  <si>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</si>
  <si>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</si>
  <si>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</si>
  <si>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</si>
  <si>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</si>
  <si>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</si>
  <si>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</si>
  <si>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</si>
  <si>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</si>
  <si>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</si>
  <si>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鹿児島県和泊町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</si>
  <si>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</si>
  <si>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</si>
  <si>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</si>
  <si>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</si>
  <si>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</si>
  <si>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</si>
  <si>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</si>
  <si>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</si>
  <si>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</si>
  <si>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</si>
  <si>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</si>
  <si>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</si>
  <si>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</si>
  <si>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</si>
  <si>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</si>
  <si>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</si>
  <si>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</si>
  <si>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</si>
  <si>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</si>
  <si>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</si>
  <si>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和泊町奨学資金特別会計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</si>
  <si>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</si>
  <si>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</si>
  <si>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</si>
  <si>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</si>
  <si>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</si>
  <si>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</si>
  <si>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</si>
  <si>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</si>
  <si>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</si>
  <si>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</si>
  <si>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</si>
  <si>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</si>
  <si>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</si>
  <si>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和泊町国民健康保険特別会計</t>
    <phoneticPr fontId="5"/>
  </si>
  <si>
    <t>和泊町後期高齢者医療特別会計</t>
    <phoneticPr fontId="5"/>
  </si>
  <si>
    <t>和泊町介護保険特別会計</t>
    <phoneticPr fontId="5"/>
  </si>
  <si>
    <t>和泊町水道事業会計</t>
    <phoneticPr fontId="5"/>
  </si>
  <si>
    <t>法適用企業</t>
    <phoneticPr fontId="5"/>
  </si>
  <si>
    <t>和泊町下水道事業会計（公共下水道事業）</t>
    <phoneticPr fontId="5"/>
  </si>
  <si>
    <t>和泊町下水道事業会計（農業集落排水事業）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</si>
  <si>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</si>
  <si>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</si>
  <si>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</si>
  <si>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</si>
  <si>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</si>
  <si>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</si>
  <si>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</si>
  <si>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</si>
  <si>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</si>
  <si>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</si>
  <si>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</si>
  <si>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</si>
  <si>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</si>
  <si>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</si>
  <si>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</si>
  <si>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</si>
  <si>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</si>
  <si>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</si>
  <si>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</si>
  <si>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</si>
  <si>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</si>
  <si>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</si>
  <si>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</si>
  <si>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</si>
  <si>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</si>
  <si>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</si>
  <si>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</si>
  <si>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</si>
  <si>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</si>
  <si>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</si>
  <si>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</si>
  <si>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</si>
  <si>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</si>
  <si>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</si>
  <si>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</si>
  <si>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</si>
  <si>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</si>
  <si>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</si>
  <si>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</si>
  <si>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</si>
  <si>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</si>
  <si>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</si>
  <si>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</si>
  <si>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</si>
  <si>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</si>
  <si>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</si>
  <si>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</si>
  <si>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</si>
  <si>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</si>
  <si>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</si>
  <si>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</si>
  <si>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</si>
  <si>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</si>
  <si>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</si>
  <si>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</si>
  <si>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</si>
  <si>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</si>
  <si>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</si>
  <si>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</si>
  <si>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</si>
  <si>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</si>
  <si>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</si>
  <si>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</si>
  <si>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</si>
  <si>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</si>
  <si>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</si>
  <si>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</si>
  <si>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</si>
  <si>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</si>
  <si>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</si>
  <si>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</si>
  <si>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</si>
  <si>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</si>
  <si>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</si>
  <si>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</si>
  <si>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</si>
  <si>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</si>
  <si>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</si>
  <si>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</si>
  <si>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</si>
  <si>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</si>
  <si>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</si>
  <si>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</si>
  <si>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</si>
  <si>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</si>
  <si>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</si>
  <si>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</si>
  <si>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</si>
  <si>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</si>
  <si>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</si>
  <si>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</si>
  <si>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</si>
  <si>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</si>
  <si>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</si>
  <si>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</si>
  <si>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</si>
  <si>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</si>
  <si>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</si>
  <si>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</si>
  <si>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</si>
  <si>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</si>
  <si>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</si>
  <si>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</si>
  <si>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</si>
  <si>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</si>
  <si>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</si>
  <si>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</si>
  <si>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</si>
  <si>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</si>
  <si>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</si>
  <si>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</si>
  <si>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</si>
  <si>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</si>
  <si>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</si>
  <si>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</si>
  <si>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</si>
  <si>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</si>
  <si>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</si>
  <si>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</si>
  <si>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</si>
  <si>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</si>
  <si>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</si>
  <si>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</si>
  <si>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</si>
  <si>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</si>
  <si>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</si>
  <si>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</si>
  <si>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</si>
  <si>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</si>
  <si>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</si>
  <si>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</si>
  <si>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</si>
  <si>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</si>
  <si>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</si>
  <si>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</si>
  <si>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和泊町下水道事業会計（公共下水道事業）</t>
  </si>
  <si>
    <t>一般会計</t>
  </si>
  <si>
    <t>和泊町下水道事業会計（農業集落排水事業）</t>
  </si>
  <si>
    <t>和泊町国民健康保険特別会計</t>
  </si>
  <si>
    <t>和泊町水道事業会計</t>
  </si>
  <si>
    <t>和泊町介護保険特別会計</t>
  </si>
  <si>
    <t>和泊町奨学資金特別会計</t>
  </si>
  <si>
    <t>和泊町後期高齢者医療特別会計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</si>
  <si>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</si>
  <si>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</si>
  <si>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</si>
  <si>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</si>
  <si>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</si>
  <si>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</si>
  <si>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</si>
  <si>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</si>
  <si>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沖永良部農業開発組合</t>
    <rPh sb="0" eb="4">
      <t>オキノエラブ</t>
    </rPh>
    <rPh sb="4" eb="6">
      <t>ノウギョウ</t>
    </rPh>
    <rPh sb="6" eb="8">
      <t>カイハツ</t>
    </rPh>
    <rPh sb="8" eb="10">
      <t>クミアイ</t>
    </rPh>
    <phoneticPr fontId="2"/>
  </si>
  <si>
    <t>えらぶ海洋企画</t>
    <rPh sb="3" eb="5">
      <t>カイヨウ</t>
    </rPh>
    <rPh sb="5" eb="7">
      <t>キカク</t>
    </rPh>
    <phoneticPr fontId="2"/>
  </si>
  <si>
    <t>鹿児島県市町村総合事務組合</t>
    <rPh sb="0" eb="4">
      <t>カゴシマケン</t>
    </rPh>
    <rPh sb="4" eb="7">
      <t>シチョウソン</t>
    </rPh>
    <rPh sb="7" eb="9">
      <t>ソウゴウ</t>
    </rPh>
    <rPh sb="9" eb="11">
      <t>ジム</t>
    </rPh>
    <rPh sb="11" eb="13">
      <t>クミアイ</t>
    </rPh>
    <phoneticPr fontId="5"/>
  </si>
  <si>
    <t>沖永良部衛生管理組合（一般）</t>
    <rPh sb="11" eb="13">
      <t>イッパン</t>
    </rPh>
    <phoneticPr fontId="5"/>
  </si>
  <si>
    <t>沖永良部衛生管理組合（と畜）</t>
    <rPh sb="12" eb="13">
      <t>チク</t>
    </rPh>
    <phoneticPr fontId="5"/>
  </si>
  <si>
    <t>沖永良部与論地区広域事務組合</t>
  </si>
  <si>
    <t>奄美群島広域事務組合</t>
  </si>
  <si>
    <t>鹿児島県後期高齢者医療広域連合（一般）</t>
    <rPh sb="16" eb="18">
      <t>イッパン</t>
    </rPh>
    <phoneticPr fontId="5"/>
  </si>
  <si>
    <t>鹿児島県後期高齢者医療広域連合（特別）</t>
    <rPh sb="16" eb="18">
      <t>トクベツ</t>
    </rPh>
    <phoneticPr fontId="5"/>
  </si>
  <si>
    <t>沖永良部バス企業団</t>
    <rPh sb="0" eb="4">
      <t>オキノエラブ</t>
    </rPh>
    <rPh sb="6" eb="8">
      <t>キギョウ</t>
    </rPh>
    <rPh sb="8" eb="9">
      <t>ダン</t>
    </rPh>
    <phoneticPr fontId="5"/>
  </si>
  <si>
    <t>-</t>
    <phoneticPr fontId="2"/>
  </si>
  <si>
    <t>公共施設等総合管理基金</t>
    <rPh sb="0" eb="11">
      <t>コウキョウシセツトウソウゴウカンリキキン</t>
    </rPh>
    <phoneticPr fontId="5"/>
  </si>
  <si>
    <t>土地改良事業基金</t>
    <rPh sb="0" eb="2">
      <t>トチ</t>
    </rPh>
    <rPh sb="2" eb="4">
      <t>カイリョウ</t>
    </rPh>
    <rPh sb="4" eb="6">
      <t>ジギョウ</t>
    </rPh>
    <rPh sb="6" eb="8">
      <t>キキン</t>
    </rPh>
    <phoneticPr fontId="5"/>
  </si>
  <si>
    <t>総合交流施設建設基金</t>
    <rPh sb="0" eb="2">
      <t>ソウゴウ</t>
    </rPh>
    <rPh sb="2" eb="4">
      <t>コウリュウ</t>
    </rPh>
    <rPh sb="4" eb="6">
      <t>シセツ</t>
    </rPh>
    <rPh sb="6" eb="8">
      <t>ケンセツ</t>
    </rPh>
    <rPh sb="8" eb="10">
      <t>キキン</t>
    </rPh>
    <phoneticPr fontId="38"/>
  </si>
  <si>
    <t>放送施設更新準備基金</t>
    <phoneticPr fontId="38"/>
  </si>
  <si>
    <t>ゆりのふるさと基金</t>
    <rPh sb="7" eb="9">
      <t>キキン</t>
    </rPh>
    <phoneticPr fontId="2"/>
  </si>
  <si>
    <t>a</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</si>
</sst>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252E-48F2-9892-FAC14EF3604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212471</c:v>
                </c:pt>
                <c:pt idx="1">
                  <c:v>208711</c:v>
                </c:pt>
                <c:pt idx="2">
                  <c:v>107798</c:v>
                </c:pt>
                <c:pt idx="3">
                  <c:v>104507</c:v>
                </c:pt>
                <c:pt idx="4">
                  <c:v>195281</c:v>
                </c:pt>
              </c:numCache>
            </c:numRef>
          </c:val>
          <c:smooth val="0"/>
          <c:extLst>
            <c:ext xmlns:c16="http://schemas.microsoft.com/office/drawing/2014/chart" uri="{C3380CC4-5D6E-409C-BE32-E72D297353CC}">
              <c16:uniqueId val="{00000001-252E-48F2-9892-FAC14EF3604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1.48</c:v>
                </c:pt>
                <c:pt idx="1">
                  <c:v>1.27</c:v>
                </c:pt>
                <c:pt idx="2">
                  <c:v>3.14</c:v>
                </c:pt>
                <c:pt idx="3">
                  <c:v>3.53</c:v>
                </c:pt>
                <c:pt idx="4">
                  <c:v>3.82</c:v>
                </c:pt>
              </c:numCache>
            </c:numRef>
          </c:val>
          <c:extLst>
            <c:ext xmlns:c16="http://schemas.microsoft.com/office/drawing/2014/chart" uri="{C3380CC4-5D6E-409C-BE32-E72D297353CC}">
              <c16:uniqueId val="{00000000-29C0-421F-827A-5AF04ABB8F6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30.1</c:v>
                </c:pt>
                <c:pt idx="1">
                  <c:v>32.04</c:v>
                </c:pt>
                <c:pt idx="2">
                  <c:v>23.93</c:v>
                </c:pt>
                <c:pt idx="3">
                  <c:v>24.11</c:v>
                </c:pt>
                <c:pt idx="4">
                  <c:v>26</c:v>
                </c:pt>
              </c:numCache>
            </c:numRef>
          </c:val>
          <c:extLst>
            <c:ext xmlns:c16="http://schemas.microsoft.com/office/drawing/2014/chart" uri="{C3380CC4-5D6E-409C-BE32-E72D297353CC}">
              <c16:uniqueId val="{00000001-29C0-421F-827A-5AF04ABB8F6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3.06</c:v>
                </c:pt>
                <c:pt idx="1">
                  <c:v>3.74</c:v>
                </c:pt>
                <c:pt idx="2">
                  <c:v>4.5199999999999996</c:v>
                </c:pt>
                <c:pt idx="3">
                  <c:v>3.02</c:v>
                </c:pt>
                <c:pt idx="4">
                  <c:v>1.95</c:v>
                </c:pt>
              </c:numCache>
            </c:numRef>
          </c:val>
          <c:smooth val="0"/>
          <c:extLst>
            <c:ext xmlns:c16="http://schemas.microsoft.com/office/drawing/2014/chart" uri="{C3380CC4-5D6E-409C-BE32-E72D297353CC}">
              <c16:uniqueId val="{00000002-29C0-421F-827A-5AF04ABB8F6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D54A-4B02-B46A-38623FCB6CA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54A-4B02-B46A-38623FCB6CAD}"/>
            </c:ext>
          </c:extLst>
        </c:ser>
        <c:ser>
          <c:idx val="2"/>
          <c:order val="2"/>
          <c:tx>
            <c:strRef>
              <c:f>データシート!$A$29</c:f>
              <c:strCache>
                <c:ptCount val="1"/>
                <c:pt idx="0">
                  <c:v>和泊町後期高齢者医療特別会計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0.16</c:v>
                </c:pt>
                <c:pt idx="2">
                  <c:v>#N/A</c:v>
                </c:pt>
                <c:pt idx="3">
                  <c:v>0.17</c:v>
                </c:pt>
                <c:pt idx="4">
                  <c:v>#N/A</c:v>
                </c:pt>
                <c:pt idx="5">
                  <c:v>0.15</c:v>
                </c:pt>
                <c:pt idx="6">
                  <c:v>#N/A</c:v>
                </c:pt>
                <c:pt idx="7">
                  <c:v>0.17</c:v>
                </c:pt>
                <c:pt idx="8">
                  <c:v>#N/A</c:v>
                </c:pt>
                <c:pt idx="9">
                  <c:v>0.15</c:v>
                </c:pt>
              </c:numCache>
            </c:numRef>
          </c:val>
          <c:extLst>
            <c:ext xmlns:c16="http://schemas.microsoft.com/office/drawing/2014/chart" uri="{C3380CC4-5D6E-409C-BE32-E72D297353CC}">
              <c16:uniqueId val="{00000002-D54A-4B02-B46A-38623FCB6CAD}"/>
            </c:ext>
          </c:extLst>
        </c:ser>
        <c:ser>
          <c:idx val="3"/>
          <c:order val="3"/>
          <c:tx>
            <c:strRef>
              <c:f>データシート!$A$30</c:f>
              <c:strCache>
                <c:ptCount val="1"/>
                <c:pt idx="0">
                  <c:v>和泊町奨学資金特別会計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0.13</c:v>
                </c:pt>
                <c:pt idx="2">
                  <c:v>#N/A</c:v>
                </c:pt>
                <c:pt idx="3">
                  <c:v>0.13</c:v>
                </c:pt>
                <c:pt idx="4">
                  <c:v>#N/A</c:v>
                </c:pt>
                <c:pt idx="5">
                  <c:v>0.12</c:v>
                </c:pt>
                <c:pt idx="6">
                  <c:v>#N/A</c:v>
                </c:pt>
                <c:pt idx="7">
                  <c:v>0.13</c:v>
                </c:pt>
                <c:pt idx="8">
                  <c:v>#N/A</c:v>
                </c:pt>
                <c:pt idx="9">
                  <c:v>0.23</c:v>
                </c:pt>
              </c:numCache>
            </c:numRef>
          </c:val>
          <c:extLst>
            <c:ext xmlns:c16="http://schemas.microsoft.com/office/drawing/2014/chart" uri="{C3380CC4-5D6E-409C-BE32-E72D297353CC}">
              <c16:uniqueId val="{00000003-D54A-4B02-B46A-38623FCB6CAD}"/>
            </c:ext>
          </c:extLst>
        </c:ser>
        <c:ser>
          <c:idx val="4"/>
          <c:order val="4"/>
          <c:tx>
            <c:strRef>
              <c:f>データシート!$A$31</c:f>
              <c:strCache>
                <c:ptCount val="1"/>
                <c:pt idx="0">
                  <c:v>和泊町介護保険特別会計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1.84</c:v>
                </c:pt>
                <c:pt idx="2">
                  <c:v>#N/A</c:v>
                </c:pt>
                <c:pt idx="3">
                  <c:v>1.39</c:v>
                </c:pt>
                <c:pt idx="4">
                  <c:v>#N/A</c:v>
                </c:pt>
                <c:pt idx="5">
                  <c:v>2.5299999999999998</c:v>
                </c:pt>
                <c:pt idx="6">
                  <c:v>#N/A</c:v>
                </c:pt>
                <c:pt idx="7">
                  <c:v>0</c:v>
                </c:pt>
                <c:pt idx="8">
                  <c:v>#N/A</c:v>
                </c:pt>
                <c:pt idx="9">
                  <c:v>0.88</c:v>
                </c:pt>
              </c:numCache>
            </c:numRef>
          </c:val>
          <c:extLst>
            <c:ext xmlns:c16="http://schemas.microsoft.com/office/drawing/2014/chart" uri="{C3380CC4-5D6E-409C-BE32-E72D297353CC}">
              <c16:uniqueId val="{00000004-D54A-4B02-B46A-38623FCB6CAD}"/>
            </c:ext>
          </c:extLst>
        </c:ser>
        <c:ser>
          <c:idx val="5"/>
          <c:order val="5"/>
          <c:tx>
            <c:strRef>
              <c:f>データシート!$A$32</c:f>
              <c:strCache>
                <c:ptCount val="1"/>
                <c:pt idx="0">
                  <c:v>和泊町水道事業会計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2.21</c:v>
                </c:pt>
                <c:pt idx="2">
                  <c:v>#N/A</c:v>
                </c:pt>
                <c:pt idx="3">
                  <c:v>1.61</c:v>
                </c:pt>
                <c:pt idx="4">
                  <c:v>#N/A</c:v>
                </c:pt>
                <c:pt idx="5">
                  <c:v>1.47</c:v>
                </c:pt>
                <c:pt idx="6">
                  <c:v>#N/A</c:v>
                </c:pt>
                <c:pt idx="7">
                  <c:v>1.1299999999999999</c:v>
                </c:pt>
                <c:pt idx="8">
                  <c:v>#N/A</c:v>
                </c:pt>
                <c:pt idx="9">
                  <c:v>0.98</c:v>
                </c:pt>
              </c:numCache>
            </c:numRef>
          </c:val>
          <c:extLst>
            <c:ext xmlns:c16="http://schemas.microsoft.com/office/drawing/2014/chart" uri="{C3380CC4-5D6E-409C-BE32-E72D297353CC}">
              <c16:uniqueId val="{00000005-D54A-4B02-B46A-38623FCB6CAD}"/>
            </c:ext>
          </c:extLst>
        </c:ser>
        <c:ser>
          <c:idx val="6"/>
          <c:order val="6"/>
          <c:tx>
            <c:strRef>
              <c:f>データシート!$A$33</c:f>
              <c:strCache>
                <c:ptCount val="1"/>
                <c:pt idx="0">
                  <c:v>和泊町国民健康保険特別会計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0.02</c:v>
                </c:pt>
                <c:pt idx="2">
                  <c:v>#N/A</c:v>
                </c:pt>
                <c:pt idx="3">
                  <c:v>0.93</c:v>
                </c:pt>
                <c:pt idx="4">
                  <c:v>#N/A</c:v>
                </c:pt>
                <c:pt idx="5">
                  <c:v>1.19</c:v>
                </c:pt>
                <c:pt idx="6">
                  <c:v>#N/A</c:v>
                </c:pt>
                <c:pt idx="7">
                  <c:v>1.27</c:v>
                </c:pt>
                <c:pt idx="8">
                  <c:v>#N/A</c:v>
                </c:pt>
                <c:pt idx="9">
                  <c:v>1.33</c:v>
                </c:pt>
              </c:numCache>
            </c:numRef>
          </c:val>
          <c:extLst>
            <c:ext xmlns:c16="http://schemas.microsoft.com/office/drawing/2014/chart" uri="{C3380CC4-5D6E-409C-BE32-E72D297353CC}">
              <c16:uniqueId val="{00000006-D54A-4B02-B46A-38623FCB6CAD}"/>
            </c:ext>
          </c:extLst>
        </c:ser>
        <c:ser>
          <c:idx val="7"/>
          <c:order val="7"/>
          <c:tx>
            <c:strRef>
              <c:f>データシート!$A$34</c:f>
              <c:strCache>
                <c:ptCount val="1"/>
                <c:pt idx="0">
                  <c:v>和泊町下水道事業会計（農業集落排水事業）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1.85</c:v>
                </c:pt>
                <c:pt idx="8">
                  <c:v>#N/A</c:v>
                </c:pt>
                <c:pt idx="9">
                  <c:v>3.07</c:v>
                </c:pt>
              </c:numCache>
            </c:numRef>
          </c:val>
          <c:extLst>
            <c:ext xmlns:c16="http://schemas.microsoft.com/office/drawing/2014/chart" uri="{C3380CC4-5D6E-409C-BE32-E72D297353CC}">
              <c16:uniqueId val="{00000007-D54A-4B02-B46A-38623FCB6CA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1.34</c:v>
                </c:pt>
                <c:pt idx="2">
                  <c:v>#N/A</c:v>
                </c:pt>
                <c:pt idx="3">
                  <c:v>1.1299999999999999</c:v>
                </c:pt>
                <c:pt idx="4">
                  <c:v>#N/A</c:v>
                </c:pt>
                <c:pt idx="5">
                  <c:v>3.01</c:v>
                </c:pt>
                <c:pt idx="6">
                  <c:v>#N/A</c:v>
                </c:pt>
                <c:pt idx="7">
                  <c:v>3.39</c:v>
                </c:pt>
                <c:pt idx="8">
                  <c:v>#N/A</c:v>
                </c:pt>
                <c:pt idx="9">
                  <c:v>3.58</c:v>
                </c:pt>
              </c:numCache>
            </c:numRef>
          </c:val>
          <c:extLst>
            <c:ext xmlns:c16="http://schemas.microsoft.com/office/drawing/2014/chart" uri="{C3380CC4-5D6E-409C-BE32-E72D297353CC}">
              <c16:uniqueId val="{00000008-D54A-4B02-B46A-38623FCB6CAD}"/>
            </c:ext>
          </c:extLst>
        </c:ser>
        <c:ser>
          <c:idx val="9"/>
          <c:order val="9"/>
          <c:tx>
            <c:strRef>
              <c:f>データシート!$A$36</c:f>
              <c:strCache>
                <c:ptCount val="1"/>
                <c:pt idx="0">
                  <c:v>和泊町下水道事業会計（公共下水道事業）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0</c:v>
                </c:pt>
                <c:pt idx="5">
                  <c:v>0</c:v>
                </c:pt>
                <c:pt idx="6">
                  <c:v>#N/A</c:v>
                </c:pt>
                <c:pt idx="7">
                  <c:v>3.74</c:v>
                </c:pt>
                <c:pt idx="8">
                  <c:v>#N/A</c:v>
                </c:pt>
                <c:pt idx="9">
                  <c:v>4.1100000000000003</c:v>
                </c:pt>
              </c:numCache>
            </c:numRef>
          </c:val>
          <c:extLst>
            <c:ext xmlns:c16="http://schemas.microsoft.com/office/drawing/2014/chart" uri="{C3380CC4-5D6E-409C-BE32-E72D297353CC}">
              <c16:uniqueId val="{00000009-D54A-4B02-B46A-38623FCB6CA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884</c:v>
                </c:pt>
                <c:pt idx="5">
                  <c:v>867</c:v>
                </c:pt>
                <c:pt idx="8">
                  <c:v>757</c:v>
                </c:pt>
                <c:pt idx="11">
                  <c:v>714</c:v>
                </c:pt>
                <c:pt idx="14">
                  <c:v>694</c:v>
                </c:pt>
              </c:numCache>
            </c:numRef>
          </c:val>
          <c:extLst>
            <c:ext xmlns:c16="http://schemas.microsoft.com/office/drawing/2014/chart" uri="{C3380CC4-5D6E-409C-BE32-E72D297353CC}">
              <c16:uniqueId val="{00000000-6C11-4C73-BEA0-A4EF85BBBA2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C11-4C73-BEA0-A4EF85BBBA2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C11-4C73-BEA0-A4EF85BBBA2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c:v>
                </c:pt>
                <c:pt idx="3">
                  <c:v>9</c:v>
                </c:pt>
                <c:pt idx="6">
                  <c:v>9</c:v>
                </c:pt>
                <c:pt idx="9">
                  <c:v>6</c:v>
                </c:pt>
                <c:pt idx="12">
                  <c:v>3</c:v>
                </c:pt>
              </c:numCache>
            </c:numRef>
          </c:val>
          <c:extLst>
            <c:ext xmlns:c16="http://schemas.microsoft.com/office/drawing/2014/chart" uri="{C3380CC4-5D6E-409C-BE32-E72D297353CC}">
              <c16:uniqueId val="{00000003-6C11-4C73-BEA0-A4EF85BBBA2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240</c:v>
                </c:pt>
                <c:pt idx="3">
                  <c:v>244</c:v>
                </c:pt>
                <c:pt idx="6">
                  <c:v>254</c:v>
                </c:pt>
                <c:pt idx="9">
                  <c:v>271</c:v>
                </c:pt>
                <c:pt idx="12">
                  <c:v>250</c:v>
                </c:pt>
              </c:numCache>
            </c:numRef>
          </c:val>
          <c:extLst>
            <c:ext xmlns:c16="http://schemas.microsoft.com/office/drawing/2014/chart" uri="{C3380CC4-5D6E-409C-BE32-E72D297353CC}">
              <c16:uniqueId val="{00000004-6C11-4C73-BEA0-A4EF85BBBA2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C11-4C73-BEA0-A4EF85BBBA2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C11-4C73-BEA0-A4EF85BBBA2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1151</c:v>
                </c:pt>
                <c:pt idx="3">
                  <c:v>1172</c:v>
                </c:pt>
                <c:pt idx="6">
                  <c:v>1058</c:v>
                </c:pt>
                <c:pt idx="9">
                  <c:v>1020</c:v>
                </c:pt>
                <c:pt idx="12">
                  <c:v>953</c:v>
                </c:pt>
              </c:numCache>
            </c:numRef>
          </c:val>
          <c:extLst>
            <c:ext xmlns:c16="http://schemas.microsoft.com/office/drawing/2014/chart" uri="{C3380CC4-5D6E-409C-BE32-E72D297353CC}">
              <c16:uniqueId val="{00000007-6C11-4C73-BEA0-A4EF85BBBA2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515</c:v>
                </c:pt>
                <c:pt idx="2">
                  <c:v>#N/A</c:v>
                </c:pt>
                <c:pt idx="3">
                  <c:v>#N/A</c:v>
                </c:pt>
                <c:pt idx="4">
                  <c:v>558</c:v>
                </c:pt>
                <c:pt idx="5">
                  <c:v>#N/A</c:v>
                </c:pt>
                <c:pt idx="6">
                  <c:v>#N/A</c:v>
                </c:pt>
                <c:pt idx="7">
                  <c:v>564</c:v>
                </c:pt>
                <c:pt idx="8">
                  <c:v>#N/A</c:v>
                </c:pt>
                <c:pt idx="9">
                  <c:v>#N/A</c:v>
                </c:pt>
                <c:pt idx="10">
                  <c:v>583</c:v>
                </c:pt>
                <c:pt idx="11">
                  <c:v>#N/A</c:v>
                </c:pt>
                <c:pt idx="12">
                  <c:v>#N/A</c:v>
                </c:pt>
                <c:pt idx="13">
                  <c:v>512</c:v>
                </c:pt>
                <c:pt idx="14">
                  <c:v>#N/A</c:v>
                </c:pt>
              </c:numCache>
            </c:numRef>
          </c:val>
          <c:smooth val="0"/>
          <c:extLst>
            <c:ext xmlns:c16="http://schemas.microsoft.com/office/drawing/2014/chart" uri="{C3380CC4-5D6E-409C-BE32-E72D297353CC}">
              <c16:uniqueId val="{00000008-6C11-4C73-BEA0-A4EF85BBBA2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6393</c:v>
                </c:pt>
                <c:pt idx="5">
                  <c:v>5898</c:v>
                </c:pt>
                <c:pt idx="8">
                  <c:v>5476</c:v>
                </c:pt>
                <c:pt idx="11">
                  <c:v>5337</c:v>
                </c:pt>
                <c:pt idx="14">
                  <c:v>5247</c:v>
                </c:pt>
              </c:numCache>
            </c:numRef>
          </c:val>
          <c:extLst>
            <c:ext xmlns:c16="http://schemas.microsoft.com/office/drawing/2014/chart" uri="{C3380CC4-5D6E-409C-BE32-E72D297353CC}">
              <c16:uniqueId val="{00000000-9617-4AC8-8D8C-73FB6981D36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853</c:v>
                </c:pt>
                <c:pt idx="5">
                  <c:v>839</c:v>
                </c:pt>
                <c:pt idx="8">
                  <c:v>814</c:v>
                </c:pt>
                <c:pt idx="11">
                  <c:v>588</c:v>
                </c:pt>
                <c:pt idx="14">
                  <c:v>557</c:v>
                </c:pt>
              </c:numCache>
            </c:numRef>
          </c:val>
          <c:extLst>
            <c:ext xmlns:c16="http://schemas.microsoft.com/office/drawing/2014/chart" uri="{C3380CC4-5D6E-409C-BE32-E72D297353CC}">
              <c16:uniqueId val="{00000001-9617-4AC8-8D8C-73FB6981D36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2820</c:v>
                </c:pt>
                <c:pt idx="5">
                  <c:v>3177</c:v>
                </c:pt>
                <c:pt idx="8">
                  <c:v>3865</c:v>
                </c:pt>
                <c:pt idx="11">
                  <c:v>4101</c:v>
                </c:pt>
                <c:pt idx="14">
                  <c:v>4001</c:v>
                </c:pt>
              </c:numCache>
            </c:numRef>
          </c:val>
          <c:extLst>
            <c:ext xmlns:c16="http://schemas.microsoft.com/office/drawing/2014/chart" uri="{C3380CC4-5D6E-409C-BE32-E72D297353CC}">
              <c16:uniqueId val="{00000002-9617-4AC8-8D8C-73FB6981D36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617-4AC8-8D8C-73FB6981D36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617-4AC8-8D8C-73FB6981D36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17-4AC8-8D8C-73FB6981D36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685</c:v>
                </c:pt>
                <c:pt idx="3">
                  <c:v>693</c:v>
                </c:pt>
                <c:pt idx="6">
                  <c:v>648</c:v>
                </c:pt>
                <c:pt idx="9">
                  <c:v>625</c:v>
                </c:pt>
                <c:pt idx="12">
                  <c:v>661</c:v>
                </c:pt>
              </c:numCache>
            </c:numRef>
          </c:val>
          <c:extLst>
            <c:ext xmlns:c16="http://schemas.microsoft.com/office/drawing/2014/chart" uri="{C3380CC4-5D6E-409C-BE32-E72D297353CC}">
              <c16:uniqueId val="{00000006-9617-4AC8-8D8C-73FB6981D36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78</c:v>
                </c:pt>
                <c:pt idx="3">
                  <c:v>68</c:v>
                </c:pt>
                <c:pt idx="6">
                  <c:v>58</c:v>
                </c:pt>
                <c:pt idx="9">
                  <c:v>53</c:v>
                </c:pt>
                <c:pt idx="12">
                  <c:v>48</c:v>
                </c:pt>
              </c:numCache>
            </c:numRef>
          </c:val>
          <c:extLst>
            <c:ext xmlns:c16="http://schemas.microsoft.com/office/drawing/2014/chart" uri="{C3380CC4-5D6E-409C-BE32-E72D297353CC}">
              <c16:uniqueId val="{00000007-9617-4AC8-8D8C-73FB6981D36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2404</c:v>
                </c:pt>
                <c:pt idx="3">
                  <c:v>2236</c:v>
                </c:pt>
                <c:pt idx="6">
                  <c:v>2095</c:v>
                </c:pt>
                <c:pt idx="9">
                  <c:v>1915</c:v>
                </c:pt>
                <c:pt idx="12">
                  <c:v>1736</c:v>
                </c:pt>
              </c:numCache>
            </c:numRef>
          </c:val>
          <c:extLst>
            <c:ext xmlns:c16="http://schemas.microsoft.com/office/drawing/2014/chart" uri="{C3380CC4-5D6E-409C-BE32-E72D297353CC}">
              <c16:uniqueId val="{00000008-9617-4AC8-8D8C-73FB6981D36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617-4AC8-8D8C-73FB6981D36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9584</c:v>
                </c:pt>
                <c:pt idx="3">
                  <c:v>9041</c:v>
                </c:pt>
                <c:pt idx="6">
                  <c:v>8555</c:v>
                </c:pt>
                <c:pt idx="9">
                  <c:v>7686</c:v>
                </c:pt>
                <c:pt idx="12">
                  <c:v>7387</c:v>
                </c:pt>
              </c:numCache>
            </c:numRef>
          </c:val>
          <c:extLst>
            <c:ext xmlns:c16="http://schemas.microsoft.com/office/drawing/2014/chart" uri="{C3380CC4-5D6E-409C-BE32-E72D297353CC}">
              <c16:uniqueId val="{0000000A-9617-4AC8-8D8C-73FB6981D36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2686</c:v>
                </c:pt>
                <c:pt idx="2">
                  <c:v>#N/A</c:v>
                </c:pt>
                <c:pt idx="3">
                  <c:v>#N/A</c:v>
                </c:pt>
                <c:pt idx="4">
                  <c:v>2123</c:v>
                </c:pt>
                <c:pt idx="5">
                  <c:v>#N/A</c:v>
                </c:pt>
                <c:pt idx="6">
                  <c:v>#N/A</c:v>
                </c:pt>
                <c:pt idx="7">
                  <c:v>1201</c:v>
                </c:pt>
                <c:pt idx="8">
                  <c:v>#N/A</c:v>
                </c:pt>
                <c:pt idx="9">
                  <c:v>#N/A</c:v>
                </c:pt>
                <c:pt idx="10">
                  <c:v>253</c:v>
                </c:pt>
                <c:pt idx="11">
                  <c:v>#N/A</c:v>
                </c:pt>
                <c:pt idx="12">
                  <c:v>#N/A</c:v>
                </c:pt>
                <c:pt idx="13">
                  <c:v>28</c:v>
                </c:pt>
                <c:pt idx="14">
                  <c:v>#N/A</c:v>
                </c:pt>
              </c:numCache>
            </c:numRef>
          </c:val>
          <c:smooth val="0"/>
          <c:extLst>
            <c:ext xmlns:c16="http://schemas.microsoft.com/office/drawing/2014/chart" uri="{C3380CC4-5D6E-409C-BE32-E72D297353CC}">
              <c16:uniqueId val="{0000000B-9617-4AC8-8D8C-73FB6981D36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974</c:v>
                </c:pt>
                <c:pt idx="1">
                  <c:v>985</c:v>
                </c:pt>
                <c:pt idx="2">
                  <c:v>1054</c:v>
                </c:pt>
              </c:numCache>
            </c:numRef>
          </c:val>
          <c:extLst>
            <c:ext xmlns:c16="http://schemas.microsoft.com/office/drawing/2014/chart" uri="{C3380CC4-5D6E-409C-BE32-E72D297353CC}">
              <c16:uniqueId val="{00000000-1068-417E-9068-3BAD4E17B13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175</c:v>
                </c:pt>
                <c:pt idx="1">
                  <c:v>205</c:v>
                </c:pt>
                <c:pt idx="2">
                  <c:v>222</c:v>
                </c:pt>
              </c:numCache>
            </c:numRef>
          </c:val>
          <c:extLst>
            <c:ext xmlns:c16="http://schemas.microsoft.com/office/drawing/2014/chart" uri="{C3380CC4-5D6E-409C-BE32-E72D297353CC}">
              <c16:uniqueId val="{00000001-1068-417E-9068-3BAD4E17B13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2500</c:v>
                </c:pt>
                <c:pt idx="1">
                  <c:v>2481</c:v>
                </c:pt>
                <c:pt idx="2">
                  <c:v>2451</c:v>
                </c:pt>
              </c:numCache>
            </c:numRef>
          </c:val>
          <c:extLst>
            <c:ext xmlns:c16="http://schemas.microsoft.com/office/drawing/2014/chart" uri="{C3380CC4-5D6E-409C-BE32-E72D297353CC}">
              <c16:uniqueId val="{00000002-1068-417E-9068-3BAD4E17B13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鹿児島県和泊町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元利償還金については</a:t>
          </a:r>
          <a:r>
            <a:rPr kumimoji="1" lang="en-US" altLang="ja-JP" sz="1100">
              <a:solidFill>
                <a:schemeClr val="dk1"/>
              </a:solidFill>
              <a:effectLst/>
              <a:latin typeface="+mn-lt"/>
              <a:ea typeface="+mn-ea"/>
              <a:cs typeface="+mn-cs"/>
            </a:rPr>
            <a:t>67</a:t>
          </a:r>
          <a:r>
            <a:rPr kumimoji="1" lang="ja-JP" altLang="ja-JP" sz="1100">
              <a:solidFill>
                <a:schemeClr val="dk1"/>
              </a:solidFill>
              <a:effectLst/>
              <a:latin typeface="+mn-lt"/>
              <a:ea typeface="+mn-ea"/>
              <a:cs typeface="+mn-cs"/>
            </a:rPr>
            <a:t>百万円減少し，公営企業債の元利償還金に対する繰入金は</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している。算入公債費等について</a:t>
          </a:r>
          <a:r>
            <a:rPr kumimoji="1" lang="ja-JP" altLang="en-US" sz="1100">
              <a:solidFill>
                <a:schemeClr val="dk1"/>
              </a:solidFill>
              <a:effectLst/>
              <a:latin typeface="+mn-lt"/>
              <a:ea typeface="+mn-ea"/>
              <a:cs typeface="+mn-cs"/>
            </a:rPr>
            <a:t>も</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百万円減少したため，実質公債費比率の分子は，</a:t>
          </a:r>
          <a:r>
            <a:rPr kumimoji="1" lang="en-US" altLang="ja-JP" sz="1100">
              <a:solidFill>
                <a:schemeClr val="dk1"/>
              </a:solidFill>
              <a:effectLst/>
              <a:latin typeface="+mn-lt"/>
              <a:ea typeface="+mn-ea"/>
              <a:cs typeface="+mn-cs"/>
            </a:rPr>
            <a:t>71</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a:effectLst/>
          </a:endParaRPr>
        </a:p>
        <a:p>
          <a:r>
            <a:rPr kumimoji="1" lang="ja-JP" altLang="ja-JP" sz="1100">
              <a:solidFill>
                <a:schemeClr val="dk1"/>
              </a:solidFill>
              <a:effectLst/>
              <a:latin typeface="+mn-lt"/>
              <a:ea typeface="+mn-ea"/>
              <a:cs typeface="+mn-cs"/>
            </a:rPr>
            <a:t>　今後は，各種起債の償還が順調に進むと思われるが，新庁舎建設事業に対する地方債の元利償還が開始されたことから大幅な減少は見込めない。公営企業債の元利償還金に対する繰入金は，既存施設の維持管理や人口の減少等で，大幅な改善は見込めない。今後とも，新規地方債の発行抑制に努めるとともに，公営企業会計等の料金の見直し等も検討する必要がある。</a:t>
          </a:r>
          <a:endParaRPr lang="ja-JP" altLang="ja-JP">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鹿児島県和泊町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前年度に</a:t>
          </a:r>
          <a:r>
            <a:rPr kumimoji="1" lang="ja-JP" altLang="ja-JP" sz="1100">
              <a:solidFill>
                <a:schemeClr val="dk1"/>
              </a:solidFill>
              <a:effectLst/>
              <a:latin typeface="+mn-lt"/>
              <a:ea typeface="+mn-ea"/>
              <a:cs typeface="+mn-cs"/>
            </a:rPr>
            <a:t>繰上償還を行ったこともあり，起債残高がより減ったことに併せて，基金残高増加したことから，将来負担比率は前年度より改善した。今後も継続して財政健全化に取り組む。また，基金については，財政調整基金は標準財政規模の一定割合を維持し，特定目的基金については，有線テレビや防災無線の更新等</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公共施設等総合管理基金等への積極的な積立を行い，基金の目的に合わせて有効に活用する。また，基金の一部を債券運用し，財源確保に努める。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鹿児島県和泊町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年度末の基金残高は，普通会計で約</a:t>
          </a:r>
          <a:r>
            <a:rPr kumimoji="1" lang="en-US" altLang="ja-JP" sz="1100">
              <a:solidFill>
                <a:schemeClr val="dk1"/>
              </a:solidFill>
              <a:effectLst/>
              <a:latin typeface="+mn-lt"/>
              <a:ea typeface="+mn-ea"/>
              <a:cs typeface="+mn-cs"/>
            </a:rPr>
            <a:t>3,726</a:t>
          </a:r>
          <a:r>
            <a:rPr kumimoji="1" lang="ja-JP" altLang="ja-JP" sz="1100">
              <a:solidFill>
                <a:schemeClr val="dk1"/>
              </a:solidFill>
              <a:effectLst/>
              <a:latin typeface="+mn-lt"/>
              <a:ea typeface="+mn-ea"/>
              <a:cs typeface="+mn-cs"/>
            </a:rPr>
            <a:t>百万円となっており，前年度から約</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百万円の増加となっている。</a:t>
          </a:r>
          <a:endParaRPr lang="ja-JP" altLang="ja-JP" sz="1400">
            <a:effectLst/>
          </a:endParaRPr>
        </a:p>
        <a:p>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財政調整</a:t>
          </a:r>
          <a:r>
            <a:rPr kumimoji="1" lang="ja-JP" altLang="ja-JP" sz="1100">
              <a:solidFill>
                <a:schemeClr val="dk1"/>
              </a:solidFill>
              <a:effectLst/>
              <a:latin typeface="+mn-lt"/>
              <a:ea typeface="+mn-ea"/>
              <a:cs typeface="+mn-cs"/>
            </a:rPr>
            <a:t>基金に</a:t>
          </a:r>
          <a:r>
            <a:rPr kumimoji="1" lang="en-US" altLang="ja-JP" sz="1100">
              <a:solidFill>
                <a:schemeClr val="dk1"/>
              </a:solidFill>
              <a:effectLst/>
              <a:latin typeface="+mn-lt"/>
              <a:ea typeface="+mn-ea"/>
              <a:cs typeface="+mn-cs"/>
            </a:rPr>
            <a:t>68</a:t>
          </a:r>
          <a:r>
            <a:rPr kumimoji="1" lang="ja-JP" altLang="ja-JP" sz="1100">
              <a:solidFill>
                <a:schemeClr val="dk1"/>
              </a:solidFill>
              <a:effectLst/>
              <a:latin typeface="+mn-lt"/>
              <a:ea typeface="+mn-ea"/>
              <a:cs typeface="+mn-cs"/>
            </a:rPr>
            <a:t>百万，</a:t>
          </a:r>
          <a:r>
            <a:rPr kumimoji="1" lang="ja-JP" altLang="en-US" sz="1100">
              <a:solidFill>
                <a:schemeClr val="dk1"/>
              </a:solidFill>
              <a:effectLst/>
              <a:latin typeface="+mn-lt"/>
              <a:ea typeface="+mn-ea"/>
              <a:cs typeface="+mn-cs"/>
            </a:rPr>
            <a:t>減債</a:t>
          </a:r>
          <a:r>
            <a:rPr kumimoji="1" lang="ja-JP" altLang="ja-JP" sz="1100">
              <a:solidFill>
                <a:schemeClr val="dk1"/>
              </a:solidFill>
              <a:effectLst/>
              <a:latin typeface="+mn-lt"/>
              <a:ea typeface="+mn-ea"/>
              <a:cs typeface="+mn-cs"/>
            </a:rPr>
            <a:t>基金に</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和泊町えらぶゆり振興</a:t>
          </a:r>
          <a:r>
            <a:rPr kumimoji="1" lang="ja-JP" altLang="ja-JP" sz="1100">
              <a:solidFill>
                <a:schemeClr val="dk1"/>
              </a:solidFill>
              <a:effectLst/>
              <a:latin typeface="+mn-lt"/>
              <a:ea typeface="+mn-ea"/>
              <a:cs typeface="+mn-cs"/>
            </a:rPr>
            <a:t>基金</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百万円新設したことなどが主な要因である。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・財政調整基金については標準財政規模の一定割合を維持し，特定目的基金への積み立てを増やしていく。特に</a:t>
          </a:r>
          <a:r>
            <a:rPr kumimoji="1" lang="ja-JP" altLang="en-US" sz="1100">
              <a:solidFill>
                <a:schemeClr val="dk1"/>
              </a:solidFill>
              <a:effectLst/>
              <a:latin typeface="+mn-lt"/>
              <a:ea typeface="+mn-ea"/>
              <a:cs typeface="+mn-cs"/>
            </a:rPr>
            <a:t>公共施設の老朽化に伴い維持管理経費の増加が見込まれるため，これらに充当できる公共施設等総合管理基金やふるさと納税を活用した事業の充実を図るために和泊町ゆりのふるさと基金</a:t>
          </a:r>
          <a:r>
            <a:rPr kumimoji="1" lang="ja-JP" altLang="ja-JP" sz="1100">
              <a:solidFill>
                <a:schemeClr val="dk1"/>
              </a:solidFill>
              <a:effectLst/>
              <a:latin typeface="+mn-lt"/>
              <a:ea typeface="+mn-ea"/>
              <a:cs typeface="+mn-cs"/>
            </a:rPr>
            <a:t>を中心に積立を行う。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・和泊町公共施設等総合管理基金：新庁舎をはじめとする公共施設の維持管理に関する経費</a:t>
          </a:r>
          <a:endParaRPr lang="ja-JP" altLang="ja-JP" sz="1400">
            <a:effectLst/>
          </a:endParaRPr>
        </a:p>
        <a:p>
          <a:r>
            <a:rPr kumimoji="1" lang="ja-JP" altLang="ja-JP" sz="1100">
              <a:solidFill>
                <a:schemeClr val="dk1"/>
              </a:solidFill>
              <a:effectLst/>
              <a:latin typeface="+mn-lt"/>
              <a:ea typeface="+mn-ea"/>
              <a:cs typeface="+mn-cs"/>
            </a:rPr>
            <a:t>・和泊町土地改良事業基金：国営沖永良部土地改良事業（地下ダム事業）の地元負担金に関する経費</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・和泊町総合交流施設建設基金：和泊町総合交流施設建設に要する経費</a:t>
          </a:r>
          <a:endParaRPr lang="ja-JP" altLang="ja-JP" sz="1400">
            <a:effectLst/>
          </a:endParaRPr>
        </a:p>
        <a:p>
          <a:r>
            <a:rPr kumimoji="1" lang="ja-JP" altLang="ja-JP" sz="1100">
              <a:solidFill>
                <a:schemeClr val="dk1"/>
              </a:solidFill>
              <a:effectLst/>
              <a:latin typeface="+mn-lt"/>
              <a:ea typeface="+mn-ea"/>
              <a:cs typeface="+mn-cs"/>
            </a:rPr>
            <a:t>・和泊町放送施設更新準備基金：和泊町有線テレビ及び防災無線の更新に要する経費</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・和泊町</a:t>
          </a:r>
          <a:r>
            <a:rPr kumimoji="1" lang="ja-JP" altLang="en-US" sz="1100">
              <a:solidFill>
                <a:schemeClr val="dk1"/>
              </a:solidFill>
              <a:effectLst/>
              <a:latin typeface="+mn-lt"/>
              <a:ea typeface="+mn-ea"/>
              <a:cs typeface="+mn-cs"/>
            </a:rPr>
            <a:t>ゆりのふるさと</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ふるさと納税寄附金を財源とした</a:t>
          </a:r>
          <a:r>
            <a:rPr kumimoji="1" lang="ja-JP" altLang="ja-JP" sz="1100">
              <a:solidFill>
                <a:schemeClr val="dk1"/>
              </a:solidFill>
              <a:effectLst/>
              <a:latin typeface="+mn-lt"/>
              <a:ea typeface="+mn-ea"/>
              <a:cs typeface="+mn-cs"/>
            </a:rPr>
            <a:t>個性豊かで活力あるふるさとづくり事業への活用</a:t>
          </a:r>
          <a:endParaRPr lang="ja-JP" altLang="ja-JP">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・和泊町公共施設等総合管理基金：公共施設の維持管理に充てるため</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百万取崩し，</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百万円積立を行った。</a:t>
          </a:r>
          <a:endParaRPr lang="ja-JP" altLang="ja-JP" sz="1400">
            <a:effectLst/>
          </a:endParaRPr>
        </a:p>
        <a:p>
          <a:r>
            <a:rPr kumimoji="1" lang="ja-JP" altLang="ja-JP" sz="1100">
              <a:solidFill>
                <a:schemeClr val="dk1"/>
              </a:solidFill>
              <a:effectLst/>
              <a:latin typeface="+mn-lt"/>
              <a:ea typeface="+mn-ea"/>
              <a:cs typeface="+mn-cs"/>
            </a:rPr>
            <a:t>・和泊町土地改良事業基金：増減なし。</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・和泊町総合交流施設建設基金：総合交流施設建設に備えて</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百万円積立を行った。</a:t>
          </a:r>
          <a:endParaRPr lang="ja-JP" altLang="ja-JP" sz="1400">
            <a:effectLst/>
          </a:endParaRPr>
        </a:p>
        <a:p>
          <a:r>
            <a:rPr kumimoji="1" lang="ja-JP" altLang="ja-JP" sz="1100">
              <a:solidFill>
                <a:schemeClr val="dk1"/>
              </a:solidFill>
              <a:effectLst/>
              <a:latin typeface="+mn-lt"/>
              <a:ea typeface="+mn-ea"/>
              <a:cs typeface="+mn-cs"/>
            </a:rPr>
            <a:t>・和泊町放送施設更新準備基金：増減なし。</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・和泊町ゆりのふるさと基金：</a:t>
          </a:r>
          <a:r>
            <a:rPr kumimoji="1" lang="ja-JP" altLang="en-US" sz="1100">
              <a:solidFill>
                <a:schemeClr val="dk1"/>
              </a:solidFill>
              <a:effectLst/>
              <a:latin typeface="+mn-lt"/>
              <a:ea typeface="+mn-ea"/>
              <a:cs typeface="+mn-cs"/>
            </a:rPr>
            <a:t>基金活用事業の充実により</a:t>
          </a:r>
          <a:r>
            <a:rPr kumimoji="1" lang="en-US" altLang="ja-JP" sz="1100">
              <a:solidFill>
                <a:schemeClr val="dk1"/>
              </a:solidFill>
              <a:effectLst/>
              <a:latin typeface="+mn-lt"/>
              <a:ea typeface="+mn-ea"/>
              <a:cs typeface="+mn-cs"/>
            </a:rPr>
            <a:t>36</a:t>
          </a:r>
          <a:r>
            <a:rPr kumimoji="1" lang="ja-JP" altLang="en-US" sz="1100">
              <a:solidFill>
                <a:schemeClr val="dk1"/>
              </a:solidFill>
              <a:effectLst/>
              <a:latin typeface="+mn-lt"/>
              <a:ea typeface="+mn-ea"/>
              <a:cs typeface="+mn-cs"/>
            </a:rPr>
            <a:t>百万円取崩し，</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百万円積立を行った。</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・和泊町公共施設等総合管理基金：公共施設等の長寿命化・統廃合等への活用を図る。</a:t>
          </a:r>
          <a:endParaRPr lang="ja-JP" altLang="ja-JP" sz="1400">
            <a:effectLst/>
          </a:endParaRPr>
        </a:p>
        <a:p>
          <a:r>
            <a:rPr kumimoji="1" lang="ja-JP" altLang="ja-JP" sz="1100">
              <a:solidFill>
                <a:schemeClr val="dk1"/>
              </a:solidFill>
              <a:effectLst/>
              <a:latin typeface="+mn-lt"/>
              <a:ea typeface="+mn-ea"/>
              <a:cs typeface="+mn-cs"/>
            </a:rPr>
            <a:t>・和泊町土地改良事業基金：積立は完了し，令和７年</a:t>
          </a:r>
          <a:r>
            <a:rPr kumimoji="1" lang="ja-JP" altLang="en-US" sz="1100">
              <a:solidFill>
                <a:schemeClr val="dk1"/>
              </a:solidFill>
              <a:effectLst/>
              <a:latin typeface="+mn-lt"/>
              <a:ea typeface="+mn-ea"/>
              <a:cs typeface="+mn-cs"/>
            </a:rPr>
            <a:t>～８年度で</a:t>
          </a:r>
          <a:r>
            <a:rPr kumimoji="1" lang="ja-JP" altLang="ja-JP" sz="1100">
              <a:solidFill>
                <a:schemeClr val="dk1"/>
              </a:solidFill>
              <a:effectLst/>
              <a:latin typeface="+mn-lt"/>
              <a:ea typeface="+mn-ea"/>
              <a:cs typeface="+mn-cs"/>
            </a:rPr>
            <a:t>取り崩す。</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・和泊町総合交流施設建設基金：総合交流施設建設</a:t>
          </a:r>
          <a:r>
            <a:rPr kumimoji="1" lang="ja-JP" altLang="en-US" sz="1100">
              <a:solidFill>
                <a:schemeClr val="dk1"/>
              </a:solidFill>
              <a:effectLst/>
              <a:latin typeface="+mn-lt"/>
              <a:ea typeface="+mn-ea"/>
              <a:cs typeface="+mn-cs"/>
            </a:rPr>
            <a:t>の計画が一旦中止となったため，積立は行わず基金については今後検討していく。</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・和泊町放送施設更新準備基金：放送施設の更新準備のため取崩し，財政負担の軽減を図る。</a:t>
          </a:r>
          <a:endParaRPr lang="ja-JP" altLang="ja-JP" sz="1400">
            <a:effectLst/>
          </a:endParaRPr>
        </a:p>
        <a:p>
          <a:r>
            <a:rPr kumimoji="1" lang="ja-JP" altLang="ja-JP" sz="1100">
              <a:solidFill>
                <a:schemeClr val="dk1"/>
              </a:solidFill>
              <a:effectLst/>
              <a:latin typeface="+mn-lt"/>
              <a:ea typeface="+mn-ea"/>
              <a:cs typeface="+mn-cs"/>
            </a:rPr>
            <a:t>・和泊町ゆりのふるさと基金：</a:t>
          </a:r>
          <a:r>
            <a:rPr kumimoji="1" lang="ja-JP" altLang="en-US" sz="1100">
              <a:solidFill>
                <a:schemeClr val="dk1"/>
              </a:solidFill>
              <a:effectLst/>
              <a:latin typeface="+mn-lt"/>
              <a:ea typeface="+mn-ea"/>
              <a:cs typeface="+mn-cs"/>
            </a:rPr>
            <a:t>財源であるふるさと納税を推進し，</a:t>
          </a:r>
          <a:r>
            <a:rPr kumimoji="1" lang="ja-JP" altLang="ja-JP" sz="1100">
              <a:solidFill>
                <a:schemeClr val="dk1"/>
              </a:solidFill>
              <a:effectLst/>
              <a:latin typeface="+mn-lt"/>
              <a:ea typeface="+mn-ea"/>
              <a:cs typeface="+mn-cs"/>
            </a:rPr>
            <a:t>個性豊かで活力あるふるさとづくり事業</a:t>
          </a:r>
          <a:r>
            <a:rPr kumimoji="1" lang="ja-JP" altLang="en-US" sz="1100">
              <a:solidFill>
                <a:schemeClr val="dk1"/>
              </a:solidFill>
              <a:effectLst/>
              <a:latin typeface="+mn-lt"/>
              <a:ea typeface="+mn-ea"/>
              <a:cs typeface="+mn-cs"/>
            </a:rPr>
            <a:t>の充実を図る。</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年度末の基金残高は，約</a:t>
          </a:r>
          <a:r>
            <a:rPr kumimoji="1" lang="en-US" altLang="ja-JP" sz="1100">
              <a:solidFill>
                <a:schemeClr val="dk1"/>
              </a:solidFill>
              <a:effectLst/>
              <a:latin typeface="+mn-lt"/>
              <a:ea typeface="+mn-ea"/>
              <a:cs typeface="+mn-cs"/>
            </a:rPr>
            <a:t>1,054</a:t>
          </a:r>
          <a:r>
            <a:rPr kumimoji="1" lang="ja-JP" altLang="ja-JP" sz="1100">
              <a:solidFill>
                <a:schemeClr val="dk1"/>
              </a:solidFill>
              <a:effectLst/>
              <a:latin typeface="+mn-lt"/>
              <a:ea typeface="+mn-ea"/>
              <a:cs typeface="+mn-cs"/>
            </a:rPr>
            <a:t>百万円となっており，前年度から</a:t>
          </a:r>
          <a:r>
            <a:rPr kumimoji="1" lang="en-US" altLang="ja-JP" sz="1100">
              <a:solidFill>
                <a:schemeClr val="dk1"/>
              </a:solidFill>
              <a:effectLst/>
              <a:latin typeface="+mn-lt"/>
              <a:ea typeface="+mn-ea"/>
              <a:cs typeface="+mn-cs"/>
            </a:rPr>
            <a:t>68</a:t>
          </a:r>
          <a:r>
            <a:rPr kumimoji="1" lang="ja-JP" altLang="ja-JP" sz="1100">
              <a:solidFill>
                <a:schemeClr val="dk1"/>
              </a:solidFill>
              <a:effectLst/>
              <a:latin typeface="+mn-lt"/>
              <a:ea typeface="+mn-ea"/>
              <a:cs typeface="+mn-cs"/>
            </a:rPr>
            <a:t>百万円増加した。</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年度からの</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か年間を「財政健全化集中対策期間」令和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年間を「第</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期財政健全化集中対策期間」と設定し，財政構造改革として、歳入歳出両面にわたる取組を進めてきたが，そうした取組をしても解消できない財源不足や災害，国補正等の対応については，財源調整的に基金の取り崩し等により対応してき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・台風常襲地帯である本町は，大規模災害の発生など不測の事態に備えるため，予算編成や予算執行における効率化の徹底はもとより，</a:t>
          </a:r>
          <a:r>
            <a:rPr kumimoji="1" lang="ja-JP" altLang="en-US" sz="1100">
              <a:solidFill>
                <a:schemeClr val="dk1"/>
              </a:solidFill>
              <a:effectLst/>
              <a:latin typeface="+mn-lt"/>
              <a:ea typeface="+mn-ea"/>
              <a:cs typeface="+mn-cs"/>
            </a:rPr>
            <a:t>令和７年度から</a:t>
          </a:r>
          <a:r>
            <a:rPr kumimoji="1" lang="ja-JP" altLang="ja-JP" sz="1100">
              <a:solidFill>
                <a:schemeClr val="dk1"/>
              </a:solidFill>
              <a:effectLst/>
              <a:latin typeface="+mn-lt"/>
              <a:ea typeface="+mn-ea"/>
              <a:cs typeface="+mn-cs"/>
            </a:rPr>
            <a:t>「第</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期財政健全化集中対策期間」</a:t>
          </a:r>
          <a:r>
            <a:rPr kumimoji="1" lang="ja-JP" altLang="en-US" sz="1100">
              <a:solidFill>
                <a:schemeClr val="dk1"/>
              </a:solidFill>
              <a:effectLst/>
              <a:latin typeface="+mn-lt"/>
              <a:ea typeface="+mn-ea"/>
              <a:cs typeface="+mn-cs"/>
            </a:rPr>
            <a:t>と設定し，財政健全化</a:t>
          </a:r>
          <a:r>
            <a:rPr kumimoji="1" lang="ja-JP" altLang="ja-JP" sz="1100">
              <a:solidFill>
                <a:schemeClr val="dk1"/>
              </a:solidFill>
              <a:effectLst/>
              <a:latin typeface="+mn-lt"/>
              <a:ea typeface="+mn-ea"/>
              <a:cs typeface="+mn-cs"/>
            </a:rPr>
            <a:t>の取組み（新規起債の発行額を６億円以内）を着実に進め，財政調整基金の残高を引き続き確保していく。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年度末の基金残高は，約</a:t>
          </a:r>
          <a:r>
            <a:rPr kumimoji="1" lang="en-US" altLang="ja-JP" sz="1100">
              <a:solidFill>
                <a:schemeClr val="dk1"/>
              </a:solidFill>
              <a:effectLst/>
              <a:latin typeface="+mn-lt"/>
              <a:ea typeface="+mn-ea"/>
              <a:cs typeface="+mn-cs"/>
            </a:rPr>
            <a:t>222</a:t>
          </a:r>
          <a:r>
            <a:rPr kumimoji="1" lang="ja-JP" altLang="ja-JP" sz="1100">
              <a:solidFill>
                <a:schemeClr val="dk1"/>
              </a:solidFill>
              <a:effectLst/>
              <a:latin typeface="+mn-lt"/>
              <a:ea typeface="+mn-ea"/>
              <a:cs typeface="+mn-cs"/>
            </a:rPr>
            <a:t>百万円となっており，前年度から</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百万円の増加となっている。　</a:t>
          </a:r>
          <a:endParaRPr lang="ja-JP" altLang="ja-JP" sz="1400">
            <a:effectLst/>
          </a:endParaRPr>
        </a:p>
        <a:p>
          <a:r>
            <a:rPr kumimoji="1" lang="ja-JP" altLang="ja-JP" sz="1100">
              <a:solidFill>
                <a:schemeClr val="dk1"/>
              </a:solidFill>
              <a:effectLst/>
              <a:latin typeface="+mn-lt"/>
              <a:ea typeface="+mn-ea"/>
              <a:cs typeface="+mn-cs"/>
            </a:rPr>
            <a:t>・令和５年度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は繰上償還を行っており，今後も継続して行うことを想定し積み増しした。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・減債基金を活用した地方債の償還も視野に入れ，計画的に積立を行う。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鹿児島県和泊町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5,975
5,848
40.39
7,280,707
7,103,761
154,842
4,052,472
7,387,017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16.2
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人口減少や少子高齢化，外海離島という地理的な要因等から財政基盤が弱く，類似団体平均よりも低くなっている。財政基盤強化のため町税等の収入確保対策の強化や経常経費の削減などに取り組む。</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96157</xdr:rowOff>
    </xdr:from>
    <xdr:to>
      <xdr:col>23</xdr:col>
      <xdr:colOff>133350</xdr:colOff>
      <xdr:row>44</xdr:row>
      <xdr:rowOff>96157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399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129920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30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96157</xdr:rowOff>
    </xdr:from>
    <xdr:to>
      <xdr:col>19</xdr:col>
      <xdr:colOff>133350</xdr:colOff>
      <xdr:row>44</xdr:row>
      <xdr:rowOff>96157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53720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96157</xdr:rowOff>
    </xdr:from>
    <xdr:to>
      <xdr:col>15</xdr:col>
      <xdr:colOff>82550</xdr:colOff>
      <xdr:row>44</xdr:row>
      <xdr:rowOff>96157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96157</xdr:rowOff>
    </xdr:from>
    <xdr:to>
      <xdr:col>11</xdr:col>
      <xdr:colOff>31750</xdr:colOff>
      <xdr:row>44</xdr:row>
      <xdr:rowOff>96157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45357</xdr:rowOff>
    </xdr:from>
    <xdr:to>
      <xdr:col>23</xdr:col>
      <xdr:colOff>184150</xdr:colOff>
      <xdr:row>44</xdr:row>
      <xdr:rowOff>146957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112684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8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45357</xdr:rowOff>
    </xdr:from>
    <xdr:to>
      <xdr:col>19</xdr:col>
      <xdr:colOff>184150</xdr:colOff>
      <xdr:row>44</xdr:row>
      <xdr:rowOff>146957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131734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7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45357</xdr:rowOff>
    </xdr:from>
    <xdr:to>
      <xdr:col>15</xdr:col>
      <xdr:colOff>133350</xdr:colOff>
      <xdr:row>44</xdr:row>
      <xdr:rowOff>146957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131734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45357</xdr:rowOff>
    </xdr:from>
    <xdr:to>
      <xdr:col>11</xdr:col>
      <xdr:colOff>82550</xdr:colOff>
      <xdr:row>44</xdr:row>
      <xdr:rowOff>146957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131734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131734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経常収支比率は前年度と比較して</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ポイント増加しており，依然として類似団体平均より高い状態となっている。増加の主な要因としては，電算管理費及び</a:t>
          </a:r>
          <a:r>
            <a:rPr kumimoji="1" lang="ja-JP" altLang="en-US" sz="1100">
              <a:solidFill>
                <a:schemeClr val="dk1"/>
              </a:solidFill>
              <a:effectLst/>
              <a:latin typeface="+mn-lt"/>
              <a:ea typeface="+mn-ea"/>
              <a:cs typeface="+mn-cs"/>
            </a:rPr>
            <a:t>給食センター賄材料費</a:t>
          </a:r>
          <a:r>
            <a:rPr kumimoji="1" lang="ja-JP" altLang="ja-JP" sz="1100">
              <a:solidFill>
                <a:schemeClr val="dk1"/>
              </a:solidFill>
              <a:effectLst/>
              <a:latin typeface="+mn-lt"/>
              <a:ea typeface="+mn-ea"/>
              <a:cs typeface="+mn-cs"/>
            </a:rPr>
            <a:t>が多くなったためである。本町が多数保有する，公共施設の老朽化に伴う維持管理費用は，年々増加傾向にある。今後は，事務事業の見直しに加え，自治体</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の推進による事務の効率化，会計年度任用職員を含む職員の適正配置など，行財政改革への取組を通じて，義務的経費の削減に努め，現在の水準を維持する。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53848</xdr:rowOff>
    </xdr:from>
    <xdr:to>
      <xdr:col>23</xdr:col>
      <xdr:colOff>133350</xdr:colOff>
      <xdr:row>64</xdr:row>
      <xdr:rowOff>102108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2664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94996</xdr:rowOff>
    </xdr:from>
    <xdr:to>
      <xdr:col>19</xdr:col>
      <xdr:colOff>133350</xdr:colOff>
      <xdr:row>64</xdr:row>
      <xdr:rowOff>53848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896346"/>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3302</xdr:rowOff>
    </xdr:from>
    <xdr:to>
      <xdr:col>15</xdr:col>
      <xdr:colOff>82550</xdr:colOff>
      <xdr:row>63</xdr:row>
      <xdr:rowOff>94996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804652"/>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3302</xdr:rowOff>
    </xdr:from>
    <xdr:to>
      <xdr:col>11</xdr:col>
      <xdr:colOff>31750</xdr:colOff>
      <xdr:row>64</xdr:row>
      <xdr:rowOff>53848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04652"/>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160799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51308</xdr:rowOff>
    </xdr:from>
    <xdr:to>
      <xdr:col>23</xdr:col>
      <xdr:colOff>184150</xdr:colOff>
      <xdr:row>64</xdr:row>
      <xdr:rowOff>152908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23385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9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3048</xdr:rowOff>
    </xdr:from>
    <xdr:to>
      <xdr:col>19</xdr:col>
      <xdr:colOff>184150</xdr:colOff>
      <xdr:row>64</xdr:row>
      <xdr:rowOff>104648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89425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62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44196</xdr:rowOff>
    </xdr:from>
    <xdr:to>
      <xdr:col>15</xdr:col>
      <xdr:colOff>133350</xdr:colOff>
      <xdr:row>63</xdr:row>
      <xdr:rowOff>145796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130573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3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123952</xdr:rowOff>
    </xdr:from>
    <xdr:to>
      <xdr:col>11</xdr:col>
      <xdr:colOff>82550</xdr:colOff>
      <xdr:row>63</xdr:row>
      <xdr:rowOff>54102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38879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84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3048</xdr:rowOff>
    </xdr:from>
    <xdr:to>
      <xdr:col>7</xdr:col>
      <xdr:colOff>31750</xdr:colOff>
      <xdr:row>64</xdr:row>
      <xdr:rowOff>104648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89425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[383,358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人件費，物件費及び維持補修費の合計額の人口</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人当たりの金額が類似団体平均を上回っているのは，主に人件費が要因となっている。これは主にこども園などの施設運営を直営で行っているためである。今後は，施設の統廃合の検討や民間でも実施可能な部分については，指定管理者制度の導入などにより委託化を進め，コストの低減を図っていく必要がある。 </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168408</xdr:rowOff>
    </xdr:from>
    <xdr:to>
      <xdr:col>23</xdr:col>
      <xdr:colOff>133350</xdr:colOff>
      <xdr:row>83</xdr:row>
      <xdr:rowOff>93193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227308"/>
          <a:ext cx="838200" cy="9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35344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265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94560</xdr:rowOff>
    </xdr:from>
    <xdr:to>
      <xdr:col>19</xdr:col>
      <xdr:colOff>133350</xdr:colOff>
      <xdr:row>82</xdr:row>
      <xdr:rowOff>168408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153460"/>
          <a:ext cx="889000" cy="7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80994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31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94560</xdr:rowOff>
    </xdr:from>
    <xdr:to>
      <xdr:col>15</xdr:col>
      <xdr:colOff>82550</xdr:colOff>
      <xdr:row>82</xdr:row>
      <xdr:rowOff>113743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2336800" y="14153460"/>
          <a:ext cx="889000" cy="1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52340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28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72611</xdr:rowOff>
    </xdr:from>
    <xdr:to>
      <xdr:col>11</xdr:col>
      <xdr:colOff>31750</xdr:colOff>
      <xdr:row>82</xdr:row>
      <xdr:rowOff>113743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131511"/>
          <a:ext cx="889000" cy="4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25849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2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150585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42393</xdr:rowOff>
    </xdr:from>
    <xdr:to>
      <xdr:col>23</xdr:col>
      <xdr:colOff>184150</xdr:colOff>
      <xdr:row>83</xdr:row>
      <xdr:rowOff>143993</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27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58920</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11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117608</xdr:rowOff>
    </xdr:from>
    <xdr:to>
      <xdr:col>19</xdr:col>
      <xdr:colOff>184150</xdr:colOff>
      <xdr:row>83</xdr:row>
      <xdr:rowOff>47758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17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57935</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45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43760</xdr:rowOff>
    </xdr:from>
    <xdr:to>
      <xdr:col>15</xdr:col>
      <xdr:colOff>133350</xdr:colOff>
      <xdr:row>82</xdr:row>
      <xdr:rowOff>145360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10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155537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87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62943</xdr:rowOff>
    </xdr:from>
    <xdr:to>
      <xdr:col>11</xdr:col>
      <xdr:colOff>82550</xdr:colOff>
      <xdr:row>82</xdr:row>
      <xdr:rowOff>164543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12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3270</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89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21811</xdr:rowOff>
    </xdr:from>
    <xdr:to>
      <xdr:col>7</xdr:col>
      <xdr:colOff>31750</xdr:colOff>
      <xdr:row>82</xdr:row>
      <xdr:rowOff>123411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08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133588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84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と比較して低くなっており，全国平均及び全国町村平均よりも低い。これまでも国家公務員の給与制度に準じた適正な運用を行ってきたが，今後も人事院勧告等に基づく給与制度の運用と定員適正化に取り組む。</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143934</xdr:rowOff>
    </xdr:from>
    <xdr:to>
      <xdr:col>81</xdr:col>
      <xdr:colOff>44450</xdr:colOff>
      <xdr:row>83</xdr:row>
      <xdr:rowOff>26105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202834"/>
          <a:ext cx="8382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111072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51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90311</xdr:rowOff>
    </xdr:from>
    <xdr:to>
      <xdr:col>77</xdr:col>
      <xdr:colOff>44450</xdr:colOff>
      <xdr:row>82</xdr:row>
      <xdr:rowOff>143934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4149211"/>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63500</xdr:rowOff>
    </xdr:from>
    <xdr:to>
      <xdr:col>72</xdr:col>
      <xdr:colOff>203200</xdr:colOff>
      <xdr:row>82</xdr:row>
      <xdr:rowOff>90311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41224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13705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23284</xdr:rowOff>
    </xdr:from>
    <xdr:to>
      <xdr:col>68</xdr:col>
      <xdr:colOff>152400</xdr:colOff>
      <xdr:row>82</xdr:row>
      <xdr:rowOff>63500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512800" y="140821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40516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146755</xdr:rowOff>
    </xdr:from>
    <xdr:to>
      <xdr:col>81</xdr:col>
      <xdr:colOff>95250</xdr:colOff>
      <xdr:row>83</xdr:row>
      <xdr:rowOff>76905</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20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163282</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050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93134</xdr:rowOff>
    </xdr:from>
    <xdr:to>
      <xdr:col>77</xdr:col>
      <xdr:colOff>95250</xdr:colOff>
      <xdr:row>83</xdr:row>
      <xdr:rowOff>23284</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33461</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3920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39511</xdr:rowOff>
    </xdr:from>
    <xdr:to>
      <xdr:col>73</xdr:col>
      <xdr:colOff>44450</xdr:colOff>
      <xdr:row>82</xdr:row>
      <xdr:rowOff>141111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09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151288</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386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12700</xdr:rowOff>
    </xdr:from>
    <xdr:to>
      <xdr:col>68</xdr:col>
      <xdr:colOff>203200</xdr:colOff>
      <xdr:row>82</xdr:row>
      <xdr:rowOff>114300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124477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143934</xdr:rowOff>
    </xdr:from>
    <xdr:to>
      <xdr:col>64</xdr:col>
      <xdr:colOff>152400</xdr:colOff>
      <xdr:row>82</xdr:row>
      <xdr:rowOff>74084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84261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380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と比較して多くなっている。要因として町独自の施設である和泊町実験農場を有していることや，空港管理事務所を有していること，こども園を直営で運営していることなどが考えられる。これまでも，指定管理制度の導入やごみ収集業務及び町有線テレビの一部業務（自主放送業務）等の民間委託を実施してきた。今後は，直営施設における目的の達成状況等をふまえ，類似施設の統廃合や指定管理委託について，検討していく必要があ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126619</xdr:rowOff>
    </xdr:from>
    <xdr:to>
      <xdr:col>81</xdr:col>
      <xdr:colOff>44450</xdr:colOff>
      <xdr:row>61</xdr:row>
      <xdr:rowOff>131445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585069"/>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116120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231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80772</xdr:rowOff>
    </xdr:from>
    <xdr:to>
      <xdr:col>77</xdr:col>
      <xdr:colOff>44450</xdr:colOff>
      <xdr:row>61</xdr:row>
      <xdr:rowOff>126619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539222"/>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14826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130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80772</xdr:rowOff>
    </xdr:from>
    <xdr:to>
      <xdr:col>72</xdr:col>
      <xdr:colOff>203200</xdr:colOff>
      <xdr:row>61</xdr:row>
      <xdr:rowOff>99111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4401800" y="10539222"/>
          <a:ext cx="889000" cy="1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163593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83668</xdr:rowOff>
    </xdr:from>
    <xdr:to>
      <xdr:col>68</xdr:col>
      <xdr:colOff>152400</xdr:colOff>
      <xdr:row>61</xdr:row>
      <xdr:rowOff>99111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542118"/>
          <a:ext cx="889000" cy="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153458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119194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0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52722</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5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75819</xdr:rowOff>
    </xdr:from>
    <xdr:to>
      <xdr:col>77</xdr:col>
      <xdr:colOff>95250</xdr:colOff>
      <xdr:row>62</xdr:row>
      <xdr:rowOff>5969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53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162196</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620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29972</xdr:rowOff>
    </xdr:from>
    <xdr:to>
      <xdr:col>73</xdr:col>
      <xdr:colOff>44450</xdr:colOff>
      <xdr:row>61</xdr:row>
      <xdr:rowOff>131572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48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116349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57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48311</xdr:rowOff>
    </xdr:from>
    <xdr:to>
      <xdr:col>68</xdr:col>
      <xdr:colOff>203200</xdr:colOff>
      <xdr:row>61</xdr:row>
      <xdr:rowOff>149911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50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134688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593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32868</xdr:rowOff>
    </xdr:from>
    <xdr:to>
      <xdr:col>64</xdr:col>
      <xdr:colOff>152400</xdr:colOff>
      <xdr:row>61</xdr:row>
      <xdr:rowOff>134468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49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119245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57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実質公債費比率については，前年度と比較して</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し，依然として類似団体平均より高くなっている。今後も新庁舎建設事業で発行した</a:t>
          </a:r>
          <a:r>
            <a:rPr kumimoji="1" lang="en-US" altLang="ja-JP" sz="1100">
              <a:solidFill>
                <a:schemeClr val="dk1"/>
              </a:solidFill>
              <a:effectLst/>
              <a:latin typeface="+mn-lt"/>
              <a:ea typeface="+mn-ea"/>
              <a:cs typeface="+mn-cs"/>
            </a:rPr>
            <a:t>11.6</a:t>
          </a:r>
          <a:r>
            <a:rPr kumimoji="1" lang="ja-JP" altLang="ja-JP" sz="1100">
              <a:solidFill>
                <a:schemeClr val="dk1"/>
              </a:solidFill>
              <a:effectLst/>
              <a:latin typeface="+mn-lt"/>
              <a:ea typeface="+mn-ea"/>
              <a:cs typeface="+mn-cs"/>
            </a:rPr>
            <a:t>億の地方債の元金償還が，令和２年度から開始されたことに加えて，普通交付税に係る基準財政需要額に算入された公債費の減少並びに公営企業に係る地方債（下水道事業）の償還額が増加傾向にあるため，実質公債費比率の急激な低下は見込めない。引き続き，地方債発行額６億円の上限枠設定などに取り組み，実質公債費比率の上昇を抑え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113030</xdr:rowOff>
    </xdr:from>
    <xdr:to>
      <xdr:col>81</xdr:col>
      <xdr:colOff>44450</xdr:colOff>
      <xdr:row>43</xdr:row>
      <xdr:rowOff>111337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285230"/>
          <a:ext cx="0" cy="1198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83414</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455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111337</xdr:rowOff>
    </xdr:from>
    <xdr:to>
      <xdr:col>81</xdr:col>
      <xdr:colOff>133350</xdr:colOff>
      <xdr:row>43</xdr:row>
      <xdr:rowOff>111337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483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27957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113030</xdr:rowOff>
    </xdr:from>
    <xdr:to>
      <xdr:col>81</xdr:col>
      <xdr:colOff>133350</xdr:colOff>
      <xdr:row>36</xdr:row>
      <xdr:rowOff>113030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111337</xdr:rowOff>
    </xdr:from>
    <xdr:to>
      <xdr:col>81</xdr:col>
      <xdr:colOff>44450</xdr:colOff>
      <xdr:row>43</xdr:row>
      <xdr:rowOff>143510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748368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36423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72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127423</xdr:rowOff>
    </xdr:from>
    <xdr:to>
      <xdr:col>77</xdr:col>
      <xdr:colOff>44450</xdr:colOff>
      <xdr:row>43</xdr:row>
      <xdr:rowOff>143510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749977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19896</xdr:rowOff>
    </xdr:from>
    <xdr:to>
      <xdr:col>77</xdr:col>
      <xdr:colOff>95250</xdr:colOff>
      <xdr:row>40</xdr:row>
      <xdr:rowOff>121496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131673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646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127423</xdr:rowOff>
    </xdr:from>
    <xdr:to>
      <xdr:col>72</xdr:col>
      <xdr:colOff>203200</xdr:colOff>
      <xdr:row>43</xdr:row>
      <xdr:rowOff>127423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74997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3810</xdr:rowOff>
    </xdr:from>
    <xdr:to>
      <xdr:col>73</xdr:col>
      <xdr:colOff>44450</xdr:colOff>
      <xdr:row>40</xdr:row>
      <xdr:rowOff>105410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115587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119380</xdr:rowOff>
    </xdr:from>
    <xdr:to>
      <xdr:col>68</xdr:col>
      <xdr:colOff>152400</xdr:colOff>
      <xdr:row>43</xdr:row>
      <xdr:rowOff>127423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749173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99500</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159173</xdr:rowOff>
    </xdr:from>
    <xdr:to>
      <xdr:col>64</xdr:col>
      <xdr:colOff>152400</xdr:colOff>
      <xdr:row>40</xdr:row>
      <xdr:rowOff>89323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99500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60537</xdr:rowOff>
    </xdr:from>
    <xdr:to>
      <xdr:col>81</xdr:col>
      <xdr:colOff>95250</xdr:colOff>
      <xdr:row>43</xdr:row>
      <xdr:rowOff>162137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127864</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328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92710</xdr:rowOff>
    </xdr:from>
    <xdr:to>
      <xdr:col>77</xdr:col>
      <xdr:colOff>95250</xdr:colOff>
      <xdr:row>44</xdr:row>
      <xdr:rowOff>22860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7637</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76623</xdr:rowOff>
    </xdr:from>
    <xdr:to>
      <xdr:col>73</xdr:col>
      <xdr:colOff>44450</xdr:colOff>
      <xdr:row>44</xdr:row>
      <xdr:rowOff>6773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163000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53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76623</xdr:rowOff>
    </xdr:from>
    <xdr:to>
      <xdr:col>68</xdr:col>
      <xdr:colOff>203200</xdr:colOff>
      <xdr:row>44</xdr:row>
      <xdr:rowOff>6773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163000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53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68580</xdr:rowOff>
    </xdr:from>
    <xdr:to>
      <xdr:col>64</xdr:col>
      <xdr:colOff>152400</xdr:colOff>
      <xdr:row>43</xdr:row>
      <xdr:rowOff>170180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154957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将来負担比率は前年度と比較して</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ポイント減少しているが，依然として類似団体平均より高い状況である。改善の要因としては，地方債の償還が進んだことと，充当可能基金の増加が原因である。今後は，過去に整備した公共施設等の長寿命化や大型事業による基金の取り崩しにより，将来負担比率が上昇することが見込まれることから，今後も事業実施の適正化を図り，財政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93557</xdr:rowOff>
    </xdr:from>
    <xdr:to>
      <xdr:col>81</xdr:col>
      <xdr:colOff>44450</xdr:colOff>
      <xdr:row>13</xdr:row>
      <xdr:rowOff>168245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322407"/>
          <a:ext cx="838200" cy="7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168245</xdr:rowOff>
    </xdr:from>
    <xdr:to>
      <xdr:col>77</xdr:col>
      <xdr:colOff>44450</xdr:colOff>
      <xdr:row>15</xdr:row>
      <xdr:rowOff>149376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397095"/>
          <a:ext cx="889000" cy="32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149376</xdr:rowOff>
    </xdr:from>
    <xdr:to>
      <xdr:col>72</xdr:col>
      <xdr:colOff>203200</xdr:colOff>
      <xdr:row>17</xdr:row>
      <xdr:rowOff>105229</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721126"/>
          <a:ext cx="889000" cy="29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105229</xdr:rowOff>
    </xdr:from>
    <xdr:to>
      <xdr:col>68</xdr:col>
      <xdr:colOff>152400</xdr:colOff>
      <xdr:row>19</xdr:row>
      <xdr:rowOff>34653</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3019879"/>
          <a:ext cx="889000" cy="27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42757</xdr:rowOff>
    </xdr:from>
    <xdr:to>
      <xdr:col>81</xdr:col>
      <xdr:colOff>95250</xdr:colOff>
      <xdr:row>13</xdr:row>
      <xdr:rowOff>144357</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27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14834</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243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117445</xdr:rowOff>
    </xdr:from>
    <xdr:to>
      <xdr:col>77</xdr:col>
      <xdr:colOff>95250</xdr:colOff>
      <xdr:row>14</xdr:row>
      <xdr:rowOff>47595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34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32372</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432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98576</xdr:rowOff>
    </xdr:from>
    <xdr:to>
      <xdr:col>73</xdr:col>
      <xdr:colOff>44450</xdr:colOff>
      <xdr:row>16</xdr:row>
      <xdr:rowOff>28726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67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13503</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75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54429</xdr:rowOff>
    </xdr:from>
    <xdr:to>
      <xdr:col>68</xdr:col>
      <xdr:colOff>203200</xdr:colOff>
      <xdr:row>17</xdr:row>
      <xdr:rowOff>156029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96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140806</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055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155303</xdr:rowOff>
    </xdr:from>
    <xdr:to>
      <xdr:col>64</xdr:col>
      <xdr:colOff>152400</xdr:colOff>
      <xdr:row>19</xdr:row>
      <xdr:rowOff>85453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24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70230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32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鹿児島県和泊町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5,975
5,848
40.39
7,280,707
7,103,761
154,842
4,052,472
7,387,017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16.2
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人件費に係るものは，</a:t>
          </a:r>
          <a:r>
            <a:rPr kumimoji="1" lang="en-US" altLang="ja-JP" sz="1100">
              <a:solidFill>
                <a:schemeClr val="dk1"/>
              </a:solidFill>
              <a:effectLst/>
              <a:latin typeface="+mn-lt"/>
              <a:ea typeface="+mn-ea"/>
              <a:cs typeface="+mn-cs"/>
            </a:rPr>
            <a:t>30.0</a:t>
          </a:r>
          <a:r>
            <a:rPr kumimoji="1" lang="ja-JP" altLang="ja-JP" sz="1100">
              <a:solidFill>
                <a:schemeClr val="dk1"/>
              </a:solidFill>
              <a:effectLst/>
              <a:latin typeface="+mn-lt"/>
              <a:ea typeface="+mn-ea"/>
              <a:cs typeface="+mn-cs"/>
            </a:rPr>
            <a:t>％と類似団体平均に対し，高い水準にある。これは，こども園（３園）を直営で行っているために職員数が類似団体と比較して多いことが主な要因であり，行政サービスの提供方法の差異によるものといえる。これまで取り組んできた定員管理適正化の推進を継続し，今後は，施設の民営化や統廃合等を検討するとともに，自治体</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推進による事務の効率化や会計年度任用職員を含めた職員の適正配置による人件費の抑制を図る。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76381</xdr:rowOff>
    </xdr:from>
    <xdr:to>
      <xdr:col>24</xdr:col>
      <xdr:colOff>25400</xdr:colOff>
      <xdr:row>38</xdr:row>
      <xdr:rowOff>61685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420031"/>
          <a:ext cx="8382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05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37</xdr:row>
      <xdr:rowOff>76381</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41350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34488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6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17599</xdr:rowOff>
    </xdr:from>
    <xdr:to>
      <xdr:col>15</xdr:col>
      <xdr:colOff>98425</xdr:colOff>
      <xdr:row>37</xdr:row>
      <xdr:rowOff>69850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36124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34488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6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17599</xdr:rowOff>
    </xdr:from>
    <xdr:to>
      <xdr:col>11</xdr:col>
      <xdr:colOff>9525</xdr:colOff>
      <xdr:row>37</xdr:row>
      <xdr:rowOff>24130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36124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112866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4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10885</xdr:rowOff>
    </xdr:from>
    <xdr:to>
      <xdr:col>24</xdr:col>
      <xdr:colOff>76200</xdr:colOff>
      <xdr:row>38</xdr:row>
      <xdr:rowOff>112485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154412</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49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25581</xdr:rowOff>
    </xdr:from>
    <xdr:to>
      <xdr:col>20</xdr:col>
      <xdr:colOff>38100</xdr:colOff>
      <xdr:row>37</xdr:row>
      <xdr:rowOff>127181</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36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111958</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455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138249</xdr:rowOff>
    </xdr:from>
    <xdr:to>
      <xdr:col>11</xdr:col>
      <xdr:colOff>60325</xdr:colOff>
      <xdr:row>37</xdr:row>
      <xdr:rowOff>68399</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1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53176</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9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物件費は類似団体平均より低くなっており，経常経費削減の効果である。令和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年度が</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ポイント増加している要因としては，</a:t>
          </a:r>
          <a:r>
            <a:rPr kumimoji="1" lang="ja-JP" altLang="en-US" sz="1100">
              <a:solidFill>
                <a:schemeClr val="dk1"/>
              </a:solidFill>
              <a:effectLst/>
              <a:latin typeface="+mn-lt"/>
              <a:ea typeface="+mn-ea"/>
              <a:cs typeface="+mn-cs"/>
            </a:rPr>
            <a:t>脱炭素事業</a:t>
          </a:r>
          <a:r>
            <a:rPr kumimoji="1" lang="ja-JP" altLang="ja-JP" sz="1100">
              <a:solidFill>
                <a:schemeClr val="dk1"/>
              </a:solidFill>
              <a:effectLst/>
              <a:latin typeface="+mn-lt"/>
              <a:ea typeface="+mn-ea"/>
              <a:cs typeface="+mn-cs"/>
            </a:rPr>
            <a:t>及び給食センター</a:t>
          </a:r>
          <a:r>
            <a:rPr kumimoji="1" lang="ja-JP" altLang="en-US" sz="1100">
              <a:solidFill>
                <a:schemeClr val="dk1"/>
              </a:solidFill>
              <a:effectLst/>
              <a:latin typeface="+mn-lt"/>
              <a:ea typeface="+mn-ea"/>
              <a:cs typeface="+mn-cs"/>
            </a:rPr>
            <a:t>賄材料費</a:t>
          </a:r>
          <a:r>
            <a:rPr kumimoji="1" lang="ja-JP" altLang="ja-JP" sz="1100">
              <a:solidFill>
                <a:schemeClr val="dk1"/>
              </a:solidFill>
              <a:effectLst/>
              <a:latin typeface="+mn-lt"/>
              <a:ea typeface="+mn-ea"/>
              <a:cs typeface="+mn-cs"/>
            </a:rPr>
            <a:t>の増が影響している。今後は，消耗品費の一括調達や公用車及びコピー機の共同利用，自治体</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などに取り組み，更なる経常経費削減を図る。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20</xdr:row>
      <xdr:rowOff>134620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42824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106697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3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134620</xdr:rowOff>
    </xdr:from>
    <xdr:to>
      <xdr:col>82</xdr:col>
      <xdr:colOff>196850</xdr:colOff>
      <xdr:row>20</xdr:row>
      <xdr:rowOff>134620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6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31750</xdr:rowOff>
    </xdr:from>
    <xdr:to>
      <xdr:col>82</xdr:col>
      <xdr:colOff>107950</xdr:colOff>
      <xdr:row>15</xdr:row>
      <xdr:rowOff>161290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0350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132097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75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58420</xdr:rowOff>
    </xdr:from>
    <xdr:to>
      <xdr:col>78</xdr:col>
      <xdr:colOff>69850</xdr:colOff>
      <xdr:row>15</xdr:row>
      <xdr:rowOff>31750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587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xdr:rowOff>
    </xdr:from>
    <xdr:to>
      <xdr:col>73</xdr:col>
      <xdr:colOff>180975</xdr:colOff>
      <xdr:row>14</xdr:row>
      <xdr:rowOff>58420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4053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115570</xdr:rowOff>
    </xdr:from>
    <xdr:to>
      <xdr:col>69</xdr:col>
      <xdr:colOff>92075</xdr:colOff>
      <xdr:row>14</xdr:row>
      <xdr:rowOff>5080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3444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xdr:rowOff>
    </xdr:from>
    <xdr:to>
      <xdr:col>69</xdr:col>
      <xdr:colOff>142875</xdr:colOff>
      <xdr:row>16</xdr:row>
      <xdr:rowOff>116840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101617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110490</xdr:rowOff>
    </xdr:from>
    <xdr:to>
      <xdr:col>82</xdr:col>
      <xdr:colOff>158750</xdr:colOff>
      <xdr:row>16</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127017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152400</xdr:rowOff>
    </xdr:from>
    <xdr:to>
      <xdr:col>78</xdr:col>
      <xdr:colOff>120650</xdr:colOff>
      <xdr:row>15</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92727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2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xdr:rowOff>
    </xdr:from>
    <xdr:to>
      <xdr:col>74</xdr:col>
      <xdr:colOff>31750</xdr:colOff>
      <xdr:row>14</xdr:row>
      <xdr:rowOff>109220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119397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125730</xdr:rowOff>
    </xdr:from>
    <xdr:to>
      <xdr:col>69</xdr:col>
      <xdr:colOff>142875</xdr:colOff>
      <xdr:row>14</xdr:row>
      <xdr:rowOff>55880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66057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2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64770</xdr:rowOff>
    </xdr:from>
    <xdr:to>
      <xdr:col>65</xdr:col>
      <xdr:colOff>53975</xdr:colOff>
      <xdr:row>13</xdr:row>
      <xdr:rowOff>166370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5097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06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増加しており</a:t>
          </a:r>
          <a:r>
            <a:rPr kumimoji="1" lang="ja-JP" altLang="ja-JP" sz="1100">
              <a:solidFill>
                <a:schemeClr val="dk1"/>
              </a:solidFill>
              <a:effectLst/>
              <a:latin typeface="+mn-lt"/>
              <a:ea typeface="+mn-ea"/>
              <a:cs typeface="+mn-cs"/>
            </a:rPr>
            <a:t>，依然として類似団体と比較して高い水準にある。これは，高齢者人口の増加や障害福祉費の増加が要因である。高齢化の進展や町独自の子ども医療費助成制度などにより，扶助費については今後も増加が見込まれることから，扶助費の推計を行うとともに，町単独扶助費についても自己負担基準等の見直しを行っていくことで，財政を圧迫する傾向に歯止めをかけ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57</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537700"/>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35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56</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5377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165100</xdr:rowOff>
    </xdr:from>
    <xdr:to>
      <xdr:col>15</xdr:col>
      <xdr:colOff>98425</xdr:colOff>
      <xdr:row>56</xdr:row>
      <xdr:rowOff>31750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594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165100</xdr:rowOff>
    </xdr:from>
    <xdr:to>
      <xdr:col>11</xdr:col>
      <xdr:colOff>9525</xdr:colOff>
      <xdr:row>57</xdr:row>
      <xdr:rowOff>12700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5948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143527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152400</xdr:rowOff>
    </xdr:from>
    <xdr:to>
      <xdr:col>15</xdr:col>
      <xdr:colOff>149225</xdr:colOff>
      <xdr:row>56</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114300</xdr:rowOff>
    </xdr:from>
    <xdr:to>
      <xdr:col>11</xdr:col>
      <xdr:colOff>60325</xdr:colOff>
      <xdr:row>56</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29227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48277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前年度と比較して</a:t>
          </a:r>
          <a:r>
            <a:rPr kumimoji="1" lang="en-US" altLang="ja-JP" sz="1100">
              <a:solidFill>
                <a:schemeClr val="dk1"/>
              </a:solidFill>
              <a:effectLst/>
              <a:latin typeface="+mn-lt"/>
              <a:ea typeface="+mn-ea"/>
              <a:cs typeface="+mn-cs"/>
            </a:rPr>
            <a:t>7.1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しており，各基金への積立金の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が主な要因である。特別会計への操出金は増加傾向にあるため，今後は保険料の適正化を図るなどにより，財政基盤の強化を押し上げ，繰出金の抑制に努める。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35560</xdr:rowOff>
    </xdr:from>
    <xdr:to>
      <xdr:col>82</xdr:col>
      <xdr:colOff>107950</xdr:colOff>
      <xdr:row>59</xdr:row>
      <xdr:rowOff>62230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5671800" y="9636760"/>
          <a:ext cx="838200" cy="54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157480</xdr:rowOff>
    </xdr:from>
    <xdr:to>
      <xdr:col>78</xdr:col>
      <xdr:colOff>69850</xdr:colOff>
      <xdr:row>59</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782800" y="101015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50800</xdr:rowOff>
    </xdr:from>
    <xdr:to>
      <xdr:col>73</xdr:col>
      <xdr:colOff>180975</xdr:colOff>
      <xdr:row>58</xdr:row>
      <xdr:rowOff>157480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893800" y="99949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88917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69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50800</xdr:rowOff>
    </xdr:from>
    <xdr:to>
      <xdr:col>69</xdr:col>
      <xdr:colOff>92075</xdr:colOff>
      <xdr:row>59</xdr:row>
      <xdr:rowOff>1270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004800" y="99949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81297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127017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72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156210</xdr:rowOff>
    </xdr:from>
    <xdr:to>
      <xdr:col>82</xdr:col>
      <xdr:colOff>158750</xdr:colOff>
      <xdr:row>56</xdr:row>
      <xdr:rowOff>86360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1287</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11430</xdr:rowOff>
    </xdr:from>
    <xdr:to>
      <xdr:col>78</xdr:col>
      <xdr:colOff>120650</xdr:colOff>
      <xdr:row>59</xdr:row>
      <xdr:rowOff>113030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97807</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1021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106680</xdr:rowOff>
    </xdr:from>
    <xdr:to>
      <xdr:col>74</xdr:col>
      <xdr:colOff>31750</xdr:colOff>
      <xdr:row>59</xdr:row>
      <xdr:rowOff>36830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21607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0</xdr:rowOff>
    </xdr:from>
    <xdr:to>
      <xdr:col>69</xdr:col>
      <xdr:colOff>142875</xdr:colOff>
      <xdr:row>58</xdr:row>
      <xdr:rowOff>101600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86377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121920</xdr:rowOff>
    </xdr:from>
    <xdr:to>
      <xdr:col>65</xdr:col>
      <xdr:colOff>53975</xdr:colOff>
      <xdr:row>59</xdr:row>
      <xdr:rowOff>52070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36847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補助費等については，前年度よりも</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ポイント増加しており，類似団体平均よりも低くなっている。今後は，町民ニーズの多様化に伴い，社会保障関連経費の増加が見込まれる。また，町単独補助金については，補助事業の内容について庁内関係課及び近隣市町村と精査し，町単独補助金交付団体に対する基準に基づき，補助団体の自立を促す取り組みも併せて実施し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149860</xdr:rowOff>
    </xdr:from>
    <xdr:to>
      <xdr:col>82</xdr:col>
      <xdr:colOff>107950</xdr:colOff>
      <xdr:row>35</xdr:row>
      <xdr:rowOff>64135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5807710"/>
          <a:ext cx="8382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162577</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6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121285</xdr:rowOff>
    </xdr:from>
    <xdr:to>
      <xdr:col>78</xdr:col>
      <xdr:colOff>69850</xdr:colOff>
      <xdr:row>33</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577913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19702</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91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81280</xdr:rowOff>
    </xdr:from>
    <xdr:to>
      <xdr:col>73</xdr:col>
      <xdr:colOff>180975</xdr:colOff>
      <xdr:row>33</xdr:row>
      <xdr:rowOff>121285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57391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145432</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14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81280</xdr:rowOff>
    </xdr:from>
    <xdr:to>
      <xdr:col>69</xdr:col>
      <xdr:colOff>92075</xdr:colOff>
      <xdr:row>33</xdr:row>
      <xdr:rowOff>144145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573913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99712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10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151147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xdr:rowOff>
    </xdr:from>
    <xdr:to>
      <xdr:col>82</xdr:col>
      <xdr:colOff>158750</xdr:colOff>
      <xdr:row>35</xdr:row>
      <xdr:rowOff>114935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29862</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85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99060</xdr:rowOff>
    </xdr:from>
    <xdr:to>
      <xdr:col>78</xdr:col>
      <xdr:colOff>120650</xdr:colOff>
      <xdr:row>34</xdr:row>
      <xdr:rowOff>29210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575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39387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525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70485</xdr:rowOff>
    </xdr:from>
    <xdr:to>
      <xdr:col>74</xdr:col>
      <xdr:colOff>31750</xdr:colOff>
      <xdr:row>34</xdr:row>
      <xdr:rowOff>635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572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10812</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49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30480</xdr:rowOff>
    </xdr:from>
    <xdr:to>
      <xdr:col>69</xdr:col>
      <xdr:colOff>142875</xdr:colOff>
      <xdr:row>33</xdr:row>
      <xdr:rowOff>132080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568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142257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45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93345</xdr:rowOff>
    </xdr:from>
    <xdr:to>
      <xdr:col>65</xdr:col>
      <xdr:colOff>53975</xdr:colOff>
      <xdr:row>34</xdr:row>
      <xdr:rowOff>23495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575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33672</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520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公債費の割合は類似団体平均より</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ポイント高くなっている。過去に実施した大型の公共事業の財源として発行した地方債の元利償還が主な要因である。財政健全化の取り組みとして新規地方債の発行抑制に取り組んでおり，令和５年度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繰上償還も行ったことで，地方債残高は年々減少し改善傾向にあるものの，新庁舎建設事業の償還が開始され，公債費の急激な低下は見込めない。今後とも，新規地方債発行を抑制しながら適切な財政運営を行う。</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146050</xdr:rowOff>
    </xdr:from>
    <xdr:to>
      <xdr:col>24</xdr:col>
      <xdr:colOff>25400</xdr:colOff>
      <xdr:row>78</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347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50800</xdr:rowOff>
    </xdr:from>
    <xdr:to>
      <xdr:col>19</xdr:col>
      <xdr:colOff>187325</xdr:colOff>
      <xdr:row>78</xdr:row>
      <xdr:rowOff>62230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4239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69867</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62230</xdr:rowOff>
    </xdr:from>
    <xdr:to>
      <xdr:col>15</xdr:col>
      <xdr:colOff>98425</xdr:colOff>
      <xdr:row>78</xdr:row>
      <xdr:rowOff>134620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4353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104157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134620</xdr:rowOff>
    </xdr:from>
    <xdr:to>
      <xdr:col>11</xdr:col>
      <xdr:colOff>9525</xdr:colOff>
      <xdr:row>79</xdr:row>
      <xdr:rowOff>24130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5077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58437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67327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0</xdr:rowOff>
    </xdr:from>
    <xdr:to>
      <xdr:col>20</xdr:col>
      <xdr:colOff>38100</xdr:colOff>
      <xdr:row>78</xdr:row>
      <xdr:rowOff>101600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86377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11430</xdr:rowOff>
    </xdr:from>
    <xdr:to>
      <xdr:col>15</xdr:col>
      <xdr:colOff>149225</xdr:colOff>
      <xdr:row>78</xdr:row>
      <xdr:rowOff>113030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97807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83820</xdr:rowOff>
    </xdr:from>
    <xdr:to>
      <xdr:col>11</xdr:col>
      <xdr:colOff>60325</xdr:colOff>
      <xdr:row>79</xdr:row>
      <xdr:rowOff>13970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170197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144780</xdr:rowOff>
    </xdr:from>
    <xdr:to>
      <xdr:col>6</xdr:col>
      <xdr:colOff>171450</xdr:colOff>
      <xdr:row>79</xdr:row>
      <xdr:rowOff>74930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59707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公債費以外の費目については，類似団体平均よりも低いことから，今後とも物件費の抑制や町単独補助金の見直し等の経常経費の削減に努める。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81280</xdr:rowOff>
    </xdr:from>
    <xdr:to>
      <xdr:col>82</xdr:col>
      <xdr:colOff>107950</xdr:colOff>
      <xdr:row>77</xdr:row>
      <xdr:rowOff>24130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1114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138430</xdr:rowOff>
    </xdr:from>
    <xdr:to>
      <xdr:col>78</xdr:col>
      <xdr:colOff>69850</xdr:colOff>
      <xdr:row>76</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9971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52088</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165100</xdr:rowOff>
    </xdr:from>
    <xdr:to>
      <xdr:col>73</xdr:col>
      <xdr:colOff>180975</xdr:colOff>
      <xdr:row>75</xdr:row>
      <xdr:rowOff>138430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8524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6366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165100</xdr:rowOff>
    </xdr:from>
    <xdr:to>
      <xdr:col>69</xdr:col>
      <xdr:colOff>92075</xdr:colOff>
      <xdr:row>75</xdr:row>
      <xdr:rowOff>107950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852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101616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48277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161307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30480</xdr:rowOff>
    </xdr:from>
    <xdr:to>
      <xdr:col>78</xdr:col>
      <xdr:colOff>120650</xdr:colOff>
      <xdr:row>76</xdr:row>
      <xdr:rowOff>132080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142257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87630</xdr:rowOff>
    </xdr:from>
    <xdr:to>
      <xdr:col>74</xdr:col>
      <xdr:colOff>31750</xdr:colOff>
      <xdr:row>76</xdr:row>
      <xdr:rowOff>17780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114300</xdr:rowOff>
    </xdr:from>
    <xdr:to>
      <xdr:col>69</xdr:col>
      <xdr:colOff>142875</xdr:colOff>
      <xdr:row>75</xdr:row>
      <xdr:rowOff>44450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54627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168927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鹿児島県和泊町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134949</xdr:rowOff>
    </xdr:from>
    <xdr:to>
      <xdr:col>29</xdr:col>
      <xdr:colOff>127000</xdr:colOff>
      <xdr:row>16</xdr:row>
      <xdr:rowOff>96960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754324"/>
          <a:ext cx="647700" cy="1334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50584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41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96960</xdr:rowOff>
    </xdr:from>
    <xdr:to>
      <xdr:col>26</xdr:col>
      <xdr:colOff>50800</xdr:colOff>
      <xdr:row>16</xdr:row>
      <xdr:rowOff>164050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87785"/>
          <a:ext cx="698500" cy="67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74560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36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157901</xdr:rowOff>
    </xdr:from>
    <xdr:to>
      <xdr:col>22</xdr:col>
      <xdr:colOff>114300</xdr:colOff>
      <xdr:row>16</xdr:row>
      <xdr:rowOff>164050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2948726"/>
          <a:ext cx="698500" cy="6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117166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7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157901</xdr:rowOff>
    </xdr:from>
    <xdr:to>
      <xdr:col>18</xdr:col>
      <xdr:colOff>177800</xdr:colOff>
      <xdr:row>17</xdr:row>
      <xdr:rowOff>49178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48726"/>
          <a:ext cx="698500" cy="62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141732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167536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84149</xdr:rowOff>
    </xdr:from>
    <xdr:to>
      <xdr:col>29</xdr:col>
      <xdr:colOff>177800</xdr:colOff>
      <xdr:row>16</xdr:row>
      <xdr:rowOff>14299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03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100676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48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46160</xdr:rowOff>
    </xdr:from>
    <xdr:to>
      <xdr:col>26</xdr:col>
      <xdr:colOff>101600</xdr:colOff>
      <xdr:row>16</xdr:row>
      <xdr:rowOff>147760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36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157937</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0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113250</xdr:rowOff>
    </xdr:from>
    <xdr:to>
      <xdr:col>22</xdr:col>
      <xdr:colOff>165100</xdr:colOff>
      <xdr:row>17</xdr:row>
      <xdr:rowOff>43400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04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53577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7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107101</xdr:rowOff>
    </xdr:from>
    <xdr:to>
      <xdr:col>19</xdr:col>
      <xdr:colOff>38100</xdr:colOff>
      <xdr:row>17</xdr:row>
      <xdr:rowOff>37251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97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47428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66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169828</xdr:rowOff>
    </xdr:from>
    <xdr:to>
      <xdr:col>15</xdr:col>
      <xdr:colOff>101600</xdr:colOff>
      <xdr:row>17</xdr:row>
      <xdr:rowOff>99978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60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110155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29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208915</xdr:rowOff>
    </xdr:from>
    <xdr:to>
      <xdr:col>29</xdr:col>
      <xdr:colOff>127000</xdr:colOff>
      <xdr:row>34</xdr:row>
      <xdr:rowOff>36227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133465"/>
          <a:ext cx="647700" cy="170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300214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0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208915</xdr:rowOff>
    </xdr:from>
    <xdr:to>
      <xdr:col>26</xdr:col>
      <xdr:colOff>50800</xdr:colOff>
      <xdr:row>33</xdr:row>
      <xdr:rowOff>306775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133465"/>
          <a:ext cx="698500" cy="97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75804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306775</xdr:rowOff>
    </xdr:from>
    <xdr:to>
      <xdr:col>22</xdr:col>
      <xdr:colOff>114300</xdr:colOff>
      <xdr:row>33</xdr:row>
      <xdr:rowOff>333883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231325"/>
          <a:ext cx="698500" cy="27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89387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4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333883</xdr:rowOff>
    </xdr:from>
    <xdr:to>
      <xdr:col>18</xdr:col>
      <xdr:colOff>177800</xdr:colOff>
      <xdr:row>34</xdr:row>
      <xdr:rowOff>142297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258433"/>
          <a:ext cx="698500" cy="151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161110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1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89730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21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328327</xdr:rowOff>
    </xdr:from>
    <xdr:to>
      <xdr:col>29</xdr:col>
      <xdr:colOff>177800</xdr:colOff>
      <xdr:row>34</xdr:row>
      <xdr:rowOff>87027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252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236904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161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158115</xdr:rowOff>
    </xdr:from>
    <xdr:to>
      <xdr:col>26</xdr:col>
      <xdr:colOff>101600</xdr:colOff>
      <xdr:row>33</xdr:row>
      <xdr:rowOff>259715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082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98442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5851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255975</xdr:rowOff>
    </xdr:from>
    <xdr:to>
      <xdr:col>22</xdr:col>
      <xdr:colOff>165100</xdr:colOff>
      <xdr:row>34</xdr:row>
      <xdr:rowOff>14675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180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24852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5949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283083</xdr:rowOff>
    </xdr:from>
    <xdr:to>
      <xdr:col>19</xdr:col>
      <xdr:colOff>38100</xdr:colOff>
      <xdr:row>34</xdr:row>
      <xdr:rowOff>41783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207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51960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5976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91497</xdr:rowOff>
    </xdr:from>
    <xdr:to>
      <xdr:col>15</xdr:col>
      <xdr:colOff>101600</xdr:colOff>
      <xdr:row>34</xdr:row>
      <xdr:rowOff>193097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358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203274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127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鹿児島県和泊町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5,975
5,848
40.39
7,280,707
7,103,761
154,842
4,052,472
7,387,017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16.2
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74357</xdr:rowOff>
    </xdr:from>
    <xdr:to>
      <xdr:col>24</xdr:col>
      <xdr:colOff>63500</xdr:colOff>
      <xdr:row>36</xdr:row>
      <xdr:rowOff>23576</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075107"/>
          <a:ext cx="838200" cy="12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15778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87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23576</xdr:rowOff>
    </xdr:from>
    <xdr:to>
      <xdr:col>19</xdr:col>
      <xdr:colOff>177800</xdr:colOff>
      <xdr:row>36</xdr:row>
      <xdr:rowOff>46509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195776"/>
          <a:ext cx="889000" cy="2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28451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7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39678</xdr:rowOff>
    </xdr:from>
    <xdr:to>
      <xdr:col>15</xdr:col>
      <xdr:colOff>50800</xdr:colOff>
      <xdr:row>36</xdr:row>
      <xdr:rowOff>46509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211878"/>
          <a:ext cx="889000" cy="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46762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9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39678</xdr:rowOff>
    </xdr:from>
    <xdr:to>
      <xdr:col>10</xdr:col>
      <xdr:colOff>114300</xdr:colOff>
      <xdr:row>36</xdr:row>
      <xdr:rowOff>125335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211878"/>
          <a:ext cx="889000" cy="8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61520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40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96748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440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23557</xdr:rowOff>
    </xdr:from>
    <xdr:to>
      <xdr:col>24</xdr:col>
      <xdr:colOff>114300</xdr:colOff>
      <xdr:row>35</xdr:row>
      <xdr:rowOff>125157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02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46434</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875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144226</xdr:rowOff>
    </xdr:from>
    <xdr:to>
      <xdr:col>20</xdr:col>
      <xdr:colOff>38100</xdr:colOff>
      <xdr:row>36</xdr:row>
      <xdr:rowOff>74376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4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90903</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920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167159</xdr:rowOff>
    </xdr:from>
    <xdr:to>
      <xdr:col>15</xdr:col>
      <xdr:colOff>101600</xdr:colOff>
      <xdr:row>36</xdr:row>
      <xdr:rowOff>97309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16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113836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94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160328</xdr:rowOff>
    </xdr:from>
    <xdr:to>
      <xdr:col>10</xdr:col>
      <xdr:colOff>165100</xdr:colOff>
      <xdr:row>36</xdr:row>
      <xdr:rowOff>90478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6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107005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93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74535</xdr:rowOff>
    </xdr:from>
    <xdr:to>
      <xdr:col>6</xdr:col>
      <xdr:colOff>38100</xdr:colOff>
      <xdr:row>37</xdr:row>
      <xdr:rowOff>4685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4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21212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021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45513</xdr:rowOff>
    </xdr:from>
    <xdr:to>
      <xdr:col>24</xdr:col>
      <xdr:colOff>63500</xdr:colOff>
      <xdr:row>58</xdr:row>
      <xdr:rowOff>105322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89613"/>
          <a:ext cx="838200" cy="5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31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105322</xdr:rowOff>
    </xdr:from>
    <xdr:to>
      <xdr:col>19</xdr:col>
      <xdr:colOff>177800</xdr:colOff>
      <xdr:row>58</xdr:row>
      <xdr:rowOff>138954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10049422"/>
          <a:ext cx="889000" cy="3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165696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9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124902</xdr:rowOff>
    </xdr:from>
    <xdr:to>
      <xdr:col>15</xdr:col>
      <xdr:colOff>50800</xdr:colOff>
      <xdr:row>58</xdr:row>
      <xdr:rowOff>138954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10069002"/>
          <a:ext cx="889000" cy="1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7318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116299</xdr:rowOff>
    </xdr:from>
    <xdr:to>
      <xdr:col>10</xdr:col>
      <xdr:colOff>114300</xdr:colOff>
      <xdr:row>58</xdr:row>
      <xdr:rowOff>124902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10060399"/>
          <a:ext cx="889000" cy="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30235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81095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166163</xdr:rowOff>
    </xdr:from>
    <xdr:to>
      <xdr:col>24</xdr:col>
      <xdr:colOff>114300</xdr:colOff>
      <xdr:row>58</xdr:row>
      <xdr:rowOff>96313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3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144590</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17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54522</xdr:rowOff>
    </xdr:from>
    <xdr:to>
      <xdr:col>20</xdr:col>
      <xdr:colOff>38100</xdr:colOff>
      <xdr:row>58</xdr:row>
      <xdr:rowOff>156122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9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147249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091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88154</xdr:rowOff>
    </xdr:from>
    <xdr:to>
      <xdr:col>15</xdr:col>
      <xdr:colOff>101600</xdr:colOff>
      <xdr:row>59</xdr:row>
      <xdr:rowOff>18304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03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9431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12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74102</xdr:rowOff>
    </xdr:from>
    <xdr:to>
      <xdr:col>10</xdr:col>
      <xdr:colOff>165100</xdr:colOff>
      <xdr:row>59</xdr:row>
      <xdr:rowOff>4252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1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166829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110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65499</xdr:rowOff>
    </xdr:from>
    <xdr:to>
      <xdr:col>6</xdr:col>
      <xdr:colOff>38100</xdr:colOff>
      <xdr:row>58</xdr:row>
      <xdr:rowOff>167099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0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158226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102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31409</xdr:rowOff>
    </xdr:from>
    <xdr:to>
      <xdr:col>24</xdr:col>
      <xdr:colOff>63500</xdr:colOff>
      <xdr:row>78</xdr:row>
      <xdr:rowOff>44521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04509"/>
          <a:ext cx="838200" cy="1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39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31409</xdr:rowOff>
    </xdr:from>
    <xdr:to>
      <xdr:col>19</xdr:col>
      <xdr:colOff>177800</xdr:colOff>
      <xdr:row>78</xdr:row>
      <xdr:rowOff>132581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04509"/>
          <a:ext cx="889000" cy="10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143803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0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86894</xdr:rowOff>
    </xdr:from>
    <xdr:to>
      <xdr:col>15</xdr:col>
      <xdr:colOff>50800</xdr:colOff>
      <xdr:row>78</xdr:row>
      <xdr:rowOff>132581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59994"/>
          <a:ext cx="889000" cy="4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156391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01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86894</xdr:rowOff>
    </xdr:from>
    <xdr:to>
      <xdr:col>10</xdr:col>
      <xdr:colOff>114300</xdr:colOff>
      <xdr:row>79</xdr:row>
      <xdr:rowOff>35475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59994"/>
          <a:ext cx="889000" cy="12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4537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0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42336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0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165171</xdr:rowOff>
    </xdr:from>
    <xdr:to>
      <xdr:col>24</xdr:col>
      <xdr:colOff>114300</xdr:colOff>
      <xdr:row>78</xdr:row>
      <xdr:rowOff>95321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6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143598</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4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152059</xdr:rowOff>
    </xdr:from>
    <xdr:to>
      <xdr:col>20</xdr:col>
      <xdr:colOff>38100</xdr:colOff>
      <xdr:row>78</xdr:row>
      <xdr:rowOff>82209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5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73336</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344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81781</xdr:rowOff>
    </xdr:from>
    <xdr:to>
      <xdr:col>15</xdr:col>
      <xdr:colOff>101600</xdr:colOff>
      <xdr:row>79</xdr:row>
      <xdr:rowOff>11931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5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3058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4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36094</xdr:rowOff>
    </xdr:from>
    <xdr:to>
      <xdr:col>10</xdr:col>
      <xdr:colOff>165100</xdr:colOff>
      <xdr:row>78</xdr:row>
      <xdr:rowOff>137694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0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128821</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350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156125</xdr:rowOff>
    </xdr:from>
    <xdr:to>
      <xdr:col>6</xdr:col>
      <xdr:colOff>38100</xdr:colOff>
      <xdr:row>79</xdr:row>
      <xdr:rowOff>86275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52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77402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6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91328</xdr:rowOff>
    </xdr:from>
    <xdr:to>
      <xdr:col>24</xdr:col>
      <xdr:colOff>63500</xdr:colOff>
      <xdr:row>95</xdr:row>
      <xdr:rowOff>143028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207628"/>
          <a:ext cx="838200" cy="22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42153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29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77566</xdr:rowOff>
    </xdr:from>
    <xdr:to>
      <xdr:col>19</xdr:col>
      <xdr:colOff>177800</xdr:colOff>
      <xdr:row>95</xdr:row>
      <xdr:rowOff>143028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365316"/>
          <a:ext cx="889000" cy="6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20793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47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29104</xdr:rowOff>
    </xdr:from>
    <xdr:to>
      <xdr:col>15</xdr:col>
      <xdr:colOff>50800</xdr:colOff>
      <xdr:row>95</xdr:row>
      <xdr:rowOff>77566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316854"/>
          <a:ext cx="889000" cy="4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113011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5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29104</xdr:rowOff>
    </xdr:from>
    <xdr:to>
      <xdr:col>10</xdr:col>
      <xdr:colOff>114300</xdr:colOff>
      <xdr:row>96</xdr:row>
      <xdr:rowOff>37982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316854"/>
          <a:ext cx="889000" cy="18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7662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46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111100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74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40528</xdr:rowOff>
    </xdr:from>
    <xdr:to>
      <xdr:col>24</xdr:col>
      <xdr:colOff>114300</xdr:colOff>
      <xdr:row>94</xdr:row>
      <xdr:rowOff>142128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1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63405</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008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92228</xdr:rowOff>
    </xdr:from>
    <xdr:to>
      <xdr:col>20</xdr:col>
      <xdr:colOff>38100</xdr:colOff>
      <xdr:row>96</xdr:row>
      <xdr:rowOff>22378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7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38905</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15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26766</xdr:rowOff>
    </xdr:from>
    <xdr:to>
      <xdr:col>15</xdr:col>
      <xdr:colOff>101600</xdr:colOff>
      <xdr:row>95</xdr:row>
      <xdr:rowOff>128366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31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144893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089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149754</xdr:rowOff>
    </xdr:from>
    <xdr:to>
      <xdr:col>10</xdr:col>
      <xdr:colOff>165100</xdr:colOff>
      <xdr:row>95</xdr:row>
      <xdr:rowOff>79904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26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96431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04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158632</xdr:rowOff>
    </xdr:from>
    <xdr:to>
      <xdr:col>6</xdr:col>
      <xdr:colOff>38100</xdr:colOff>
      <xdr:row>96</xdr:row>
      <xdr:rowOff>88782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44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105309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22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163724</xdr:rowOff>
    </xdr:from>
    <xdr:to>
      <xdr:col>55</xdr:col>
      <xdr:colOff>0</xdr:colOff>
      <xdr:row>37</xdr:row>
      <xdr:rowOff>22632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335924"/>
          <a:ext cx="838200" cy="3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100067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0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22632</xdr:rowOff>
    </xdr:from>
    <xdr:to>
      <xdr:col>50</xdr:col>
      <xdr:colOff>114300</xdr:colOff>
      <xdr:row>37</xdr:row>
      <xdr:rowOff>39013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66282"/>
          <a:ext cx="889000" cy="1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67827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06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39013</xdr:rowOff>
    </xdr:from>
    <xdr:to>
      <xdr:col>45</xdr:col>
      <xdr:colOff>177800</xdr:colOff>
      <xdr:row>37</xdr:row>
      <xdr:rowOff>96521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82663"/>
          <a:ext cx="889000" cy="5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88450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0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81636</xdr:rowOff>
    </xdr:from>
    <xdr:to>
      <xdr:col>41</xdr:col>
      <xdr:colOff>50800</xdr:colOff>
      <xdr:row>37</xdr:row>
      <xdr:rowOff>96521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253836"/>
          <a:ext cx="889000" cy="18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120748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12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95156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2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112924</xdr:rowOff>
    </xdr:from>
    <xdr:to>
      <xdr:col>55</xdr:col>
      <xdr:colOff>50800</xdr:colOff>
      <xdr:row>37</xdr:row>
      <xdr:rowOff>43074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8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91351</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63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143282</xdr:rowOff>
    </xdr:from>
    <xdr:to>
      <xdr:col>50</xdr:col>
      <xdr:colOff>165100</xdr:colOff>
      <xdr:row>37</xdr:row>
      <xdr:rowOff>73432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1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64559</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408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159663</xdr:rowOff>
    </xdr:from>
    <xdr:to>
      <xdr:col>46</xdr:col>
      <xdr:colOff>38100</xdr:colOff>
      <xdr:row>37</xdr:row>
      <xdr:rowOff>89813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3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80940</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424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45721</xdr:rowOff>
    </xdr:from>
    <xdr:to>
      <xdr:col>41</xdr:col>
      <xdr:colOff>101600</xdr:colOff>
      <xdr:row>37</xdr:row>
      <xdr:rowOff>147321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8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138448</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482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30836</xdr:rowOff>
    </xdr:from>
    <xdr:to>
      <xdr:col>36</xdr:col>
      <xdr:colOff>165100</xdr:colOff>
      <xdr:row>36</xdr:row>
      <xdr:rowOff>132436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0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123563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295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122913</xdr:rowOff>
    </xdr:from>
    <xdr:to>
      <xdr:col>55</xdr:col>
      <xdr:colOff>0</xdr:colOff>
      <xdr:row>58</xdr:row>
      <xdr:rowOff>99684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895563"/>
          <a:ext cx="838200" cy="14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47815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49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94310</xdr:rowOff>
    </xdr:from>
    <xdr:to>
      <xdr:col>50</xdr:col>
      <xdr:colOff>114300</xdr:colOff>
      <xdr:row>58</xdr:row>
      <xdr:rowOff>99684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10038410"/>
          <a:ext cx="889000" cy="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19296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62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100983</xdr:rowOff>
    </xdr:from>
    <xdr:to>
      <xdr:col>45</xdr:col>
      <xdr:colOff>177800</xdr:colOff>
      <xdr:row>58</xdr:row>
      <xdr:rowOff>94310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873633"/>
          <a:ext cx="889000" cy="16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3317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60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94844</xdr:rowOff>
    </xdr:from>
    <xdr:to>
      <xdr:col>41</xdr:col>
      <xdr:colOff>50800</xdr:colOff>
      <xdr:row>57</xdr:row>
      <xdr:rowOff>100983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867494"/>
          <a:ext cx="889000" cy="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162173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9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156818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92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72113</xdr:rowOff>
    </xdr:from>
    <xdr:to>
      <xdr:col>55</xdr:col>
      <xdr:colOff>50800</xdr:colOff>
      <xdr:row>58</xdr:row>
      <xdr:rowOff>2263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4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50540</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2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48884</xdr:rowOff>
    </xdr:from>
    <xdr:to>
      <xdr:col>50</xdr:col>
      <xdr:colOff>165100</xdr:colOff>
      <xdr:row>58</xdr:row>
      <xdr:rowOff>150484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9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141611</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10085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43510</xdr:rowOff>
    </xdr:from>
    <xdr:to>
      <xdr:col>46</xdr:col>
      <xdr:colOff>38100</xdr:colOff>
      <xdr:row>58</xdr:row>
      <xdr:rowOff>145110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136237</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10080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50183</xdr:rowOff>
    </xdr:from>
    <xdr:to>
      <xdr:col>41</xdr:col>
      <xdr:colOff>101600</xdr:colOff>
      <xdr:row>57</xdr:row>
      <xdr:rowOff>151783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2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168310</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598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44044</xdr:rowOff>
    </xdr:from>
    <xdr:to>
      <xdr:col>36</xdr:col>
      <xdr:colOff>165100</xdr:colOff>
      <xdr:row>57</xdr:row>
      <xdr:rowOff>145644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1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162171</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591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165385</xdr:rowOff>
    </xdr:from>
    <xdr:to>
      <xdr:col>55</xdr:col>
      <xdr:colOff>0</xdr:colOff>
      <xdr:row>77</xdr:row>
      <xdr:rowOff>169917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367035"/>
          <a:ext cx="838200" cy="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24232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165385</xdr:rowOff>
    </xdr:from>
    <xdr:to>
      <xdr:col>50</xdr:col>
      <xdr:colOff>114300</xdr:colOff>
      <xdr:row>78</xdr:row>
      <xdr:rowOff>27394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367035"/>
          <a:ext cx="889000" cy="3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146265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0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118125</xdr:rowOff>
    </xdr:from>
    <xdr:to>
      <xdr:col>45</xdr:col>
      <xdr:colOff>177800</xdr:colOff>
      <xdr:row>78</xdr:row>
      <xdr:rowOff>27394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319775"/>
          <a:ext cx="889000" cy="8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114581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62753</xdr:rowOff>
    </xdr:from>
    <xdr:to>
      <xdr:col>41</xdr:col>
      <xdr:colOff>50800</xdr:colOff>
      <xdr:row>77</xdr:row>
      <xdr:rowOff>118125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264403"/>
          <a:ext cx="889000" cy="5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166003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141202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34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119117</xdr:rowOff>
    </xdr:from>
    <xdr:to>
      <xdr:col>55</xdr:col>
      <xdr:colOff>50800</xdr:colOff>
      <xdr:row>78</xdr:row>
      <xdr:rowOff>49267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32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97544</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29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114585</xdr:rowOff>
    </xdr:from>
    <xdr:to>
      <xdr:col>50</xdr:col>
      <xdr:colOff>165100</xdr:colOff>
      <xdr:row>78</xdr:row>
      <xdr:rowOff>44735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35862</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40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148044</xdr:rowOff>
    </xdr:from>
    <xdr:to>
      <xdr:col>46</xdr:col>
      <xdr:colOff>38100</xdr:colOff>
      <xdr:row>78</xdr:row>
      <xdr:rowOff>78194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4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69321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44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67325</xdr:rowOff>
    </xdr:from>
    <xdr:to>
      <xdr:col>41</xdr:col>
      <xdr:colOff>101600</xdr:colOff>
      <xdr:row>77</xdr:row>
      <xdr:rowOff>168925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26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160052</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36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11953</xdr:rowOff>
    </xdr:from>
    <xdr:to>
      <xdr:col>36</xdr:col>
      <xdr:colOff>165100</xdr:colOff>
      <xdr:row>77</xdr:row>
      <xdr:rowOff>113553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21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130080</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98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160365</xdr:rowOff>
    </xdr:from>
    <xdr:to>
      <xdr:col>55</xdr:col>
      <xdr:colOff>0</xdr:colOff>
      <xdr:row>98</xdr:row>
      <xdr:rowOff>106307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791015"/>
          <a:ext cx="838200" cy="11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114826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4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106307</xdr:rowOff>
    </xdr:from>
    <xdr:to>
      <xdr:col>50</xdr:col>
      <xdr:colOff>114300</xdr:colOff>
      <xdr:row>98</xdr:row>
      <xdr:rowOff>110990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908407"/>
          <a:ext cx="889000" cy="4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74475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5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83538</xdr:rowOff>
    </xdr:from>
    <xdr:to>
      <xdr:col>45</xdr:col>
      <xdr:colOff>177800</xdr:colOff>
      <xdr:row>98</xdr:row>
      <xdr:rowOff>110990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885638"/>
          <a:ext cx="889000" cy="2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70090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52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453</xdr:rowOff>
    </xdr:from>
    <xdr:to>
      <xdr:col>41</xdr:col>
      <xdr:colOff>50800</xdr:colOff>
      <xdr:row>98</xdr:row>
      <xdr:rowOff>83538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802553"/>
          <a:ext cx="889000" cy="8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80211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539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47589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50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109565</xdr:rowOff>
    </xdr:from>
    <xdr:to>
      <xdr:col>55</xdr:col>
      <xdr:colOff>50800</xdr:colOff>
      <xdr:row>98</xdr:row>
      <xdr:rowOff>39715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74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87992</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18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55507</xdr:rowOff>
    </xdr:from>
    <xdr:to>
      <xdr:col>50</xdr:col>
      <xdr:colOff>165100</xdr:colOff>
      <xdr:row>98</xdr:row>
      <xdr:rowOff>157107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85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148234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95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60190</xdr:rowOff>
    </xdr:from>
    <xdr:to>
      <xdr:col>46</xdr:col>
      <xdr:colOff>38100</xdr:colOff>
      <xdr:row>98</xdr:row>
      <xdr:rowOff>161790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86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152917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95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32738</xdr:rowOff>
    </xdr:from>
    <xdr:to>
      <xdr:col>41</xdr:col>
      <xdr:colOff>101600</xdr:colOff>
      <xdr:row>98</xdr:row>
      <xdr:rowOff>134338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83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125465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92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121103</xdr:rowOff>
    </xdr:from>
    <xdr:to>
      <xdr:col>36</xdr:col>
      <xdr:colOff>165100</xdr:colOff>
      <xdr:row>98</xdr:row>
      <xdr:rowOff>51253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5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42380</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672795" y="1684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26162</xdr:rowOff>
    </xdr:from>
    <xdr:to>
      <xdr:col>85</xdr:col>
      <xdr:colOff>127000</xdr:colOff>
      <xdr:row>39</xdr:row>
      <xdr:rowOff>91063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712712"/>
          <a:ext cx="838200" cy="6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109328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5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87623</xdr:rowOff>
    </xdr:from>
    <xdr:to>
      <xdr:col>81</xdr:col>
      <xdr:colOff>50800</xdr:colOff>
      <xdr:row>39</xdr:row>
      <xdr:rowOff>91063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74173"/>
          <a:ext cx="889000" cy="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160186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3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11488</xdr:rowOff>
    </xdr:from>
    <xdr:to>
      <xdr:col>76</xdr:col>
      <xdr:colOff>114300</xdr:colOff>
      <xdr:row>39</xdr:row>
      <xdr:rowOff>87623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698038"/>
          <a:ext cx="889000" cy="7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11488</xdr:rowOff>
    </xdr:from>
    <xdr:to>
      <xdr:col>71</xdr:col>
      <xdr:colOff>177800</xdr:colOff>
      <xdr:row>39</xdr:row>
      <xdr:rowOff>78892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698038"/>
          <a:ext cx="889000" cy="6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17670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137358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146812</xdr:rowOff>
    </xdr:from>
    <xdr:to>
      <xdr:col>85</xdr:col>
      <xdr:colOff>177800</xdr:colOff>
      <xdr:row>39</xdr:row>
      <xdr:rowOff>76962</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64878</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79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40263</xdr:rowOff>
    </xdr:from>
    <xdr:to>
      <xdr:col>81</xdr:col>
      <xdr:colOff>101600</xdr:colOff>
      <xdr:row>39</xdr:row>
      <xdr:rowOff>141863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2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132990</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2017" y="6819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36823</xdr:rowOff>
    </xdr:from>
    <xdr:to>
      <xdr:col>76</xdr:col>
      <xdr:colOff>165100</xdr:colOff>
      <xdr:row>39</xdr:row>
      <xdr:rowOff>138423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2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129550</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816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132138</xdr:rowOff>
    </xdr:from>
    <xdr:to>
      <xdr:col>72</xdr:col>
      <xdr:colOff>38100</xdr:colOff>
      <xdr:row>39</xdr:row>
      <xdr:rowOff>62288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4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53415</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73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28092</xdr:rowOff>
    </xdr:from>
    <xdr:to>
      <xdr:col>67</xdr:col>
      <xdr:colOff>101600</xdr:colOff>
      <xdr:row>39</xdr:row>
      <xdr:rowOff>129692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1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120819</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80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166931</xdr:rowOff>
    </xdr:from>
    <xdr:to>
      <xdr:col>85</xdr:col>
      <xdr:colOff>127000</xdr:colOff>
      <xdr:row>74</xdr:row>
      <xdr:rowOff>96353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682781"/>
          <a:ext cx="838200" cy="10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3717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62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166931</xdr:rowOff>
    </xdr:from>
    <xdr:to>
      <xdr:col>81</xdr:col>
      <xdr:colOff>50800</xdr:colOff>
      <xdr:row>74</xdr:row>
      <xdr:rowOff>57294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682781"/>
          <a:ext cx="889000" cy="6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133602</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99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149621</xdr:rowOff>
    </xdr:from>
    <xdr:to>
      <xdr:col>76</xdr:col>
      <xdr:colOff>114300</xdr:colOff>
      <xdr:row>74</xdr:row>
      <xdr:rowOff>57294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2665471"/>
          <a:ext cx="889000" cy="7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101316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96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149621</xdr:rowOff>
    </xdr:from>
    <xdr:to>
      <xdr:col>71</xdr:col>
      <xdr:colOff>177800</xdr:colOff>
      <xdr:row>74</xdr:row>
      <xdr:rowOff>6367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665471"/>
          <a:ext cx="889000" cy="2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152018</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30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16349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304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45553</xdr:rowOff>
    </xdr:from>
    <xdr:to>
      <xdr:col>85</xdr:col>
      <xdr:colOff>177800</xdr:colOff>
      <xdr:row>74</xdr:row>
      <xdr:rowOff>147153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73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68430</xdr:rowOff>
    </xdr:from>
    <xdr:ext cx="599010"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58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116131</xdr:rowOff>
    </xdr:from>
    <xdr:to>
      <xdr:col>81</xdr:col>
      <xdr:colOff>101600</xdr:colOff>
      <xdr:row>74</xdr:row>
      <xdr:rowOff>46281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63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62808</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181795" y="1240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6494</xdr:rowOff>
    </xdr:from>
    <xdr:to>
      <xdr:col>76</xdr:col>
      <xdr:colOff>165100</xdr:colOff>
      <xdr:row>74</xdr:row>
      <xdr:rowOff>108094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69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124621</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292795" y="1246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98821</xdr:rowOff>
    </xdr:from>
    <xdr:to>
      <xdr:col>72</xdr:col>
      <xdr:colOff>38100</xdr:colOff>
      <xdr:row>74</xdr:row>
      <xdr:rowOff>28971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61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45498</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03795" y="12389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127017</xdr:rowOff>
    </xdr:from>
    <xdr:to>
      <xdr:col>67</xdr:col>
      <xdr:colOff>101600</xdr:colOff>
      <xdr:row>74</xdr:row>
      <xdr:rowOff>57167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64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73694</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14795" y="12418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109590</xdr:rowOff>
    </xdr:from>
    <xdr:to>
      <xdr:col>85</xdr:col>
      <xdr:colOff>127000</xdr:colOff>
      <xdr:row>98</xdr:row>
      <xdr:rowOff>124720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911690"/>
          <a:ext cx="838200" cy="1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76885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36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136618</xdr:rowOff>
    </xdr:from>
    <xdr:to>
      <xdr:col>81</xdr:col>
      <xdr:colOff>50800</xdr:colOff>
      <xdr:row>98</xdr:row>
      <xdr:rowOff>124720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595818"/>
          <a:ext cx="889000" cy="33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163437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5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136618</xdr:rowOff>
    </xdr:from>
    <xdr:to>
      <xdr:col>76</xdr:col>
      <xdr:colOff>114300</xdr:colOff>
      <xdr:row>97</xdr:row>
      <xdr:rowOff>157618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595818"/>
          <a:ext cx="889000" cy="19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131937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76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157618</xdr:rowOff>
    </xdr:from>
    <xdr:to>
      <xdr:col>71</xdr:col>
      <xdr:colOff>177800</xdr:colOff>
      <xdr:row>98</xdr:row>
      <xdr:rowOff>6282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788268"/>
          <a:ext cx="889000" cy="2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16592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30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163851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5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58790</xdr:rowOff>
    </xdr:from>
    <xdr:to>
      <xdr:col>85</xdr:col>
      <xdr:colOff>177800</xdr:colOff>
      <xdr:row>98</xdr:row>
      <xdr:rowOff>160390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145167</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7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73920</xdr:rowOff>
    </xdr:from>
    <xdr:to>
      <xdr:col>81</xdr:col>
      <xdr:colOff>101600</xdr:colOff>
      <xdr:row>99</xdr:row>
      <xdr:rowOff>4070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166647</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96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85818</xdr:rowOff>
    </xdr:from>
    <xdr:to>
      <xdr:col>76</xdr:col>
      <xdr:colOff>165100</xdr:colOff>
      <xdr:row>97</xdr:row>
      <xdr:rowOff>15968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54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32495</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292795" y="1632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106818</xdr:rowOff>
    </xdr:from>
    <xdr:to>
      <xdr:col>72</xdr:col>
      <xdr:colOff>38100</xdr:colOff>
      <xdr:row>98</xdr:row>
      <xdr:rowOff>36968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3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28095</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83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126932</xdr:rowOff>
    </xdr:from>
    <xdr:to>
      <xdr:col>67</xdr:col>
      <xdr:colOff>101600</xdr:colOff>
      <xdr:row>98</xdr:row>
      <xdr:rowOff>57082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75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48209</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85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21155</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507555"/>
          <a:ext cx="1269" cy="1277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139282</xdr:rowOff>
    </xdr:from>
    <xdr:ext cx="534377"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28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21155</xdr:rowOff>
    </xdr:from>
    <xdr:to>
      <xdr:col>116</xdr:col>
      <xdr:colOff>152400</xdr:colOff>
      <xdr:row>32</xdr:row>
      <xdr:rowOff>21155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50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128041</xdr:rowOff>
    </xdr:from>
    <xdr:to>
      <xdr:col>116</xdr:col>
      <xdr:colOff>63500</xdr:colOff>
      <xdr:row>36</xdr:row>
      <xdr:rowOff>160143</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5271541"/>
          <a:ext cx="838200" cy="106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139368</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4830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160941</xdr:rowOff>
    </xdr:from>
    <xdr:to>
      <xdr:col>116</xdr:col>
      <xdr:colOff>114300</xdr:colOff>
      <xdr:row>38</xdr:row>
      <xdr:rowOff>91091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504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128041</xdr:rowOff>
    </xdr:from>
    <xdr:to>
      <xdr:col>111</xdr:col>
      <xdr:colOff>177800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0434300" y="5271541"/>
          <a:ext cx="889000" cy="151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69893</xdr:rowOff>
    </xdr:from>
    <xdr:to>
      <xdr:col>112</xdr:col>
      <xdr:colOff>38100</xdr:colOff>
      <xdr:row>39</xdr:row>
      <xdr:rowOff>43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5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162620</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67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96966</xdr:rowOff>
    </xdr:from>
    <xdr:to>
      <xdr:col>107</xdr:col>
      <xdr:colOff>101600</xdr:colOff>
      <xdr:row>39</xdr:row>
      <xdr:rowOff>27116</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61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43643</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387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57647</xdr:rowOff>
    </xdr:from>
    <xdr:to>
      <xdr:col>102</xdr:col>
      <xdr:colOff>165100</xdr:colOff>
      <xdr:row>38</xdr:row>
      <xdr:rowOff>159247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5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4324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347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94941</xdr:rowOff>
    </xdr:from>
    <xdr:to>
      <xdr:col>98</xdr:col>
      <xdr:colOff>38100</xdr:colOff>
      <xdr:row>39</xdr:row>
      <xdr:rowOff>25091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61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41618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385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109343</xdr:rowOff>
    </xdr:from>
    <xdr:to>
      <xdr:col>116</xdr:col>
      <xdr:colOff>114300</xdr:colOff>
      <xdr:row>37</xdr:row>
      <xdr:rowOff>39493</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28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132220</xdr:rowOff>
    </xdr:from>
    <xdr:ext cx="534377"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13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77241</xdr:rowOff>
    </xdr:from>
    <xdr:to>
      <xdr:col>112</xdr:col>
      <xdr:colOff>38100</xdr:colOff>
      <xdr:row>31</xdr:row>
      <xdr:rowOff>7391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522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23918</xdr:rowOff>
    </xdr:from>
    <xdr:ext cx="534377"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56111" y="499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76574</xdr:rowOff>
    </xdr:from>
    <xdr:to>
      <xdr:col>116</xdr:col>
      <xdr:colOff>63500</xdr:colOff>
      <xdr:row>59</xdr:row>
      <xdr:rowOff>80525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10192124"/>
          <a:ext cx="838200" cy="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33432</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80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65274</xdr:rowOff>
    </xdr:from>
    <xdr:to>
      <xdr:col>111</xdr:col>
      <xdr:colOff>177800</xdr:colOff>
      <xdr:row>59</xdr:row>
      <xdr:rowOff>76574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10180824"/>
          <a:ext cx="889000" cy="1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115619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7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60474</xdr:rowOff>
    </xdr:from>
    <xdr:to>
      <xdr:col>107</xdr:col>
      <xdr:colOff>50800</xdr:colOff>
      <xdr:row>59</xdr:row>
      <xdr:rowOff>65274</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176024"/>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85118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6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60474</xdr:rowOff>
    </xdr:from>
    <xdr:to>
      <xdr:col>102</xdr:col>
      <xdr:colOff>114300</xdr:colOff>
      <xdr:row>59</xdr:row>
      <xdr:rowOff>63511</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8656300" y="10176024"/>
          <a:ext cx="8890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157094</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75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151640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29725</xdr:rowOff>
    </xdr:from>
    <xdr:to>
      <xdr:col>116</xdr:col>
      <xdr:colOff>114300</xdr:colOff>
      <xdr:row>59</xdr:row>
      <xdr:rowOff>131325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1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116102</xdr:rowOff>
    </xdr:from>
    <xdr:ext cx="378565"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10060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25774</xdr:rowOff>
    </xdr:from>
    <xdr:to>
      <xdr:col>112</xdr:col>
      <xdr:colOff>38100</xdr:colOff>
      <xdr:row>59</xdr:row>
      <xdr:rowOff>127374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1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118501</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4017" y="10234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14474</xdr:rowOff>
    </xdr:from>
    <xdr:to>
      <xdr:col>107</xdr:col>
      <xdr:colOff>101600</xdr:colOff>
      <xdr:row>59</xdr:row>
      <xdr:rowOff>116074</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13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107201</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1022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9674</xdr:rowOff>
    </xdr:from>
    <xdr:to>
      <xdr:col>102</xdr:col>
      <xdr:colOff>165100</xdr:colOff>
      <xdr:row>59</xdr:row>
      <xdr:rowOff>111274</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12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102401</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1021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12711</xdr:rowOff>
    </xdr:from>
    <xdr:to>
      <xdr:col>98</xdr:col>
      <xdr:colOff>38100</xdr:colOff>
      <xdr:row>59</xdr:row>
      <xdr:rowOff>114311</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12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105438</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02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112903</xdr:rowOff>
    </xdr:from>
    <xdr:to>
      <xdr:col>116</xdr:col>
      <xdr:colOff>63500</xdr:colOff>
      <xdr:row>74</xdr:row>
      <xdr:rowOff>126644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2800203"/>
          <a:ext cx="838200" cy="1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6990</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5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10464</xdr:rowOff>
    </xdr:from>
    <xdr:to>
      <xdr:col>111</xdr:col>
      <xdr:colOff>177800</xdr:colOff>
      <xdr:row>74</xdr:row>
      <xdr:rowOff>126644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0434300" y="12183414"/>
          <a:ext cx="889000" cy="63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87596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26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160998</xdr:rowOff>
    </xdr:from>
    <xdr:to>
      <xdr:col>107</xdr:col>
      <xdr:colOff>50800</xdr:colOff>
      <xdr:row>71</xdr:row>
      <xdr:rowOff>10464</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9545300" y="12162498"/>
          <a:ext cx="889000" cy="2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59377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57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160998</xdr:rowOff>
    </xdr:from>
    <xdr:to>
      <xdr:col>102</xdr:col>
      <xdr:colOff>114300</xdr:colOff>
      <xdr:row>71</xdr:row>
      <xdr:rowOff>53911</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2162498"/>
          <a:ext cx="889000" cy="6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89514</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6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129138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64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62103</xdr:rowOff>
    </xdr:from>
    <xdr:to>
      <xdr:col>116</xdr:col>
      <xdr:colOff>114300</xdr:colOff>
      <xdr:row>74</xdr:row>
      <xdr:rowOff>163703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74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40530</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72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75844</xdr:rowOff>
    </xdr:from>
    <xdr:to>
      <xdr:col>112</xdr:col>
      <xdr:colOff>38100</xdr:colOff>
      <xdr:row>75</xdr:row>
      <xdr:rowOff>5994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76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168571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85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131114</xdr:rowOff>
    </xdr:from>
    <xdr:to>
      <xdr:col>107</xdr:col>
      <xdr:colOff>101600</xdr:colOff>
      <xdr:row>71</xdr:row>
      <xdr:rowOff>61264</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13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77791</xdr:rowOff>
    </xdr:from>
    <xdr:ext cx="59901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34795" y="11907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110198</xdr:rowOff>
    </xdr:from>
    <xdr:to>
      <xdr:col>102</xdr:col>
      <xdr:colOff>165100</xdr:colOff>
      <xdr:row>71</xdr:row>
      <xdr:rowOff>40348</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1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56875</xdr:rowOff>
    </xdr:from>
    <xdr:ext cx="59901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45795" y="11886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3111</xdr:rowOff>
    </xdr:from>
    <xdr:to>
      <xdr:col>98</xdr:col>
      <xdr:colOff>38100</xdr:colOff>
      <xdr:row>71</xdr:row>
      <xdr:rowOff>104711</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17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121238</xdr:rowOff>
    </xdr:from>
    <xdr:ext cx="59901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56795" y="11951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人件費・扶助費・公債費・投資及び出資金の住民一人当たりのコストが類似団体平均より高くなっている。主な要因は，人件費については，本町が離島であるため人口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あたりの職員数が類似団体平均より多いことと，町独自の施設や空港管理事務所を有しているほか，こども園を直営で行っていることが影響している。扶助費については，高齢者人口の割合が高くなっていることや町独自の子ども医療費助成制度の導入及び障害福祉の充実，公債費については，新庁舎建設事業に発行した地方債の元利償還金の増加，投資及び出資金については，公共下水道事業及び農業集落排水事業が公営企業会計となったため，繰出金から要投資及び出資金と性質が変わったのが原因である。その他の費目については類似団体平均とほぼ同額であり，維持補修費は類似団体平均よりも大幅に低くなっている。今後，公債費は，償還が進んでいくため徐々に減少していく見込である。その他の経費については、第８次行財政改革大綱に基づき公有財産の有効活用化や民間委託の推進に取り組み，財政健全化を図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鹿児島県和泊町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5,975
5,848
40.39
7,280,707
7,103,761
154,842
4,052,472
7,387,017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16.2
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35633</xdr:rowOff>
    </xdr:from>
    <xdr:to>
      <xdr:col>24</xdr:col>
      <xdr:colOff>63500</xdr:colOff>
      <xdr:row>35</xdr:row>
      <xdr:rowOff>61758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036383"/>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63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61758</xdr:rowOff>
    </xdr:from>
    <xdr:to>
      <xdr:col>19</xdr:col>
      <xdr:colOff>177800</xdr:colOff>
      <xdr:row>35</xdr:row>
      <xdr:rowOff>106607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062508"/>
          <a:ext cx="889000" cy="4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141567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631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89408</xdr:rowOff>
    </xdr:from>
    <xdr:to>
      <xdr:col>15</xdr:col>
      <xdr:colOff>50800</xdr:colOff>
      <xdr:row>35</xdr:row>
      <xdr:rowOff>106607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090158"/>
          <a:ext cx="889000" cy="1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2993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34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89408</xdr:rowOff>
    </xdr:from>
    <xdr:to>
      <xdr:col>10</xdr:col>
      <xdr:colOff>114300</xdr:colOff>
      <xdr:row>35</xdr:row>
      <xdr:rowOff>156355</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090158"/>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29227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37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37391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38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156283</xdr:rowOff>
    </xdr:from>
    <xdr:to>
      <xdr:col>24</xdr:col>
      <xdr:colOff>114300</xdr:colOff>
      <xdr:row>35</xdr:row>
      <xdr:rowOff>86433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8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7710</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83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10958</xdr:rowOff>
    </xdr:from>
    <xdr:to>
      <xdr:col>20</xdr:col>
      <xdr:colOff>38100</xdr:colOff>
      <xdr:row>35</xdr:row>
      <xdr:rowOff>112558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1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129085</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78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55807</xdr:rowOff>
    </xdr:from>
    <xdr:to>
      <xdr:col>15</xdr:col>
      <xdr:colOff>101600</xdr:colOff>
      <xdr:row>35</xdr:row>
      <xdr:rowOff>157407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5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2484</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83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38608</xdr:rowOff>
    </xdr:from>
    <xdr:to>
      <xdr:col>10</xdr:col>
      <xdr:colOff>165100</xdr:colOff>
      <xdr:row>35</xdr:row>
      <xdr:rowOff>140208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3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156735</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81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105555</xdr:rowOff>
    </xdr:from>
    <xdr:to>
      <xdr:col>6</xdr:col>
      <xdr:colOff>38100</xdr:colOff>
      <xdr:row>36</xdr:row>
      <xdr:rowOff>35705</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52232</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88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162621</xdr:rowOff>
    </xdr:from>
    <xdr:to>
      <xdr:col>24</xdr:col>
      <xdr:colOff>63500</xdr:colOff>
      <xdr:row>57</xdr:row>
      <xdr:rowOff>102964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63821"/>
          <a:ext cx="838200" cy="11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50668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80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76085</xdr:rowOff>
    </xdr:from>
    <xdr:to>
      <xdr:col>19</xdr:col>
      <xdr:colOff>177800</xdr:colOff>
      <xdr:row>57</xdr:row>
      <xdr:rowOff>102964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848735"/>
          <a:ext cx="889000" cy="2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170976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2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35397</xdr:rowOff>
    </xdr:from>
    <xdr:to>
      <xdr:col>15</xdr:col>
      <xdr:colOff>50800</xdr:colOff>
      <xdr:row>57</xdr:row>
      <xdr:rowOff>76085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08047"/>
          <a:ext cx="889000" cy="4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158002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1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146615</xdr:rowOff>
    </xdr:from>
    <xdr:to>
      <xdr:col>10</xdr:col>
      <xdr:colOff>114300</xdr:colOff>
      <xdr:row>57</xdr:row>
      <xdr:rowOff>35397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576365"/>
          <a:ext cx="889000" cy="23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108921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6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152921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23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111821</xdr:rowOff>
    </xdr:from>
    <xdr:to>
      <xdr:col>24</xdr:col>
      <xdr:colOff>114300</xdr:colOff>
      <xdr:row>57</xdr:row>
      <xdr:rowOff>41971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1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90248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91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52164</xdr:rowOff>
    </xdr:from>
    <xdr:to>
      <xdr:col>20</xdr:col>
      <xdr:colOff>38100</xdr:colOff>
      <xdr:row>57</xdr:row>
      <xdr:rowOff>153764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2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144891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17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25285</xdr:rowOff>
    </xdr:from>
    <xdr:to>
      <xdr:col>15</xdr:col>
      <xdr:colOff>101600</xdr:colOff>
      <xdr:row>57</xdr:row>
      <xdr:rowOff>126885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9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118012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890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156047</xdr:rowOff>
    </xdr:from>
    <xdr:to>
      <xdr:col>10</xdr:col>
      <xdr:colOff>165100</xdr:colOff>
      <xdr:row>57</xdr:row>
      <xdr:rowOff>86197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5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77324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49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95815</xdr:rowOff>
    </xdr:from>
    <xdr:to>
      <xdr:col>6</xdr:col>
      <xdr:colOff>38100</xdr:colOff>
      <xdr:row>56</xdr:row>
      <xdr:rowOff>25965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52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17092</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1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77674</xdr:rowOff>
    </xdr:from>
    <xdr:to>
      <xdr:col>24</xdr:col>
      <xdr:colOff>63500</xdr:colOff>
      <xdr:row>74</xdr:row>
      <xdr:rowOff>131074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593524"/>
          <a:ext cx="838200" cy="22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89440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76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131074</xdr:rowOff>
    </xdr:from>
    <xdr:to>
      <xdr:col>19</xdr:col>
      <xdr:colOff>177800</xdr:colOff>
      <xdr:row>74</xdr:row>
      <xdr:rowOff>171262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818374"/>
          <a:ext cx="889000" cy="4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77767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52969</xdr:rowOff>
    </xdr:from>
    <xdr:to>
      <xdr:col>15</xdr:col>
      <xdr:colOff>50800</xdr:colOff>
      <xdr:row>74</xdr:row>
      <xdr:rowOff>171262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740269"/>
          <a:ext cx="889000" cy="11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19618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4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52969</xdr:rowOff>
    </xdr:from>
    <xdr:to>
      <xdr:col>10</xdr:col>
      <xdr:colOff>114300</xdr:colOff>
      <xdr:row>76</xdr:row>
      <xdr:rowOff>60559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740269"/>
          <a:ext cx="889000" cy="35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102341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17135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18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26874</xdr:rowOff>
    </xdr:from>
    <xdr:to>
      <xdr:col>24</xdr:col>
      <xdr:colOff>114300</xdr:colOff>
      <xdr:row>73</xdr:row>
      <xdr:rowOff>128474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54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49751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394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80274</xdr:rowOff>
    </xdr:from>
    <xdr:to>
      <xdr:col>20</xdr:col>
      <xdr:colOff>38100</xdr:colOff>
      <xdr:row>75</xdr:row>
      <xdr:rowOff>10424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76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26951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4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120462</xdr:rowOff>
    </xdr:from>
    <xdr:to>
      <xdr:col>15</xdr:col>
      <xdr:colOff>101600</xdr:colOff>
      <xdr:row>75</xdr:row>
      <xdr:rowOff>50612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0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67139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82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2169</xdr:rowOff>
    </xdr:from>
    <xdr:to>
      <xdr:col>10</xdr:col>
      <xdr:colOff>165100</xdr:colOff>
      <xdr:row>74</xdr:row>
      <xdr:rowOff>103769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68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120296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46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9759</xdr:rowOff>
    </xdr:from>
    <xdr:to>
      <xdr:col>6</xdr:col>
      <xdr:colOff>38100</xdr:colOff>
      <xdr:row>76</xdr:row>
      <xdr:rowOff>111359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3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127885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1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124116</xdr:rowOff>
    </xdr:from>
    <xdr:to>
      <xdr:col>24</xdr:col>
      <xdr:colOff>63500</xdr:colOff>
      <xdr:row>98</xdr:row>
      <xdr:rowOff>19430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754766"/>
          <a:ext cx="838200" cy="6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7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162483</xdr:rowOff>
    </xdr:from>
    <xdr:to>
      <xdr:col>19</xdr:col>
      <xdr:colOff>177800</xdr:colOff>
      <xdr:row>98</xdr:row>
      <xdr:rowOff>19430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793133"/>
          <a:ext cx="889000" cy="2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6346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29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162483</xdr:rowOff>
    </xdr:from>
    <xdr:to>
      <xdr:col>15</xdr:col>
      <xdr:colOff>50800</xdr:colOff>
      <xdr:row>98</xdr:row>
      <xdr:rowOff>1332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793133"/>
          <a:ext cx="889000" cy="1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45928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161268</xdr:rowOff>
    </xdr:from>
    <xdr:to>
      <xdr:col>10</xdr:col>
      <xdr:colOff>114300</xdr:colOff>
      <xdr:row>98</xdr:row>
      <xdr:rowOff>1332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791918"/>
          <a:ext cx="889000" cy="1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51111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104306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73316</xdr:rowOff>
    </xdr:from>
    <xdr:to>
      <xdr:col>24</xdr:col>
      <xdr:colOff>114300</xdr:colOff>
      <xdr:row>98</xdr:row>
      <xdr:rowOff>3466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0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51743</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8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140080</xdr:rowOff>
    </xdr:from>
    <xdr:to>
      <xdr:col>20</xdr:col>
      <xdr:colOff>38100</xdr:colOff>
      <xdr:row>98</xdr:row>
      <xdr:rowOff>70230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7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61357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8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111683</xdr:rowOff>
    </xdr:from>
    <xdr:to>
      <xdr:col>15</xdr:col>
      <xdr:colOff>101600</xdr:colOff>
      <xdr:row>98</xdr:row>
      <xdr:rowOff>41833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4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32960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83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121982</xdr:rowOff>
    </xdr:from>
    <xdr:to>
      <xdr:col>10</xdr:col>
      <xdr:colOff>165100</xdr:colOff>
      <xdr:row>98</xdr:row>
      <xdr:rowOff>52132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5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43259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84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110468</xdr:rowOff>
    </xdr:from>
    <xdr:to>
      <xdr:col>6</xdr:col>
      <xdr:colOff>38100</xdr:colOff>
      <xdr:row>98</xdr:row>
      <xdr:rowOff>40618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4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31745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3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2083</xdr:rowOff>
    </xdr:from>
    <xdr:to>
      <xdr:col>55</xdr:col>
      <xdr:colOff>0</xdr:colOff>
      <xdr:row>35</xdr:row>
      <xdr:rowOff>20600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002833"/>
          <a:ext cx="8382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138651</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823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19685</xdr:rowOff>
    </xdr:from>
    <xdr:to>
      <xdr:col>50</xdr:col>
      <xdr:colOff>114300</xdr:colOff>
      <xdr:row>35</xdr:row>
      <xdr:rowOff>20600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020435"/>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70070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85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19685</xdr:rowOff>
    </xdr:from>
    <xdr:to>
      <xdr:col>45</xdr:col>
      <xdr:colOff>177800</xdr:colOff>
      <xdr:row>35</xdr:row>
      <xdr:rowOff>58775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020435"/>
          <a:ext cx="889000" cy="3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72356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587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58775</xdr:rowOff>
    </xdr:from>
    <xdr:to>
      <xdr:col>41</xdr:col>
      <xdr:colOff>50800</xdr:colOff>
      <xdr:row>35</xdr:row>
      <xdr:rowOff>103810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059525"/>
          <a:ext cx="889000" cy="45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87444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02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88130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03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122733</xdr:rowOff>
    </xdr:from>
    <xdr:to>
      <xdr:col>55</xdr:col>
      <xdr:colOff>50800</xdr:colOff>
      <xdr:row>35</xdr:row>
      <xdr:rowOff>52883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595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145610</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580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141250</xdr:rowOff>
    </xdr:from>
    <xdr:to>
      <xdr:col>50</xdr:col>
      <xdr:colOff>165100</xdr:colOff>
      <xdr:row>35</xdr:row>
      <xdr:rowOff>71400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59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87927</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57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140335</xdr:rowOff>
    </xdr:from>
    <xdr:to>
      <xdr:col>46</xdr:col>
      <xdr:colOff>38100</xdr:colOff>
      <xdr:row>35</xdr:row>
      <xdr:rowOff>70485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596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87012</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574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7975</xdr:rowOff>
    </xdr:from>
    <xdr:to>
      <xdr:col>41</xdr:col>
      <xdr:colOff>101600</xdr:colOff>
      <xdr:row>35</xdr:row>
      <xdr:rowOff>109575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00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126102</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78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53010</xdr:rowOff>
    </xdr:from>
    <xdr:to>
      <xdr:col>36</xdr:col>
      <xdr:colOff>165100</xdr:colOff>
      <xdr:row>35</xdr:row>
      <xdr:rowOff>154610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0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171137</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82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93050</xdr:rowOff>
    </xdr:from>
    <xdr:to>
      <xdr:col>55</xdr:col>
      <xdr:colOff>0</xdr:colOff>
      <xdr:row>56</xdr:row>
      <xdr:rowOff>110477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694250"/>
          <a:ext cx="8382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49904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51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98152</xdr:rowOff>
    </xdr:from>
    <xdr:to>
      <xdr:col>50</xdr:col>
      <xdr:colOff>114300</xdr:colOff>
      <xdr:row>56</xdr:row>
      <xdr:rowOff>93050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527902"/>
          <a:ext cx="889000" cy="16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77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40861</xdr:rowOff>
    </xdr:from>
    <xdr:to>
      <xdr:col>45</xdr:col>
      <xdr:colOff>177800</xdr:colOff>
      <xdr:row>55</xdr:row>
      <xdr:rowOff>98152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299161"/>
          <a:ext cx="889000" cy="22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156176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757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40861</xdr:rowOff>
    </xdr:from>
    <xdr:to>
      <xdr:col>41</xdr:col>
      <xdr:colOff>50800</xdr:colOff>
      <xdr:row>55</xdr:row>
      <xdr:rowOff>130963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299161"/>
          <a:ext cx="889000" cy="26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20838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79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46307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81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59677</xdr:rowOff>
    </xdr:from>
    <xdr:to>
      <xdr:col>55</xdr:col>
      <xdr:colOff>50800</xdr:colOff>
      <xdr:row>56</xdr:row>
      <xdr:rowOff>161277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66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82554</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512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42250</xdr:rowOff>
    </xdr:from>
    <xdr:to>
      <xdr:col>50</xdr:col>
      <xdr:colOff>165100</xdr:colOff>
      <xdr:row>56</xdr:row>
      <xdr:rowOff>143850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64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160377</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418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47352</xdr:rowOff>
    </xdr:from>
    <xdr:to>
      <xdr:col>46</xdr:col>
      <xdr:colOff>38100</xdr:colOff>
      <xdr:row>55</xdr:row>
      <xdr:rowOff>148952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47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165479</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25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161511</xdr:rowOff>
    </xdr:from>
    <xdr:to>
      <xdr:col>41</xdr:col>
      <xdr:colOff>101600</xdr:colOff>
      <xdr:row>54</xdr:row>
      <xdr:rowOff>91661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2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108188</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9023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80163</xdr:rowOff>
    </xdr:from>
    <xdr:to>
      <xdr:col>36</xdr:col>
      <xdr:colOff>165100</xdr:colOff>
      <xdr:row>56</xdr:row>
      <xdr:rowOff>10313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50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26840</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9285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10078</xdr:rowOff>
    </xdr:from>
    <xdr:to>
      <xdr:col>55</xdr:col>
      <xdr:colOff>0</xdr:colOff>
      <xdr:row>78</xdr:row>
      <xdr:rowOff>12201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383178"/>
          <a:ext cx="838200" cy="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60712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9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12201</xdr:rowOff>
    </xdr:from>
    <xdr:to>
      <xdr:col>50</xdr:col>
      <xdr:colOff>114300</xdr:colOff>
      <xdr:row>78</xdr:row>
      <xdr:rowOff>51702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385301"/>
          <a:ext cx="889000" cy="3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51702</xdr:rowOff>
    </xdr:from>
    <xdr:to>
      <xdr:col>45</xdr:col>
      <xdr:colOff>177800</xdr:colOff>
      <xdr:row>78</xdr:row>
      <xdr:rowOff>66877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24802"/>
          <a:ext cx="889000" cy="1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160259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62095</xdr:rowOff>
    </xdr:from>
    <xdr:to>
      <xdr:col>41</xdr:col>
      <xdr:colOff>50800</xdr:colOff>
      <xdr:row>78</xdr:row>
      <xdr:rowOff>66877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35195"/>
          <a:ext cx="889000" cy="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12242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164028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130728</xdr:rowOff>
    </xdr:from>
    <xdr:to>
      <xdr:col>55</xdr:col>
      <xdr:colOff>50800</xdr:colOff>
      <xdr:row>78</xdr:row>
      <xdr:rowOff>60878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3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45655</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4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132851</xdr:rowOff>
    </xdr:from>
    <xdr:to>
      <xdr:col>50</xdr:col>
      <xdr:colOff>165100</xdr:colOff>
      <xdr:row>78</xdr:row>
      <xdr:rowOff>63001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3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54128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42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902</xdr:rowOff>
    </xdr:from>
    <xdr:to>
      <xdr:col>46</xdr:col>
      <xdr:colOff>38100</xdr:colOff>
      <xdr:row>78</xdr:row>
      <xdr:rowOff>102502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7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93629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46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16077</xdr:rowOff>
    </xdr:from>
    <xdr:to>
      <xdr:col>41</xdr:col>
      <xdr:colOff>101600</xdr:colOff>
      <xdr:row>78</xdr:row>
      <xdr:rowOff>117677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108804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48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11295</xdr:rowOff>
    </xdr:from>
    <xdr:to>
      <xdr:col>36</xdr:col>
      <xdr:colOff>165100</xdr:colOff>
      <xdr:row>78</xdr:row>
      <xdr:rowOff>112895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8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104022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47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18067</xdr:rowOff>
    </xdr:from>
    <xdr:to>
      <xdr:col>55</xdr:col>
      <xdr:colOff>0</xdr:colOff>
      <xdr:row>95</xdr:row>
      <xdr:rowOff>53742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305817"/>
          <a:ext cx="838200" cy="3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1536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289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53742</xdr:rowOff>
    </xdr:from>
    <xdr:to>
      <xdr:col>50</xdr:col>
      <xdr:colOff>114300</xdr:colOff>
      <xdr:row>96</xdr:row>
      <xdr:rowOff>5242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341492"/>
          <a:ext cx="889000" cy="12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8073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46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106896</xdr:rowOff>
    </xdr:from>
    <xdr:to>
      <xdr:col>45</xdr:col>
      <xdr:colOff>177800</xdr:colOff>
      <xdr:row>96</xdr:row>
      <xdr:rowOff>5242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394646"/>
          <a:ext cx="889000" cy="6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53984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106896</xdr:rowOff>
    </xdr:from>
    <xdr:to>
      <xdr:col>41</xdr:col>
      <xdr:colOff>50800</xdr:colOff>
      <xdr:row>95</xdr:row>
      <xdr:rowOff>107220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394646"/>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44394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5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68031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52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138717</xdr:rowOff>
    </xdr:from>
    <xdr:to>
      <xdr:col>55</xdr:col>
      <xdr:colOff>50800</xdr:colOff>
      <xdr:row>95</xdr:row>
      <xdr:rowOff>68867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25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161594</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10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2942</xdr:rowOff>
    </xdr:from>
    <xdr:to>
      <xdr:col>50</xdr:col>
      <xdr:colOff>165100</xdr:colOff>
      <xdr:row>95</xdr:row>
      <xdr:rowOff>104542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29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121069</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065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125892</xdr:rowOff>
    </xdr:from>
    <xdr:to>
      <xdr:col>46</xdr:col>
      <xdr:colOff>38100</xdr:colOff>
      <xdr:row>96</xdr:row>
      <xdr:rowOff>56042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1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47169</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506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56096</xdr:rowOff>
    </xdr:from>
    <xdr:to>
      <xdr:col>41</xdr:col>
      <xdr:colOff>101600</xdr:colOff>
      <xdr:row>95</xdr:row>
      <xdr:rowOff>157696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34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2773</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119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56420</xdr:rowOff>
    </xdr:from>
    <xdr:to>
      <xdr:col>36</xdr:col>
      <xdr:colOff>165100</xdr:colOff>
      <xdr:row>95</xdr:row>
      <xdr:rowOff>158020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34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3097</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611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161417</xdr:rowOff>
    </xdr:from>
    <xdr:to>
      <xdr:col>85</xdr:col>
      <xdr:colOff>127000</xdr:colOff>
      <xdr:row>38</xdr:row>
      <xdr:rowOff>31824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505067"/>
          <a:ext cx="838200" cy="4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130949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31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161417</xdr:rowOff>
    </xdr:from>
    <xdr:to>
      <xdr:col>81</xdr:col>
      <xdr:colOff>50800</xdr:colOff>
      <xdr:row>38</xdr:row>
      <xdr:rowOff>47536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505067"/>
          <a:ext cx="889000" cy="5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93878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9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14001</xdr:rowOff>
    </xdr:from>
    <xdr:to>
      <xdr:col>76</xdr:col>
      <xdr:colOff>114300</xdr:colOff>
      <xdr:row>38</xdr:row>
      <xdr:rowOff>47536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529101"/>
          <a:ext cx="889000" cy="3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105734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10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21666</xdr:rowOff>
    </xdr:from>
    <xdr:to>
      <xdr:col>71</xdr:col>
      <xdr:colOff>177800</xdr:colOff>
      <xdr:row>38</xdr:row>
      <xdr:rowOff>14001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365316"/>
          <a:ext cx="889000" cy="16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56669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152474</xdr:rowOff>
    </xdr:from>
    <xdr:to>
      <xdr:col>85</xdr:col>
      <xdr:colOff>177800</xdr:colOff>
      <xdr:row>38</xdr:row>
      <xdr:rowOff>82624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9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67401</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41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110617</xdr:rowOff>
    </xdr:from>
    <xdr:to>
      <xdr:col>81</xdr:col>
      <xdr:colOff>101600</xdr:colOff>
      <xdr:row>38</xdr:row>
      <xdr:rowOff>40767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5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31894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4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168186</xdr:rowOff>
    </xdr:from>
    <xdr:to>
      <xdr:col>76</xdr:col>
      <xdr:colOff>165100</xdr:colOff>
      <xdr:row>38</xdr:row>
      <xdr:rowOff>98336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51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89463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60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134650</xdr:rowOff>
    </xdr:from>
    <xdr:to>
      <xdr:col>72</xdr:col>
      <xdr:colOff>38100</xdr:colOff>
      <xdr:row>38</xdr:row>
      <xdr:rowOff>64801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783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55928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7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142316</xdr:rowOff>
    </xdr:from>
    <xdr:to>
      <xdr:col>67</xdr:col>
      <xdr:colOff>101600</xdr:colOff>
      <xdr:row>37</xdr:row>
      <xdr:rowOff>72466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31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63593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40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51602</xdr:rowOff>
    </xdr:from>
    <xdr:to>
      <xdr:col>85</xdr:col>
      <xdr:colOff>127000</xdr:colOff>
      <xdr:row>56</xdr:row>
      <xdr:rowOff>59813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481352"/>
          <a:ext cx="838200" cy="17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415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30178</xdr:rowOff>
    </xdr:from>
    <xdr:to>
      <xdr:col>81</xdr:col>
      <xdr:colOff>50800</xdr:colOff>
      <xdr:row>56</xdr:row>
      <xdr:rowOff>59813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4592300" y="9631378"/>
          <a:ext cx="889000" cy="2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7002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26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30178</xdr:rowOff>
    </xdr:from>
    <xdr:to>
      <xdr:col>76</xdr:col>
      <xdr:colOff>114300</xdr:colOff>
      <xdr:row>56</xdr:row>
      <xdr:rowOff>146622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631378"/>
          <a:ext cx="889000" cy="11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19209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27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66877</xdr:rowOff>
    </xdr:from>
    <xdr:to>
      <xdr:col>71</xdr:col>
      <xdr:colOff>177800</xdr:colOff>
      <xdr:row>56</xdr:row>
      <xdr:rowOff>146622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668077"/>
          <a:ext cx="889000" cy="7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63978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32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87135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802</xdr:rowOff>
    </xdr:from>
    <xdr:to>
      <xdr:col>85</xdr:col>
      <xdr:colOff>177800</xdr:colOff>
      <xdr:row>55</xdr:row>
      <xdr:rowOff>102402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43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23679</xdr:rowOff>
    </xdr:from>
    <xdr:ext cx="599010"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28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9013</xdr:rowOff>
    </xdr:from>
    <xdr:to>
      <xdr:col>81</xdr:col>
      <xdr:colOff>101600</xdr:colOff>
      <xdr:row>56</xdr:row>
      <xdr:rowOff>110613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61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101740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70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150828</xdr:rowOff>
    </xdr:from>
    <xdr:to>
      <xdr:col>76</xdr:col>
      <xdr:colOff>165100</xdr:colOff>
      <xdr:row>56</xdr:row>
      <xdr:rowOff>80978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5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72105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67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95822</xdr:rowOff>
    </xdr:from>
    <xdr:to>
      <xdr:col>72</xdr:col>
      <xdr:colOff>38100</xdr:colOff>
      <xdr:row>57</xdr:row>
      <xdr:rowOff>25972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69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17099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8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16077</xdr:rowOff>
    </xdr:from>
    <xdr:to>
      <xdr:col>67</xdr:col>
      <xdr:colOff>101600</xdr:colOff>
      <xdr:row>56</xdr:row>
      <xdr:rowOff>117677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61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108804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71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26163</xdr:rowOff>
    </xdr:from>
    <xdr:to>
      <xdr:col>85</xdr:col>
      <xdr:colOff>127000</xdr:colOff>
      <xdr:row>79</xdr:row>
      <xdr:rowOff>91063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570713"/>
          <a:ext cx="838200" cy="6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109328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1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87623</xdr:rowOff>
    </xdr:from>
    <xdr:to>
      <xdr:col>81</xdr:col>
      <xdr:colOff>50800</xdr:colOff>
      <xdr:row>79</xdr:row>
      <xdr:rowOff>91063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632173"/>
          <a:ext cx="889000" cy="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160186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9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11488</xdr:rowOff>
    </xdr:from>
    <xdr:to>
      <xdr:col>76</xdr:col>
      <xdr:colOff>114300</xdr:colOff>
      <xdr:row>79</xdr:row>
      <xdr:rowOff>87623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56038"/>
          <a:ext cx="889000" cy="7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7045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11488</xdr:rowOff>
    </xdr:from>
    <xdr:to>
      <xdr:col>71</xdr:col>
      <xdr:colOff>177800</xdr:colOff>
      <xdr:row>79</xdr:row>
      <xdr:rowOff>78893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556038"/>
          <a:ext cx="889000" cy="6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17670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137326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146813</xdr:rowOff>
    </xdr:from>
    <xdr:to>
      <xdr:col>85</xdr:col>
      <xdr:colOff>177800</xdr:colOff>
      <xdr:row>79</xdr:row>
      <xdr:rowOff>76963</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51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64879</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4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40263</xdr:rowOff>
    </xdr:from>
    <xdr:to>
      <xdr:col>81</xdr:col>
      <xdr:colOff>101600</xdr:colOff>
      <xdr:row>79</xdr:row>
      <xdr:rowOff>141863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58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132990</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2017" y="13677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36823</xdr:rowOff>
    </xdr:from>
    <xdr:to>
      <xdr:col>76</xdr:col>
      <xdr:colOff>165100</xdr:colOff>
      <xdr:row>79</xdr:row>
      <xdr:rowOff>138423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58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129550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67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132138</xdr:rowOff>
    </xdr:from>
    <xdr:to>
      <xdr:col>72</xdr:col>
      <xdr:colOff>38100</xdr:colOff>
      <xdr:row>79</xdr:row>
      <xdr:rowOff>62288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0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53415</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59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28093</xdr:rowOff>
    </xdr:from>
    <xdr:to>
      <xdr:col>67</xdr:col>
      <xdr:colOff>101600</xdr:colOff>
      <xdr:row>79</xdr:row>
      <xdr:rowOff>129693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57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120820</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66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166830</xdr:rowOff>
    </xdr:from>
    <xdr:to>
      <xdr:col>85</xdr:col>
      <xdr:colOff>127000</xdr:colOff>
      <xdr:row>94</xdr:row>
      <xdr:rowOff>96352</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111680"/>
          <a:ext cx="838200" cy="10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3717</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291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166830</xdr:rowOff>
    </xdr:from>
    <xdr:to>
      <xdr:col>81</xdr:col>
      <xdr:colOff>50800</xdr:colOff>
      <xdr:row>94</xdr:row>
      <xdr:rowOff>57294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111680"/>
          <a:ext cx="889000" cy="6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133602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42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149622</xdr:rowOff>
    </xdr:from>
    <xdr:to>
      <xdr:col>76</xdr:col>
      <xdr:colOff>114300</xdr:colOff>
      <xdr:row>94</xdr:row>
      <xdr:rowOff>57294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094472"/>
          <a:ext cx="889000" cy="7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101302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38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149622</xdr:rowOff>
    </xdr:from>
    <xdr:to>
      <xdr:col>71</xdr:col>
      <xdr:colOff>177800</xdr:colOff>
      <xdr:row>94</xdr:row>
      <xdr:rowOff>6367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094472"/>
          <a:ext cx="889000" cy="2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151996</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43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16294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47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45552</xdr:rowOff>
    </xdr:from>
    <xdr:to>
      <xdr:col>85</xdr:col>
      <xdr:colOff>177800</xdr:colOff>
      <xdr:row>94</xdr:row>
      <xdr:rowOff>147152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16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68429</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013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116030</xdr:rowOff>
    </xdr:from>
    <xdr:to>
      <xdr:col>81</xdr:col>
      <xdr:colOff>101600</xdr:colOff>
      <xdr:row>94</xdr:row>
      <xdr:rowOff>46180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06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62707</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583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6494</xdr:rowOff>
    </xdr:from>
    <xdr:to>
      <xdr:col>76</xdr:col>
      <xdr:colOff>165100</xdr:colOff>
      <xdr:row>94</xdr:row>
      <xdr:rowOff>108094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12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124621</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589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98822</xdr:rowOff>
    </xdr:from>
    <xdr:to>
      <xdr:col>72</xdr:col>
      <xdr:colOff>38100</xdr:colOff>
      <xdr:row>94</xdr:row>
      <xdr:rowOff>28972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04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45499</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581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127017</xdr:rowOff>
    </xdr:from>
    <xdr:to>
      <xdr:col>67</xdr:col>
      <xdr:colOff>101600</xdr:colOff>
      <xdr:row>94</xdr:row>
      <xdr:rowOff>57167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07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73694</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5847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101273</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6444923"/>
          <a:ext cx="1269" cy="20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18076</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04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47950</xdr:rowOff>
    </xdr:from>
    <xdr:ext cx="469744"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622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101273</xdr:rowOff>
    </xdr:from>
    <xdr:to>
      <xdr:col>116</xdr:col>
      <xdr:colOff>152400</xdr:colOff>
      <xdr:row>37</xdr:row>
      <xdr:rowOff>101273</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44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122075</xdr:rowOff>
    </xdr:from>
    <xdr:to>
      <xdr:col>116</xdr:col>
      <xdr:colOff>63500</xdr:colOff>
      <xdr:row>37</xdr:row>
      <xdr:rowOff>152707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1323300" y="6465725"/>
          <a:ext cx="8382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62527</xdr:rowOff>
    </xdr:from>
    <xdr:ext cx="378565"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77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84100</xdr:rowOff>
    </xdr:from>
    <xdr:to>
      <xdr:col>116</xdr:col>
      <xdr:colOff>114300</xdr:colOff>
      <xdr:row>39</xdr:row>
      <xdr:rowOff>14250</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5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51895</xdr:rowOff>
    </xdr:from>
    <xdr:to>
      <xdr:col>111</xdr:col>
      <xdr:colOff>177800</xdr:colOff>
      <xdr:row>37</xdr:row>
      <xdr:rowOff>152707</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5366845"/>
          <a:ext cx="889000" cy="112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80259</xdr:rowOff>
    </xdr:from>
    <xdr:to>
      <xdr:col>112</xdr:col>
      <xdr:colOff>38100</xdr:colOff>
      <xdr:row>39</xdr:row>
      <xdr:rowOff>10409</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595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1536</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688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51895</xdr:rowOff>
    </xdr:from>
    <xdr:to>
      <xdr:col>107</xdr:col>
      <xdr:colOff>50800</xdr:colOff>
      <xdr:row>37</xdr:row>
      <xdr:rowOff>161531</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19545300" y="5366845"/>
          <a:ext cx="889000" cy="113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71938</xdr:rowOff>
    </xdr:from>
    <xdr:to>
      <xdr:col>107</xdr:col>
      <xdr:colOff>101600</xdr:colOff>
      <xdr:row>39</xdr:row>
      <xdr:rowOff>2088</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5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164665</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679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161531</xdr:rowOff>
    </xdr:from>
    <xdr:to>
      <xdr:col>102</xdr:col>
      <xdr:colOff>114300</xdr:colOff>
      <xdr:row>38</xdr:row>
      <xdr:rowOff>24600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18656300" y="6505181"/>
          <a:ext cx="889000" cy="3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85151</xdr:rowOff>
    </xdr:from>
    <xdr:to>
      <xdr:col>102</xdr:col>
      <xdr:colOff>165100</xdr:colOff>
      <xdr:row>39</xdr:row>
      <xdr:rowOff>15301</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0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6428</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692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80442</xdr:rowOff>
    </xdr:from>
    <xdr:to>
      <xdr:col>98</xdr:col>
      <xdr:colOff>38100</xdr:colOff>
      <xdr:row>39</xdr:row>
      <xdr:rowOff>10592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5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1719</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688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71275</xdr:rowOff>
    </xdr:from>
    <xdr:to>
      <xdr:col>116</xdr:col>
      <xdr:colOff>114300</xdr:colOff>
      <xdr:row>38</xdr:row>
      <xdr:rowOff>1425</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41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3499</xdr:rowOff>
    </xdr:from>
    <xdr:ext cx="469744"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347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101907</xdr:rowOff>
    </xdr:from>
    <xdr:to>
      <xdr:col>112</xdr:col>
      <xdr:colOff>38100</xdr:colOff>
      <xdr:row>38</xdr:row>
      <xdr:rowOff>32057</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44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48584</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088428" y="622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1095</xdr:rowOff>
    </xdr:from>
    <xdr:to>
      <xdr:col>107</xdr:col>
      <xdr:colOff>101600</xdr:colOff>
      <xdr:row>31</xdr:row>
      <xdr:rowOff>102695</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531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29</xdr:row>
      <xdr:rowOff>119222</xdr:rowOff>
    </xdr:from>
    <xdr:ext cx="534377"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67111" y="509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110731</xdr:rowOff>
    </xdr:from>
    <xdr:to>
      <xdr:col>102</xdr:col>
      <xdr:colOff>165100</xdr:colOff>
      <xdr:row>38</xdr:row>
      <xdr:rowOff>40881</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45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57408</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10428" y="622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145250</xdr:rowOff>
    </xdr:from>
    <xdr:to>
      <xdr:col>98</xdr:col>
      <xdr:colOff>38100</xdr:colOff>
      <xdr:row>38</xdr:row>
      <xdr:rowOff>75400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48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91927</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21428" y="626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議会費，民生費，労働費，農林水産業費，土木費，</a:t>
          </a:r>
          <a:r>
            <a:rPr kumimoji="1" lang="ja-JP" altLang="en-US" sz="1100">
              <a:solidFill>
                <a:schemeClr val="dk1"/>
              </a:solidFill>
              <a:effectLst/>
              <a:latin typeface="+mn-lt"/>
              <a:ea typeface="+mn-ea"/>
              <a:cs typeface="+mn-cs"/>
            </a:rPr>
            <a:t>教育費，</a:t>
          </a:r>
          <a:r>
            <a:rPr kumimoji="1" lang="ja-JP" altLang="ja-JP" sz="1100">
              <a:solidFill>
                <a:schemeClr val="dk1"/>
              </a:solidFill>
              <a:effectLst/>
              <a:latin typeface="+mn-lt"/>
              <a:ea typeface="+mn-ea"/>
              <a:cs typeface="+mn-cs"/>
            </a:rPr>
            <a:t>公債費，諸支出金が類似団体平均よりも高くなっている。主な要因として，議会費は，外海離島という地理的要因から旅費が類似団体と比較して高くなっている。民生費は，高齢者人口の増加や障害福祉費が年々増加傾向にあり，労働費は，シルバー人材センターへの委託事業が大部分を占めている。農林水産業費は，農林水産物輸送コスト支援事業が大きく影響し，土木費は，道路や港湾をはじめとするインフラ整備に加え，公営住宅の長寿命化が大半を占めている。</a:t>
          </a:r>
          <a:r>
            <a:rPr kumimoji="1" lang="ja-JP" altLang="en-US" sz="1100">
              <a:solidFill>
                <a:schemeClr val="dk1"/>
              </a:solidFill>
              <a:effectLst/>
              <a:latin typeface="+mn-lt"/>
              <a:ea typeface="+mn-ea"/>
              <a:cs typeface="+mn-cs"/>
            </a:rPr>
            <a:t>教育費は小中学校の長寿命化等の改修が要因であり，</a:t>
          </a:r>
          <a:r>
            <a:rPr kumimoji="1" lang="ja-JP" altLang="ja-JP" sz="1100">
              <a:solidFill>
                <a:schemeClr val="dk1"/>
              </a:solidFill>
              <a:effectLst/>
              <a:latin typeface="+mn-lt"/>
              <a:ea typeface="+mn-ea"/>
              <a:cs typeface="+mn-cs"/>
            </a:rPr>
            <a:t>公債費は，新庁舎建設事業で発行した地方債の元金償還が始まり，依然として類似団体と比較すると高い状況である。今後の見込みとして，総務費は防災関連事業費等により増加，民生費は子育て支援対策への取組みや障害福祉費の増加，商工費は脱炭素推進事業の実施による増加，教育費は小学校等の長寿命化事業に伴う増加が見込ま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鹿児島県和泊町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は財政調整基金を取り崩して予算編成を行ったが，年度途中で積戻しを行い，実質収支額，実質単年度収支額ともに黒字となっている。財政調整基金残高については，標準財政規模の一定割合を考慮し，現在の水準を保てるよう努める。また，当初予算編成時にシーリング枠を設定し，一般政策経費の削減を図り，さらに補正予算の査定制度の導入等により歳出が大幅に抑制された。今後も自主財源の確保や，事務事業の見直し・統廃合など歳出の精査を図り，健全な行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鹿児島県和泊町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黒字額は，全体として昨年度より増加した。令和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決算については，主に一般会計の割合が高くなり，介護保険特別会計が低くなった。一般会計については，財政健全化の取組として導入した，当初予算編成時のシーリング枠の設定や査定制度等により歳出が抑制され，実質収支額の増加につながった。　　</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しかし，特別会計への繰出金や公債費も依然として高い水準にあり，和泊町下水道事業会計・和泊町農業集落排水事業会計において，既存施設の機能強化事業が実施され，多額の費用を要し一般会計からの負担金の増加が懸念される。当会計においては，</a:t>
          </a:r>
          <a:r>
            <a:rPr kumimoji="1" lang="ja-JP" altLang="en-US" sz="1100">
              <a:solidFill>
                <a:schemeClr val="dk1"/>
              </a:solidFill>
              <a:effectLst/>
              <a:latin typeface="+mn-lt"/>
              <a:ea typeface="+mn-ea"/>
              <a:cs typeface="+mn-cs"/>
            </a:rPr>
            <a:t>令和７</a:t>
          </a:r>
          <a:r>
            <a:rPr kumimoji="1" lang="ja-JP" altLang="ja-JP" sz="1100">
              <a:solidFill>
                <a:schemeClr val="dk1"/>
              </a:solidFill>
              <a:effectLst/>
              <a:latin typeface="+mn-lt"/>
              <a:ea typeface="+mn-ea"/>
              <a:cs typeface="+mn-cs"/>
            </a:rPr>
            <a:t>年度に経営戦略を策定し経営健全化に取り組むとともに，一般会計においても，町税の徴収強化やふるさと納税の推進等による収入確保に取り組み，財政健全化に努める。</a:t>
          </a:r>
          <a:endParaRPr lang="ja-JP" altLang="ja-JP">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7280707</v>
      </c>
      <c r="BO4" s="358"/>
      <c r="BP4" s="358"/>
      <c r="BQ4" s="358"/>
      <c r="BR4" s="358"/>
      <c r="BS4" s="358"/>
      <c r="BT4" s="358"/>
      <c r="BU4" s="359"/>
      <c r="BV4" s="357">
        <v>6700778</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3.8</v>
      </c>
      <c r="CU4" s="364"/>
      <c r="CV4" s="364"/>
      <c r="CW4" s="364"/>
      <c r="CX4" s="364"/>
      <c r="CY4" s="364"/>
      <c r="CZ4" s="364"/>
      <c r="DA4" s="365"/>
      <c r="DB4" s="363">
        <v>3.5</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7103761</v>
      </c>
      <c r="BO5" s="395"/>
      <c r="BP5" s="395"/>
      <c r="BQ5" s="395"/>
      <c r="BR5" s="395"/>
      <c r="BS5" s="395"/>
      <c r="BT5" s="395"/>
      <c r="BU5" s="396"/>
      <c r="BV5" s="394">
        <v>6520007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90.8</v>
      </c>
      <c r="CU5" s="392"/>
      <c r="CV5" s="392"/>
      <c r="CW5" s="392"/>
      <c r="CX5" s="392"/>
      <c r="CY5" s="392"/>
      <c r="CZ5" s="392"/>
      <c r="DA5" s="393"/>
      <c r="DB5" s="391">
        <v>89.8</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176946</v>
      </c>
      <c r="BO6" s="395"/>
      <c r="BP6" s="395"/>
      <c r="BQ6" s="395"/>
      <c r="BR6" s="395"/>
      <c r="BS6" s="395"/>
      <c r="BT6" s="395"/>
      <c r="BU6" s="396"/>
      <c r="BV6" s="394">
        <v>180771</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90.8</v>
      </c>
      <c r="CU6" s="432"/>
      <c r="CV6" s="432"/>
      <c r="CW6" s="432"/>
      <c r="CX6" s="432"/>
      <c r="CY6" s="432"/>
      <c r="CZ6" s="432"/>
      <c r="DA6" s="433"/>
      <c r="DB6" s="431">
        <v>89.9</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22104</v>
      </c>
      <c r="BO7" s="395"/>
      <c r="BP7" s="395"/>
      <c r="BQ7" s="395"/>
      <c r="BR7" s="395"/>
      <c r="BS7" s="395"/>
      <c r="BT7" s="395"/>
      <c r="BU7" s="396"/>
      <c r="BV7" s="394">
        <v>36545</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4052472</v>
      </c>
      <c r="CU7" s="395"/>
      <c r="CV7" s="395"/>
      <c r="CW7" s="395"/>
      <c r="CX7" s="395"/>
      <c r="CY7" s="395"/>
      <c r="CZ7" s="395"/>
      <c r="DA7" s="396"/>
      <c r="DB7" s="394">
        <v>4086377</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154842</v>
      </c>
      <c r="BO8" s="395"/>
      <c r="BP8" s="395"/>
      <c r="BQ8" s="395"/>
      <c r="BR8" s="395"/>
      <c r="BS8" s="395"/>
      <c r="BT8" s="395"/>
      <c r="BU8" s="396"/>
      <c r="BV8" s="394">
        <v>144226</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0.18</v>
      </c>
      <c r="CU8" s="435"/>
      <c r="CV8" s="435"/>
      <c r="CW8" s="435"/>
      <c r="CX8" s="435"/>
      <c r="CY8" s="435"/>
      <c r="CZ8" s="435"/>
      <c r="DA8" s="436"/>
      <c r="DB8" s="434">
        <v>0.18</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6246</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10616</v>
      </c>
      <c r="BO9" s="395"/>
      <c r="BP9" s="395"/>
      <c r="BQ9" s="395"/>
      <c r="BR9" s="395"/>
      <c r="BS9" s="395"/>
      <c r="BT9" s="395"/>
      <c r="BU9" s="396"/>
      <c r="BV9" s="394">
        <v>16285</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19.3</v>
      </c>
      <c r="CU9" s="392"/>
      <c r="CV9" s="392"/>
      <c r="CW9" s="392"/>
      <c r="CX9" s="392"/>
      <c r="CY9" s="392"/>
      <c r="CZ9" s="392"/>
      <c r="DA9" s="393"/>
      <c r="DB9" s="391">
        <v>23.4</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6783</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68321</v>
      </c>
      <c r="BO10" s="395"/>
      <c r="BP10" s="395"/>
      <c r="BQ10" s="395"/>
      <c r="BR10" s="395"/>
      <c r="BS10" s="395"/>
      <c r="BT10" s="395"/>
      <c r="BU10" s="396"/>
      <c r="BV10" s="394">
        <v>11000</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96236</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5975</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114</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5848</v>
      </c>
      <c r="S13" s="479"/>
      <c r="T13" s="479"/>
      <c r="U13" s="479"/>
      <c r="V13" s="480"/>
      <c r="W13" s="410" t="s">
        <v>131</v>
      </c>
      <c r="X13" s="411"/>
      <c r="Y13" s="411"/>
      <c r="Z13" s="411"/>
      <c r="AA13" s="411"/>
      <c r="AB13" s="401"/>
      <c r="AC13" s="445">
        <v>1116</v>
      </c>
      <c r="AD13" s="446"/>
      <c r="AE13" s="446"/>
      <c r="AF13" s="446"/>
      <c r="AG13" s="488"/>
      <c r="AH13" s="445">
        <v>1200</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78937</v>
      </c>
      <c r="BO13" s="395"/>
      <c r="BP13" s="395"/>
      <c r="BQ13" s="395"/>
      <c r="BR13" s="395"/>
      <c r="BS13" s="395"/>
      <c r="BT13" s="395"/>
      <c r="BU13" s="396"/>
      <c r="BV13" s="394">
        <v>123521</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16.2</v>
      </c>
      <c r="CU13" s="392"/>
      <c r="CV13" s="392"/>
      <c r="CW13" s="392"/>
      <c r="CX13" s="392"/>
      <c r="CY13" s="392"/>
      <c r="CZ13" s="392"/>
      <c r="DA13" s="393"/>
      <c r="DB13" s="391">
        <v>16.600000000000001</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6150</v>
      </c>
      <c r="S14" s="479"/>
      <c r="T14" s="479"/>
      <c r="U14" s="479"/>
      <c r="V14" s="480"/>
      <c r="W14" s="384"/>
      <c r="X14" s="385"/>
      <c r="Y14" s="385"/>
      <c r="Z14" s="385"/>
      <c r="AA14" s="385"/>
      <c r="AB14" s="374"/>
      <c r="AC14" s="481">
        <v>31.4</v>
      </c>
      <c r="AD14" s="482"/>
      <c r="AE14" s="482"/>
      <c r="AF14" s="482"/>
      <c r="AG14" s="483"/>
      <c r="AH14" s="481">
        <v>32.9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0.8</v>
      </c>
      <c r="CU14" s="493"/>
      <c r="CV14" s="493"/>
      <c r="CW14" s="493"/>
      <c r="CX14" s="493"/>
      <c r="CY14" s="493"/>
      <c r="CZ14" s="493"/>
      <c r="DA14" s="494"/>
      <c r="DB14" s="492">
        <v>7.3</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6031</v>
      </c>
      <c r="S15" s="479"/>
      <c r="T15" s="479"/>
      <c r="U15" s="479"/>
      <c r="V15" s="480"/>
      <c r="W15" s="410" t="s">
        <v>137</v>
      </c>
      <c r="X15" s="411"/>
      <c r="Y15" s="411"/>
      <c r="Z15" s="411"/>
      <c r="AA15" s="411"/>
      <c r="AB15" s="401"/>
      <c r="AC15" s="445">
        <v>365</v>
      </c>
      <c r="AD15" s="446"/>
      <c r="AE15" s="446"/>
      <c r="AF15" s="446"/>
      <c r="AG15" s="488"/>
      <c r="AH15" s="445">
        <v>438</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682749</v>
      </c>
      <c r="BO15" s="358"/>
      <c r="BP15" s="358"/>
      <c r="BQ15" s="358"/>
      <c r="BR15" s="358"/>
      <c r="BS15" s="358"/>
      <c r="BT15" s="358"/>
      <c r="BU15" s="359"/>
      <c r="BV15" s="357">
        <v>719524</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10.3</v>
      </c>
      <c r="AD16" s="482"/>
      <c r="AE16" s="482"/>
      <c r="AF16" s="482"/>
      <c r="AG16" s="483"/>
      <c r="AH16" s="481">
        <v>12</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3844291</v>
      </c>
      <c r="BO16" s="395"/>
      <c r="BP16" s="395"/>
      <c r="BQ16" s="395"/>
      <c r="BR16" s="395"/>
      <c r="BS16" s="395"/>
      <c r="BT16" s="395"/>
      <c r="BU16" s="396"/>
      <c r="BV16" s="394">
        <v>3900545</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2068</v>
      </c>
      <c r="AD17" s="446"/>
      <c r="AE17" s="446"/>
      <c r="AF17" s="446"/>
      <c r="AG17" s="488"/>
      <c r="AH17" s="445">
        <v>2005</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839707</v>
      </c>
      <c r="BO17" s="395"/>
      <c r="BP17" s="395"/>
      <c r="BQ17" s="395"/>
      <c r="BR17" s="395"/>
      <c r="BS17" s="395"/>
      <c r="BT17" s="395"/>
      <c r="BU17" s="396"/>
      <c r="BV17" s="394">
        <v>889652</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40.39</v>
      </c>
      <c r="M18" s="518"/>
      <c r="N18" s="518"/>
      <c r="O18" s="518"/>
      <c r="P18" s="518"/>
      <c r="Q18" s="518"/>
      <c r="R18" s="519"/>
      <c r="S18" s="519"/>
      <c r="T18" s="519"/>
      <c r="U18" s="519"/>
      <c r="V18" s="520"/>
      <c r="W18" s="412"/>
      <c r="X18" s="413"/>
      <c r="Y18" s="413"/>
      <c r="Z18" s="413"/>
      <c r="AA18" s="413"/>
      <c r="AB18" s="404"/>
      <c r="AC18" s="521">
        <v>58.3</v>
      </c>
      <c r="AD18" s="522"/>
      <c r="AE18" s="522"/>
      <c r="AF18" s="522"/>
      <c r="AG18" s="523"/>
      <c r="AH18" s="521">
        <v>55</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3692222</v>
      </c>
      <c r="BO18" s="395"/>
      <c r="BP18" s="395"/>
      <c r="BQ18" s="395"/>
      <c r="BR18" s="395"/>
      <c r="BS18" s="395"/>
      <c r="BT18" s="395"/>
      <c r="BU18" s="396"/>
      <c r="BV18" s="394">
        <v>3633026</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155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4650716</v>
      </c>
      <c r="BO19" s="395"/>
      <c r="BP19" s="395"/>
      <c r="BQ19" s="395"/>
      <c r="BR19" s="395"/>
      <c r="BS19" s="395"/>
      <c r="BT19" s="395"/>
      <c r="BU19" s="396"/>
      <c r="BV19" s="394">
        <v>4556498</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2883</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7387017</v>
      </c>
      <c r="BO22" s="358"/>
      <c r="BP22" s="358"/>
      <c r="BQ22" s="358"/>
      <c r="BR22" s="358"/>
      <c r="BS22" s="358"/>
      <c r="BT22" s="358"/>
      <c r="BU22" s="359"/>
      <c r="BV22" s="357">
        <v>7685866</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6314743</v>
      </c>
      <c r="BO23" s="395"/>
      <c r="BP23" s="395"/>
      <c r="BQ23" s="395"/>
      <c r="BR23" s="395"/>
      <c r="BS23" s="395"/>
      <c r="BT23" s="395"/>
      <c r="BU23" s="396"/>
      <c r="BV23" s="394">
        <v>6487396</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6469</v>
      </c>
      <c r="R24" s="446"/>
      <c r="S24" s="446"/>
      <c r="T24" s="446"/>
      <c r="U24" s="446"/>
      <c r="V24" s="488"/>
      <c r="W24" s="540"/>
      <c r="X24" s="541"/>
      <c r="Y24" s="542"/>
      <c r="Z24" s="444" t="s">
        <v>162</v>
      </c>
      <c r="AA24" s="424"/>
      <c r="AB24" s="424"/>
      <c r="AC24" s="424"/>
      <c r="AD24" s="424"/>
      <c r="AE24" s="424"/>
      <c r="AF24" s="424"/>
      <c r="AG24" s="425"/>
      <c r="AH24" s="445">
        <v>121</v>
      </c>
      <c r="AI24" s="446"/>
      <c r="AJ24" s="446"/>
      <c r="AK24" s="446"/>
      <c r="AL24" s="488"/>
      <c r="AM24" s="445">
        <v>354651</v>
      </c>
      <c r="AN24" s="446"/>
      <c r="AO24" s="446"/>
      <c r="AP24" s="446"/>
      <c r="AQ24" s="446"/>
      <c r="AR24" s="488"/>
      <c r="AS24" s="445">
        <v>2931</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5963056</v>
      </c>
      <c r="BO24" s="395"/>
      <c r="BP24" s="395"/>
      <c r="BQ24" s="395"/>
      <c r="BR24" s="395"/>
      <c r="BS24" s="395"/>
      <c r="BT24" s="395"/>
      <c r="BU24" s="396"/>
      <c r="BV24" s="394">
        <v>6092906</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5280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2129359</v>
      </c>
      <c r="BO25" s="358"/>
      <c r="BP25" s="358"/>
      <c r="BQ25" s="358"/>
      <c r="BR25" s="358"/>
      <c r="BS25" s="358"/>
      <c r="BT25" s="358"/>
      <c r="BU25" s="359"/>
      <c r="BV25" s="357">
        <v>1203413</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4990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3050</v>
      </c>
      <c r="R27" s="446"/>
      <c r="S27" s="446"/>
      <c r="T27" s="446"/>
      <c r="U27" s="446"/>
      <c r="V27" s="488"/>
      <c r="W27" s="540"/>
      <c r="X27" s="541"/>
      <c r="Y27" s="542"/>
      <c r="Z27" s="444" t="s">
        <v>171</v>
      </c>
      <c r="AA27" s="424"/>
      <c r="AB27" s="424"/>
      <c r="AC27" s="424"/>
      <c r="AD27" s="424"/>
      <c r="AE27" s="424"/>
      <c r="AF27" s="424"/>
      <c r="AG27" s="425"/>
      <c r="AH27" s="445">
        <v>3</v>
      </c>
      <c r="AI27" s="446"/>
      <c r="AJ27" s="446"/>
      <c r="AK27" s="446"/>
      <c r="AL27" s="488"/>
      <c r="AM27" s="445">
        <v>9914</v>
      </c>
      <c r="AN27" s="446"/>
      <c r="AO27" s="446"/>
      <c r="AP27" s="446"/>
      <c r="AQ27" s="446"/>
      <c r="AR27" s="488"/>
      <c r="AS27" s="445">
        <v>3305</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2520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1053570</v>
      </c>
      <c r="BO28" s="358"/>
      <c r="BP28" s="358"/>
      <c r="BQ28" s="358"/>
      <c r="BR28" s="358"/>
      <c r="BS28" s="358"/>
      <c r="BT28" s="358"/>
      <c r="BU28" s="359"/>
      <c r="BV28" s="357">
        <v>985249</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10</v>
      </c>
      <c r="M29" s="446"/>
      <c r="N29" s="446"/>
      <c r="O29" s="446"/>
      <c r="P29" s="488"/>
      <c r="Q29" s="445">
        <v>2304</v>
      </c>
      <c r="R29" s="446"/>
      <c r="S29" s="446"/>
      <c r="T29" s="446"/>
      <c r="U29" s="446"/>
      <c r="V29" s="488"/>
      <c r="W29" s="543"/>
      <c r="X29" s="544"/>
      <c r="Y29" s="545"/>
      <c r="Z29" s="444" t="s">
        <v>177</v>
      </c>
      <c r="AA29" s="424"/>
      <c r="AB29" s="424"/>
      <c r="AC29" s="424"/>
      <c r="AD29" s="424"/>
      <c r="AE29" s="424"/>
      <c r="AF29" s="424"/>
      <c r="AG29" s="425"/>
      <c r="AH29" s="445">
        <v>124</v>
      </c>
      <c r="AI29" s="446"/>
      <c r="AJ29" s="446"/>
      <c r="AK29" s="446"/>
      <c r="AL29" s="488"/>
      <c r="AM29" s="445">
        <v>364565</v>
      </c>
      <c r="AN29" s="446"/>
      <c r="AO29" s="446"/>
      <c r="AP29" s="446"/>
      <c r="AQ29" s="446"/>
      <c r="AR29" s="488"/>
      <c r="AS29" s="445">
        <v>2940</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221500</v>
      </c>
      <c r="BO29" s="395"/>
      <c r="BP29" s="395"/>
      <c r="BQ29" s="395"/>
      <c r="BR29" s="395"/>
      <c r="BS29" s="395"/>
      <c r="BT29" s="395"/>
      <c r="BU29" s="396"/>
      <c r="BV29" s="394">
        <v>205200</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93.4</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2451158</v>
      </c>
      <c r="BO30" s="514"/>
      <c r="BP30" s="514"/>
      <c r="BQ30" s="514"/>
      <c r="BR30" s="514"/>
      <c r="BS30" s="514"/>
      <c r="BT30" s="514"/>
      <c r="BU30" s="515"/>
      <c r="BV30" s="513">
        <v>2480705</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和泊町国民健康保険特別会計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和泊町水道事業会計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鹿児島県市町村総合事務組合</v>
      </c>
      <c r="BZ34" s="585"/>
      <c r="CA34" s="585"/>
      <c r="CB34" s="585"/>
      <c r="CC34" s="585"/>
      <c r="CD34" s="585"/>
      <c r="CE34" s="585"/>
      <c r="CF34" s="585"/>
      <c r="CG34" s="585"/>
      <c r="CH34" s="585"/>
      <c r="CI34" s="585"/>
      <c r="CJ34" s="585"/>
      <c r="CK34" s="585"/>
      <c r="CL34" s="585"/>
      <c r="CM34" s="585"/>
      <c r="CN34" s="163"/>
      <c r="CO34" s="584">
        <f>IF(CQ34="","",MAX(C34:D43,U34:V43,AM34:AN43,BE34:BF43,BW34:BX43)+1)</f>
        <v>17</v>
      </c>
      <c r="CP34" s="584"/>
      <c r="CQ34" s="585" t="str">
        <f>IF('各会計、関係団体の財政状況及び健全化判断比率'!BS7="","",'各会計、関係団体の財政状況及び健全化判断比率'!BS7)</f>
        <v>沖永良部農業開発組合</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f>IF(E35="","",C34+1)</f>
        <v>2</v>
      </c>
      <c r="D35" s="584"/>
      <c r="E35" s="585" t="str">
        <f>IF('各会計、関係団体の財政状況及び健全化判断比率'!B8="","",'各会計、関係団体の財政状況及び健全化判断比率'!B8)</f>
        <v>和泊町奨学資金特別会計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和泊町後期高齢者医療特別会計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IF('各会計、関係団体の財政状況及び健全化判断比率'!B32="","",'各会計、関係団体の財政状況及び健全化判断比率'!B32)</f>
        <v>和泊町下水道事業会計（公共下水道事業）</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沖永良部衛生管理組合（一般）</v>
      </c>
      <c r="BZ35" s="585"/>
      <c r="CA35" s="585"/>
      <c r="CB35" s="585"/>
      <c r="CC35" s="585"/>
      <c r="CD35" s="585"/>
      <c r="CE35" s="585"/>
      <c r="CF35" s="585"/>
      <c r="CG35" s="585"/>
      <c r="CH35" s="585"/>
      <c r="CI35" s="585"/>
      <c r="CJ35" s="585"/>
      <c r="CK35" s="585"/>
      <c r="CL35" s="585"/>
      <c r="CM35" s="585"/>
      <c r="CN35" s="163"/>
      <c r="CO35" s="584">
        <f t="shared" ref="CO35:CO43" si="3">IF(CQ35="","",CO34+1)</f>
        <v>18</v>
      </c>
      <c r="CP35" s="584"/>
      <c r="CQ35" s="585" t="str">
        <f>IF('各会計、関係団体の財政状況及び健全化判断比率'!BS8="","",'各会計、関係団体の財政状況及び健全化判断比率'!BS8)</f>
        <v>えらぶ海洋企画</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和泊町介護保険特別会計</v>
      </c>
      <c r="X36" s="585"/>
      <c r="Y36" s="585"/>
      <c r="Z36" s="585"/>
      <c r="AA36" s="585"/>
      <c r="AB36" s="585"/>
      <c r="AC36" s="585"/>
      <c r="AD36" s="585"/>
      <c r="AE36" s="585"/>
      <c r="AF36" s="585"/>
      <c r="AG36" s="585"/>
      <c r="AH36" s="585"/>
      <c r="AI36" s="585"/>
      <c r="AJ36" s="585"/>
      <c r="AK36" s="585"/>
      <c r="AL36" s="163"/>
      <c r="AM36" s="584">
        <f t="shared" si="0"/>
        <v>8</v>
      </c>
      <c r="AN36" s="584"/>
      <c r="AO36" s="585" t="str">
        <f>IF('各会計、関係団体の財政状況及び健全化判断比率'!B33="","",'各会計、関係団体の財政状況及び健全化判断比率'!B33)</f>
        <v>和泊町下水道事業会計（農業集落排水事業）</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沖永良部衛生管理組合（と畜）</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沖永良部与論地区広域事務組合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13</v>
      </c>
      <c r="BX38" s="584"/>
      <c r="BY38" s="585" t="str">
        <f>IF('各会計、関係団体の財政状況及び健全化判断比率'!B72="","",'各会計、関係団体の財政状況及び健全化判断比率'!B72)</f>
        <v>奄美群島広域事務組合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14</v>
      </c>
      <c r="BX39" s="584"/>
      <c r="BY39" s="585" t="str">
        <f>IF('各会計、関係団体の財政状況及び健全化判断比率'!B73="","",'各会計、関係団体の財政状況及び健全化判断比率'!B73)</f>
        <v>鹿児島県後期高齢者医療広域連合（一般）</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15</v>
      </c>
      <c r="BX40" s="584"/>
      <c r="BY40" s="585" t="str">
        <f>IF('各会計、関係団体の財政状況及び健全化判断比率'!B74="","",'各会計、関係団体の財政状況及び健全化判断比率'!B74)</f>
        <v>鹿児島県後期高齢者医療広域連合（特別）</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16</v>
      </c>
      <c r="BX41" s="584"/>
      <c r="BY41" s="585" t="str">
        <f>IF('各会計、関係団体の財政状況及び健全化判断比率'!B75="","",'各会計、関係団体の財政状況及び健全化判断比率'!B75)</f>
        <v>沖永良部バス企業団</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cKnSlqLUwT20aq3GXeZZfD4JqNZ5Qyjl+CzonECsFJleplfZQlD5xOIzMMcmffwLjJqCP/1wXJ8o9l6LDQIjhg==" saltValue="ahZkXdWOpGhIHhBlvv7Db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531</v>
      </c>
      <c r="D34" s="1136"/>
      <c r="E34" s="1137"/>
      <c r="F34" s="32" t="s">
        <v>488</v>
      </c>
      <c r="G34" s="33" t="s">
        <v>488</v>
      </c>
      <c r="H34" s="33" t="s">
        <v>488</v>
      </c>
      <c r="I34" s="33">
        <v>3.74</v>
      </c>
      <c r="J34" s="34">
        <v>4.1100000000000003</v>
      </c>
      <c r="K34" s="22"/>
      <c r="L34" s="22"/>
      <c r="M34" s="22"/>
      <c r="N34" s="22"/>
      <c r="O34" s="22"/>
      <c r="P34" s="22"/>
    </row>
    <row r="35" spans="1:16" ht="39" customHeight="1" x14ac:dyDescent="0.2">
      <c r="A35" s="22"/>
      <c r="B35" s="35"/>
      <c r="C35" s="1132" t="s">
        <v>532</v>
      </c>
      <c r="D35" s="1132"/>
      <c r="E35" s="1133"/>
      <c r="F35" s="36">
        <v>1.34</v>
      </c>
      <c r="G35" s="37">
        <v>1.1299999999999999</v>
      </c>
      <c r="H35" s="37">
        <v>3.01</v>
      </c>
      <c r="I35" s="37">
        <v>3.39</v>
      </c>
      <c r="J35" s="38">
        <v>3.58</v>
      </c>
      <c r="K35" s="22"/>
      <c r="L35" s="22"/>
      <c r="M35" s="22"/>
      <c r="N35" s="22"/>
      <c r="O35" s="22"/>
      <c r="P35" s="22"/>
    </row>
    <row r="36" spans="1:16" ht="39" customHeight="1" x14ac:dyDescent="0.2">
      <c r="A36" s="22"/>
      <c r="B36" s="35"/>
      <c r="C36" s="1132" t="s">
        <v>533</v>
      </c>
      <c r="D36" s="1132"/>
      <c r="E36" s="1133"/>
      <c r="F36" s="36" t="s">
        <v>488</v>
      </c>
      <c r="G36" s="37" t="s">
        <v>488</v>
      </c>
      <c r="H36" s="37" t="s">
        <v>488</v>
      </c>
      <c r="I36" s="37">
        <v>1.85</v>
      </c>
      <c r="J36" s="38">
        <v>3.07</v>
      </c>
      <c r="K36" s="22"/>
      <c r="L36" s="22"/>
      <c r="M36" s="22"/>
      <c r="N36" s="22"/>
      <c r="O36" s="22"/>
      <c r="P36" s="22"/>
    </row>
    <row r="37" spans="1:16" ht="39" customHeight="1" x14ac:dyDescent="0.2">
      <c r="A37" s="22"/>
      <c r="B37" s="35"/>
      <c r="C37" s="1132" t="s">
        <v>534</v>
      </c>
      <c r="D37" s="1132"/>
      <c r="E37" s="1133"/>
      <c r="F37" s="36">
        <v>0.02</v>
      </c>
      <c r="G37" s="37">
        <v>0.93</v>
      </c>
      <c r="H37" s="37">
        <v>1.19</v>
      </c>
      <c r="I37" s="37">
        <v>1.27</v>
      </c>
      <c r="J37" s="38">
        <v>1.33</v>
      </c>
      <c r="K37" s="22"/>
      <c r="L37" s="22"/>
      <c r="M37" s="22"/>
      <c r="N37" s="22"/>
      <c r="O37" s="22"/>
      <c r="P37" s="22"/>
    </row>
    <row r="38" spans="1:16" ht="39" customHeight="1" x14ac:dyDescent="0.2">
      <c r="A38" s="22"/>
      <c r="B38" s="35"/>
      <c r="C38" s="1132" t="s">
        <v>535</v>
      </c>
      <c r="D38" s="1132"/>
      <c r="E38" s="1133"/>
      <c r="F38" s="36">
        <v>2.21</v>
      </c>
      <c r="G38" s="37">
        <v>1.61</v>
      </c>
      <c r="H38" s="37">
        <v>1.47</v>
      </c>
      <c r="I38" s="37">
        <v>1.1299999999999999</v>
      </c>
      <c r="J38" s="38">
        <v>0.98</v>
      </c>
      <c r="K38" s="22"/>
      <c r="L38" s="22"/>
      <c r="M38" s="22"/>
      <c r="N38" s="22"/>
      <c r="O38" s="22"/>
      <c r="P38" s="22"/>
    </row>
    <row r="39" spans="1:16" ht="39" customHeight="1" x14ac:dyDescent="0.2">
      <c r="A39" s="22"/>
      <c r="B39" s="35"/>
      <c r="C39" s="1132" t="s">
        <v>536</v>
      </c>
      <c r="D39" s="1132"/>
      <c r="E39" s="1133"/>
      <c r="F39" s="36">
        <v>1.84</v>
      </c>
      <c r="G39" s="37">
        <v>1.39</v>
      </c>
      <c r="H39" s="37">
        <v>2.5299999999999998</v>
      </c>
      <c r="I39" s="37">
        <v>0</v>
      </c>
      <c r="J39" s="38">
        <v>0.88</v>
      </c>
      <c r="K39" s="22"/>
      <c r="L39" s="22"/>
      <c r="M39" s="22"/>
      <c r="N39" s="22"/>
      <c r="O39" s="22"/>
      <c r="P39" s="22"/>
    </row>
    <row r="40" spans="1:16" ht="39" customHeight="1" x14ac:dyDescent="0.2">
      <c r="A40" s="22"/>
      <c r="B40" s="35"/>
      <c r="C40" s="1132" t="s">
        <v>537</v>
      </c>
      <c r="D40" s="1132"/>
      <c r="E40" s="1133"/>
      <c r="F40" s="36">
        <v>0.13</v>
      </c>
      <c r="G40" s="37">
        <v>0.13</v>
      </c>
      <c r="H40" s="37">
        <v>0.12</v>
      </c>
      <c r="I40" s="37">
        <v>0.13</v>
      </c>
      <c r="J40" s="38">
        <v>0.23</v>
      </c>
      <c r="K40" s="22"/>
      <c r="L40" s="22"/>
      <c r="M40" s="22"/>
      <c r="N40" s="22"/>
      <c r="O40" s="22"/>
      <c r="P40" s="22"/>
    </row>
    <row r="41" spans="1:16" ht="39" customHeight="1" x14ac:dyDescent="0.2">
      <c r="A41" s="22"/>
      <c r="B41" s="35"/>
      <c r="C41" s="1132" t="s">
        <v>538</v>
      </c>
      <c r="D41" s="1132"/>
      <c r="E41" s="1133"/>
      <c r="F41" s="36">
        <v>0.16</v>
      </c>
      <c r="G41" s="37">
        <v>0.17</v>
      </c>
      <c r="H41" s="37">
        <v>0.15</v>
      </c>
      <c r="I41" s="37">
        <v>0.17</v>
      </c>
      <c r="J41" s="38">
        <v>0.15</v>
      </c>
      <c r="K41" s="22"/>
      <c r="L41" s="22"/>
      <c r="M41" s="22"/>
      <c r="N41" s="22"/>
      <c r="O41" s="22"/>
      <c r="P41" s="22"/>
    </row>
    <row r="42" spans="1:16" ht="39" customHeight="1" x14ac:dyDescent="0.2">
      <c r="A42" s="22"/>
      <c r="B42" s="39"/>
      <c r="C42" s="1132" t="s">
        <v>539</v>
      </c>
      <c r="D42" s="1132"/>
      <c r="E42" s="1133"/>
      <c r="F42" s="36" t="s">
        <v>488</v>
      </c>
      <c r="G42" s="37" t="s">
        <v>488</v>
      </c>
      <c r="H42" s="37" t="s">
        <v>488</v>
      </c>
      <c r="I42" s="37" t="s">
        <v>488</v>
      </c>
      <c r="J42" s="38" t="s">
        <v>488</v>
      </c>
      <c r="K42" s="22"/>
      <c r="L42" s="22"/>
      <c r="M42" s="22"/>
      <c r="N42" s="22"/>
      <c r="O42" s="22"/>
      <c r="P42" s="22"/>
    </row>
    <row r="43" spans="1:16" ht="39" customHeight="1" thickBot="1" x14ac:dyDescent="0.25">
      <c r="A43" s="22"/>
      <c r="B43" s="40"/>
      <c r="C43" s="1134" t="s">
        <v>540</v>
      </c>
      <c r="D43" s="1134"/>
      <c r="E43" s="1135"/>
      <c r="F43" s="41">
        <v>0</v>
      </c>
      <c r="G43" s="42">
        <v>0</v>
      </c>
      <c r="H43" s="42">
        <v>0</v>
      </c>
      <c r="I43" s="42" t="s">
        <v>488</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x2LFX+/vPM/MB7O5Ca6iSUr7EP4kgPwTLgToz3E6qem+XYqIf0RbfurrYOGKMkPKNQ0MWmCznnw9TPmtSYfraQ==" saltValue="rN/VkbbrpcPABHHvWrS9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1151</v>
      </c>
      <c r="L45" s="58">
        <v>1172</v>
      </c>
      <c r="M45" s="58">
        <v>1058</v>
      </c>
      <c r="N45" s="58">
        <v>1020</v>
      </c>
      <c r="O45" s="59">
        <v>953</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488</v>
      </c>
      <c r="L46" s="62" t="s">
        <v>488</v>
      </c>
      <c r="M46" s="62" t="s">
        <v>488</v>
      </c>
      <c r="N46" s="62" t="s">
        <v>488</v>
      </c>
      <c r="O46" s="63" t="s">
        <v>488</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488</v>
      </c>
      <c r="L47" s="62" t="s">
        <v>488</v>
      </c>
      <c r="M47" s="62" t="s">
        <v>488</v>
      </c>
      <c r="N47" s="62" t="s">
        <v>488</v>
      </c>
      <c r="O47" s="63" t="s">
        <v>488</v>
      </c>
      <c r="P47" s="46"/>
      <c r="Q47" s="46"/>
      <c r="R47" s="46"/>
      <c r="S47" s="46"/>
      <c r="T47" s="46"/>
      <c r="U47" s="46"/>
    </row>
    <row r="48" spans="1:21" ht="30.75" customHeight="1" x14ac:dyDescent="0.2">
      <c r="A48" s="46"/>
      <c r="B48" s="1140"/>
      <c r="C48" s="1141"/>
      <c r="D48" s="60"/>
      <c r="E48" s="1146" t="s">
        <v>13</v>
      </c>
      <c r="F48" s="1146"/>
      <c r="G48" s="1146"/>
      <c r="H48" s="1146"/>
      <c r="I48" s="1146"/>
      <c r="J48" s="1147"/>
      <c r="K48" s="61">
        <v>240</v>
      </c>
      <c r="L48" s="62">
        <v>244</v>
      </c>
      <c r="M48" s="62">
        <v>254</v>
      </c>
      <c r="N48" s="62">
        <v>271</v>
      </c>
      <c r="O48" s="63">
        <v>250</v>
      </c>
      <c r="P48" s="46"/>
      <c r="Q48" s="46"/>
      <c r="R48" s="46"/>
      <c r="S48" s="46"/>
      <c r="T48" s="46"/>
      <c r="U48" s="46"/>
    </row>
    <row r="49" spans="1:21" ht="30.75" customHeight="1" x14ac:dyDescent="0.2">
      <c r="A49" s="46"/>
      <c r="B49" s="1140"/>
      <c r="C49" s="1141"/>
      <c r="D49" s="60"/>
      <c r="E49" s="1146" t="s">
        <v>14</v>
      </c>
      <c r="F49" s="1146"/>
      <c r="G49" s="1146"/>
      <c r="H49" s="1146"/>
      <c r="I49" s="1146"/>
      <c r="J49" s="1147"/>
      <c r="K49" s="61">
        <v>8</v>
      </c>
      <c r="L49" s="62">
        <v>9</v>
      </c>
      <c r="M49" s="62">
        <v>9</v>
      </c>
      <c r="N49" s="62">
        <v>6</v>
      </c>
      <c r="O49" s="63">
        <v>3</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488</v>
      </c>
      <c r="L50" s="62" t="s">
        <v>488</v>
      </c>
      <c r="M50" s="62" t="s">
        <v>488</v>
      </c>
      <c r="N50" s="62" t="s">
        <v>488</v>
      </c>
      <c r="O50" s="63" t="s">
        <v>488</v>
      </c>
      <c r="P50" s="46"/>
      <c r="Q50" s="46"/>
      <c r="R50" s="46"/>
      <c r="S50" s="46"/>
      <c r="T50" s="46"/>
      <c r="U50" s="46"/>
    </row>
    <row r="51" spans="1:21" ht="30.75" customHeight="1" x14ac:dyDescent="0.2">
      <c r="A51" s="46"/>
      <c r="B51" s="1142"/>
      <c r="C51" s="1143"/>
      <c r="D51" s="64"/>
      <c r="E51" s="1146" t="s">
        <v>16</v>
      </c>
      <c r="F51" s="1146"/>
      <c r="G51" s="1146"/>
      <c r="H51" s="1146"/>
      <c r="I51" s="1146"/>
      <c r="J51" s="1147"/>
      <c r="K51" s="61">
        <v>0</v>
      </c>
      <c r="L51" s="62" t="s">
        <v>488</v>
      </c>
      <c r="M51" s="62" t="s">
        <v>488</v>
      </c>
      <c r="N51" s="62" t="s">
        <v>488</v>
      </c>
      <c r="O51" s="63" t="s">
        <v>488</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884</v>
      </c>
      <c r="L52" s="62">
        <v>867</v>
      </c>
      <c r="M52" s="62">
        <v>757</v>
      </c>
      <c r="N52" s="62">
        <v>714</v>
      </c>
      <c r="O52" s="63">
        <v>694</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515</v>
      </c>
      <c r="L53" s="67">
        <v>558</v>
      </c>
      <c r="M53" s="67">
        <v>564</v>
      </c>
      <c r="N53" s="67">
        <v>583</v>
      </c>
      <c r="O53" s="68">
        <v>512</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tporNQ98+3yfu42mm2UEm5UByRZ216DEj5VJP3vvPCJIUpgGAjSvBpvcJc1gCli91ylPZ054qkI9XXP5kO7YBw==" saltValue="QmyorMRV78Tjmw3iPlY90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69" t="s">
        <v>30</v>
      </c>
      <c r="C41" s="1170"/>
      <c r="D41" s="103"/>
      <c r="E41" s="1175" t="s">
        <v>31</v>
      </c>
      <c r="F41" s="1175"/>
      <c r="G41" s="1175"/>
      <c r="H41" s="1176"/>
      <c r="I41" s="330">
        <v>9584</v>
      </c>
      <c r="J41" s="331">
        <v>9041</v>
      </c>
      <c r="K41" s="331">
        <v>8555</v>
      </c>
      <c r="L41" s="331">
        <v>7686</v>
      </c>
      <c r="M41" s="332">
        <v>7387</v>
      </c>
    </row>
    <row r="42" spans="2:13" ht="27.75" customHeight="1" x14ac:dyDescent="0.2">
      <c r="B42" s="1171"/>
      <c r="C42" s="1172"/>
      <c r="D42" s="104"/>
      <c r="E42" s="1177" t="s">
        <v>32</v>
      </c>
      <c r="F42" s="1177"/>
      <c r="G42" s="1177"/>
      <c r="H42" s="1178"/>
      <c r="I42" s="333" t="s">
        <v>488</v>
      </c>
      <c r="J42" s="334" t="s">
        <v>488</v>
      </c>
      <c r="K42" s="334" t="s">
        <v>488</v>
      </c>
      <c r="L42" s="334" t="s">
        <v>488</v>
      </c>
      <c r="M42" s="335" t="s">
        <v>488</v>
      </c>
    </row>
    <row r="43" spans="2:13" ht="27.75" customHeight="1" x14ac:dyDescent="0.2">
      <c r="B43" s="1171"/>
      <c r="C43" s="1172"/>
      <c r="D43" s="104"/>
      <c r="E43" s="1177" t="s">
        <v>33</v>
      </c>
      <c r="F43" s="1177"/>
      <c r="G43" s="1177"/>
      <c r="H43" s="1178"/>
      <c r="I43" s="333">
        <v>2404</v>
      </c>
      <c r="J43" s="334">
        <v>2236</v>
      </c>
      <c r="K43" s="334">
        <v>2095</v>
      </c>
      <c r="L43" s="334">
        <v>1915</v>
      </c>
      <c r="M43" s="335">
        <v>1736</v>
      </c>
    </row>
    <row r="44" spans="2:13" ht="27.75" customHeight="1" x14ac:dyDescent="0.2">
      <c r="B44" s="1171"/>
      <c r="C44" s="1172"/>
      <c r="D44" s="104"/>
      <c r="E44" s="1177" t="s">
        <v>34</v>
      </c>
      <c r="F44" s="1177"/>
      <c r="G44" s="1177"/>
      <c r="H44" s="1178"/>
      <c r="I44" s="333">
        <v>78</v>
      </c>
      <c r="J44" s="334">
        <v>68</v>
      </c>
      <c r="K44" s="334">
        <v>58</v>
      </c>
      <c r="L44" s="334">
        <v>53</v>
      </c>
      <c r="M44" s="335">
        <v>48</v>
      </c>
    </row>
    <row r="45" spans="2:13" ht="27.75" customHeight="1" x14ac:dyDescent="0.2">
      <c r="B45" s="1171"/>
      <c r="C45" s="1172"/>
      <c r="D45" s="104"/>
      <c r="E45" s="1177" t="s">
        <v>35</v>
      </c>
      <c r="F45" s="1177"/>
      <c r="G45" s="1177"/>
      <c r="H45" s="1178"/>
      <c r="I45" s="333">
        <v>685</v>
      </c>
      <c r="J45" s="334">
        <v>693</v>
      </c>
      <c r="K45" s="334">
        <v>648</v>
      </c>
      <c r="L45" s="334">
        <v>625</v>
      </c>
      <c r="M45" s="335">
        <v>661</v>
      </c>
    </row>
    <row r="46" spans="2:13" ht="27.75" customHeight="1" x14ac:dyDescent="0.2">
      <c r="B46" s="1171"/>
      <c r="C46" s="1172"/>
      <c r="D46" s="105"/>
      <c r="E46" s="1177" t="s">
        <v>36</v>
      </c>
      <c r="F46" s="1177"/>
      <c r="G46" s="1177"/>
      <c r="H46" s="1178"/>
      <c r="I46" s="333" t="s">
        <v>488</v>
      </c>
      <c r="J46" s="334" t="s">
        <v>488</v>
      </c>
      <c r="K46" s="334" t="s">
        <v>488</v>
      </c>
      <c r="L46" s="334" t="s">
        <v>488</v>
      </c>
      <c r="M46" s="335" t="s">
        <v>488</v>
      </c>
    </row>
    <row r="47" spans="2:13" ht="27.75" customHeight="1" x14ac:dyDescent="0.2">
      <c r="B47" s="1171"/>
      <c r="C47" s="1172"/>
      <c r="D47" s="106"/>
      <c r="E47" s="1179" t="s">
        <v>37</v>
      </c>
      <c r="F47" s="1180"/>
      <c r="G47" s="1180"/>
      <c r="H47" s="1181"/>
      <c r="I47" s="333" t="s">
        <v>488</v>
      </c>
      <c r="J47" s="334" t="s">
        <v>488</v>
      </c>
      <c r="K47" s="334" t="s">
        <v>488</v>
      </c>
      <c r="L47" s="334" t="s">
        <v>488</v>
      </c>
      <c r="M47" s="335" t="s">
        <v>488</v>
      </c>
    </row>
    <row r="48" spans="2:13" ht="27.75" customHeight="1" x14ac:dyDescent="0.2">
      <c r="B48" s="1171"/>
      <c r="C48" s="1172"/>
      <c r="D48" s="104"/>
      <c r="E48" s="1177" t="s">
        <v>38</v>
      </c>
      <c r="F48" s="1177"/>
      <c r="G48" s="1177"/>
      <c r="H48" s="1178"/>
      <c r="I48" s="333" t="s">
        <v>488</v>
      </c>
      <c r="J48" s="334" t="s">
        <v>488</v>
      </c>
      <c r="K48" s="334" t="s">
        <v>488</v>
      </c>
      <c r="L48" s="334" t="s">
        <v>488</v>
      </c>
      <c r="M48" s="335" t="s">
        <v>488</v>
      </c>
    </row>
    <row r="49" spans="2:13" ht="27.75" customHeight="1" x14ac:dyDescent="0.2">
      <c r="B49" s="1173"/>
      <c r="C49" s="1174"/>
      <c r="D49" s="104"/>
      <c r="E49" s="1177" t="s">
        <v>39</v>
      </c>
      <c r="F49" s="1177"/>
      <c r="G49" s="1177"/>
      <c r="H49" s="1178"/>
      <c r="I49" s="333" t="s">
        <v>488</v>
      </c>
      <c r="J49" s="334" t="s">
        <v>488</v>
      </c>
      <c r="K49" s="334" t="s">
        <v>488</v>
      </c>
      <c r="L49" s="334" t="s">
        <v>488</v>
      </c>
      <c r="M49" s="335" t="s">
        <v>488</v>
      </c>
    </row>
    <row r="50" spans="2:13" ht="27.75" customHeight="1" x14ac:dyDescent="0.2">
      <c r="B50" s="1182" t="s">
        <v>40</v>
      </c>
      <c r="C50" s="1183"/>
      <c r="D50" s="107"/>
      <c r="E50" s="1177" t="s">
        <v>41</v>
      </c>
      <c r="F50" s="1177"/>
      <c r="G50" s="1177"/>
      <c r="H50" s="1178"/>
      <c r="I50" s="333">
        <v>2820</v>
      </c>
      <c r="J50" s="334">
        <v>3177</v>
      </c>
      <c r="K50" s="334">
        <v>3865</v>
      </c>
      <c r="L50" s="334">
        <v>4101</v>
      </c>
      <c r="M50" s="335">
        <v>4001</v>
      </c>
    </row>
    <row r="51" spans="2:13" ht="27.75" customHeight="1" x14ac:dyDescent="0.2">
      <c r="B51" s="1171"/>
      <c r="C51" s="1172"/>
      <c r="D51" s="104"/>
      <c r="E51" s="1177" t="s">
        <v>42</v>
      </c>
      <c r="F51" s="1177"/>
      <c r="G51" s="1177"/>
      <c r="H51" s="1178"/>
      <c r="I51" s="333">
        <v>853</v>
      </c>
      <c r="J51" s="334">
        <v>839</v>
      </c>
      <c r="K51" s="334">
        <v>814</v>
      </c>
      <c r="L51" s="334">
        <v>588</v>
      </c>
      <c r="M51" s="335">
        <v>557</v>
      </c>
    </row>
    <row r="52" spans="2:13" ht="27.75" customHeight="1" x14ac:dyDescent="0.2">
      <c r="B52" s="1173"/>
      <c r="C52" s="1174"/>
      <c r="D52" s="104"/>
      <c r="E52" s="1177" t="s">
        <v>43</v>
      </c>
      <c r="F52" s="1177"/>
      <c r="G52" s="1177"/>
      <c r="H52" s="1178"/>
      <c r="I52" s="333">
        <v>6393</v>
      </c>
      <c r="J52" s="334">
        <v>5898</v>
      </c>
      <c r="K52" s="334">
        <v>5476</v>
      </c>
      <c r="L52" s="334">
        <v>5337</v>
      </c>
      <c r="M52" s="335">
        <v>5247</v>
      </c>
    </row>
    <row r="53" spans="2:13" ht="27.75" customHeight="1" thickBot="1" x14ac:dyDescent="0.25">
      <c r="B53" s="1184" t="s">
        <v>19</v>
      </c>
      <c r="C53" s="1185"/>
      <c r="D53" s="108"/>
      <c r="E53" s="1186" t="s">
        <v>44</v>
      </c>
      <c r="F53" s="1186"/>
      <c r="G53" s="1186"/>
      <c r="H53" s="1187"/>
      <c r="I53" s="336">
        <v>2686</v>
      </c>
      <c r="J53" s="337">
        <v>2123</v>
      </c>
      <c r="K53" s="337">
        <v>1201</v>
      </c>
      <c r="L53" s="337">
        <v>253</v>
      </c>
      <c r="M53" s="338">
        <v>28</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fOCnRtYvVXiu7BCqTRX/NANthL5L5h4ZgbcYGt4NLSgle6Bkkp7HBK6wul3Xi4lpco+qFMoqqZPqgUa8QHVMMg==" saltValue="usBJy8d/A46eHu4V20C9b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528</v>
      </c>
      <c r="G54" s="117" t="s">
        <v>529</v>
      </c>
      <c r="H54" s="118" t="s">
        <v>530</v>
      </c>
    </row>
    <row r="55" spans="2:8" ht="52.5" customHeight="1" x14ac:dyDescent="0.2">
      <c r="B55" s="119"/>
      <c r="C55" s="1196" t="s">
        <v>46</v>
      </c>
      <c r="D55" s="1196"/>
      <c r="E55" s="1197"/>
      <c r="F55" s="339">
        <v>974</v>
      </c>
      <c r="G55" s="339">
        <v>985</v>
      </c>
      <c r="H55" s="340">
        <v>1054</v>
      </c>
    </row>
    <row r="56" spans="2:8" ht="52.5" customHeight="1" x14ac:dyDescent="0.2">
      <c r="B56" s="120"/>
      <c r="C56" s="1198" t="s">
        <v>47</v>
      </c>
      <c r="D56" s="1198"/>
      <c r="E56" s="1199"/>
      <c r="F56" s="341">
        <v>175</v>
      </c>
      <c r="G56" s="341">
        <v>205</v>
      </c>
      <c r="H56" s="342">
        <v>222</v>
      </c>
    </row>
    <row r="57" spans="2:8" ht="53.25" customHeight="1" x14ac:dyDescent="0.2">
      <c r="B57" s="120"/>
      <c r="C57" s="1200" t="s">
        <v>48</v>
      </c>
      <c r="D57" s="1200"/>
      <c r="E57" s="1201"/>
      <c r="F57" s="343">
        <v>2500</v>
      </c>
      <c r="G57" s="343">
        <v>2481</v>
      </c>
      <c r="H57" s="344">
        <v>2451</v>
      </c>
    </row>
    <row r="58" spans="2:8" ht="45.75" customHeight="1" x14ac:dyDescent="0.2">
      <c r="B58" s="121"/>
      <c r="C58" s="1188" t="s">
        <v>558</v>
      </c>
      <c r="D58" s="1189"/>
      <c r="E58" s="1190"/>
      <c r="F58" s="345">
        <v>1104</v>
      </c>
      <c r="G58" s="345">
        <v>1076</v>
      </c>
      <c r="H58" s="346">
        <v>1065</v>
      </c>
    </row>
    <row r="59" spans="2:8" ht="45.75" customHeight="1" x14ac:dyDescent="0.2">
      <c r="B59" s="121"/>
      <c r="C59" s="1188" t="s">
        <v>559</v>
      </c>
      <c r="D59" s="1189"/>
      <c r="E59" s="1190"/>
      <c r="F59" s="345">
        <v>360</v>
      </c>
      <c r="G59" s="345">
        <v>360</v>
      </c>
      <c r="H59" s="346">
        <v>360</v>
      </c>
    </row>
    <row r="60" spans="2:8" ht="45.75" customHeight="1" x14ac:dyDescent="0.2">
      <c r="B60" s="121"/>
      <c r="C60" s="1188" t="s">
        <v>560</v>
      </c>
      <c r="D60" s="1189"/>
      <c r="E60" s="1190"/>
      <c r="F60" s="345">
        <v>115</v>
      </c>
      <c r="G60" s="345">
        <v>149</v>
      </c>
      <c r="H60" s="346">
        <v>150</v>
      </c>
    </row>
    <row r="61" spans="2:8" ht="45.75" customHeight="1" x14ac:dyDescent="0.2">
      <c r="B61" s="121"/>
      <c r="C61" s="1188" t="s">
        <v>561</v>
      </c>
      <c r="D61" s="1189"/>
      <c r="E61" s="1190"/>
      <c r="F61" s="345">
        <v>150</v>
      </c>
      <c r="G61" s="345">
        <v>150</v>
      </c>
      <c r="H61" s="346">
        <v>150</v>
      </c>
    </row>
    <row r="62" spans="2:8" ht="45.75" customHeight="1" thickBot="1" x14ac:dyDescent="0.25">
      <c r="B62" s="122"/>
      <c r="C62" s="1191" t="s">
        <v>562</v>
      </c>
      <c r="D62" s="1192"/>
      <c r="E62" s="1193"/>
      <c r="F62" s="347">
        <v>145</v>
      </c>
      <c r="G62" s="347">
        <v>143</v>
      </c>
      <c r="H62" s="348">
        <v>135</v>
      </c>
    </row>
    <row r="63" spans="2:8" ht="52.5" customHeight="1" thickBot="1" x14ac:dyDescent="0.25">
      <c r="B63" s="123"/>
      <c r="C63" s="1194" t="s">
        <v>49</v>
      </c>
      <c r="D63" s="1194"/>
      <c r="E63" s="1195"/>
      <c r="F63" s="349">
        <v>3650</v>
      </c>
      <c r="G63" s="349">
        <v>3671</v>
      </c>
      <c r="H63" s="350">
        <v>3726</v>
      </c>
    </row>
    <row r="64" spans="2:8" ht="13" x14ac:dyDescent="0.2"/>
  </sheetData>
  <sheetProtection algorithmName="SHA-512" hashValue="RoANK2/govl5lLXguWPaWNhPD5NDyqNoLgG/PXiMHU8LGvPGhQDmIjIf+LGwiRbMBhoSxsblTHJobC+A/vlfYg==" saltValue="igjaxkQc8LEqW6XcWDvng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525</v>
      </c>
      <c r="G2" s="137"/>
      <c r="H2" s="138"/>
    </row>
    <row r="3" spans="1:8" x14ac:dyDescent="0.2">
      <c r="A3" s="134" t="s">
        <v>518</v>
      </c>
      <c r="B3" s="139"/>
      <c r="C3" s="140"/>
      <c r="D3" s="141">
        <v>212471</v>
      </c>
      <c r="E3" s="142"/>
      <c r="F3" s="143">
        <v>200194</v>
      </c>
      <c r="G3" s="144"/>
      <c r="H3" s="145"/>
    </row>
    <row r="4" spans="1:8" x14ac:dyDescent="0.2">
      <c r="A4" s="146"/>
      <c r="B4" s="147"/>
      <c r="C4" s="148"/>
      <c r="D4" s="149">
        <v>70708</v>
      </c>
      <c r="E4" s="150"/>
      <c r="F4" s="151">
        <v>106422</v>
      </c>
      <c r="G4" s="152"/>
      <c r="H4" s="153"/>
    </row>
    <row r="5" spans="1:8" x14ac:dyDescent="0.2">
      <c r="A5" s="134" t="s">
        <v>520</v>
      </c>
      <c r="B5" s="139"/>
      <c r="C5" s="140"/>
      <c r="D5" s="141">
        <v>208711</v>
      </c>
      <c r="E5" s="142"/>
      <c r="F5" s="143">
        <v>196914</v>
      </c>
      <c r="G5" s="144"/>
      <c r="H5" s="145"/>
    </row>
    <row r="6" spans="1:8" x14ac:dyDescent="0.2">
      <c r="A6" s="146"/>
      <c r="B6" s="147"/>
      <c r="C6" s="148"/>
      <c r="D6" s="149">
        <v>30689</v>
      </c>
      <c r="E6" s="150"/>
      <c r="F6" s="151">
        <v>98966</v>
      </c>
      <c r="G6" s="152"/>
      <c r="H6" s="153"/>
    </row>
    <row r="7" spans="1:8" x14ac:dyDescent="0.2">
      <c r="A7" s="134" t="s">
        <v>521</v>
      </c>
      <c r="B7" s="139"/>
      <c r="C7" s="140"/>
      <c r="D7" s="141">
        <v>107798</v>
      </c>
      <c r="E7" s="142"/>
      <c r="F7" s="143">
        <v>204757</v>
      </c>
      <c r="G7" s="144"/>
      <c r="H7" s="145"/>
    </row>
    <row r="8" spans="1:8" x14ac:dyDescent="0.2">
      <c r="A8" s="146"/>
      <c r="B8" s="147"/>
      <c r="C8" s="148"/>
      <c r="D8" s="149">
        <v>23617</v>
      </c>
      <c r="E8" s="150"/>
      <c r="F8" s="151">
        <v>106071</v>
      </c>
      <c r="G8" s="152"/>
      <c r="H8" s="153"/>
    </row>
    <row r="9" spans="1:8" x14ac:dyDescent="0.2">
      <c r="A9" s="134" t="s">
        <v>522</v>
      </c>
      <c r="B9" s="139"/>
      <c r="C9" s="140"/>
      <c r="D9" s="141">
        <v>104507</v>
      </c>
      <c r="E9" s="142"/>
      <c r="F9" s="143">
        <v>194971</v>
      </c>
      <c r="G9" s="144"/>
      <c r="H9" s="145"/>
    </row>
    <row r="10" spans="1:8" x14ac:dyDescent="0.2">
      <c r="A10" s="146"/>
      <c r="B10" s="147"/>
      <c r="C10" s="148"/>
      <c r="D10" s="149">
        <v>30178</v>
      </c>
      <c r="E10" s="150"/>
      <c r="F10" s="151">
        <v>105966</v>
      </c>
      <c r="G10" s="152"/>
      <c r="H10" s="153"/>
    </row>
    <row r="11" spans="1:8" x14ac:dyDescent="0.2">
      <c r="A11" s="134" t="s">
        <v>523</v>
      </c>
      <c r="B11" s="139"/>
      <c r="C11" s="140"/>
      <c r="D11" s="141">
        <v>195281</v>
      </c>
      <c r="E11" s="142"/>
      <c r="F11" s="143">
        <v>224172</v>
      </c>
      <c r="G11" s="144"/>
      <c r="H11" s="145"/>
    </row>
    <row r="12" spans="1:8" x14ac:dyDescent="0.2">
      <c r="A12" s="146"/>
      <c r="B12" s="147"/>
      <c r="C12" s="154"/>
      <c r="D12" s="149">
        <v>64727</v>
      </c>
      <c r="E12" s="150"/>
      <c r="F12" s="151">
        <v>117611</v>
      </c>
      <c r="G12" s="152"/>
      <c r="H12" s="153"/>
    </row>
    <row r="13" spans="1:8" x14ac:dyDescent="0.2">
      <c r="A13" s="134"/>
      <c r="B13" s="139"/>
      <c r="C13" s="140"/>
      <c r="D13" s="141">
        <v>165754</v>
      </c>
      <c r="E13" s="142"/>
      <c r="F13" s="143">
        <v>204202</v>
      </c>
      <c r="G13" s="155"/>
      <c r="H13" s="145"/>
    </row>
    <row r="14" spans="1:8" x14ac:dyDescent="0.2">
      <c r="A14" s="146"/>
      <c r="B14" s="147"/>
      <c r="C14" s="148"/>
      <c r="D14" s="149">
        <v>43984</v>
      </c>
      <c r="E14" s="150"/>
      <c r="F14" s="151">
        <v>107007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1.48</v>
      </c>
      <c r="C19" s="156">
        <f>ROUND(VALUE(SUBSTITUTE(実質収支比率等に係る経年分析!G$48,"▲","-")),2)</f>
        <v>1.27</v>
      </c>
      <c r="D19" s="156">
        <f>ROUND(VALUE(SUBSTITUTE(実質収支比率等に係る経年分析!H$48,"▲","-")),2)</f>
        <v>3.14</v>
      </c>
      <c r="E19" s="156">
        <f>ROUND(VALUE(SUBSTITUTE(実質収支比率等に係る経年分析!I$48,"▲","-")),2)</f>
        <v>3.53</v>
      </c>
      <c r="F19" s="156">
        <f>ROUND(VALUE(SUBSTITUTE(実質収支比率等に係る経年分析!J$48,"▲","-")),2)</f>
        <v>3.82</v>
      </c>
    </row>
    <row r="20" spans="1:11" x14ac:dyDescent="0.2">
      <c r="A20" s="156" t="s">
        <v>53</v>
      </c>
      <c r="B20" s="156">
        <f>ROUND(VALUE(SUBSTITUTE(実質収支比率等に係る経年分析!F$47,"▲","-")),2)</f>
        <v>30.1</v>
      </c>
      <c r="C20" s="156">
        <f>ROUND(VALUE(SUBSTITUTE(実質収支比率等に係る経年分析!G$47,"▲","-")),2)</f>
        <v>32.04</v>
      </c>
      <c r="D20" s="156">
        <f>ROUND(VALUE(SUBSTITUTE(実質収支比率等に係る経年分析!H$47,"▲","-")),2)</f>
        <v>23.93</v>
      </c>
      <c r="E20" s="156">
        <f>ROUND(VALUE(SUBSTITUTE(実質収支比率等に係る経年分析!I$47,"▲","-")),2)</f>
        <v>24.11</v>
      </c>
      <c r="F20" s="156">
        <f>ROUND(VALUE(SUBSTITUTE(実質収支比率等に係る経年分析!J$47,"▲","-")),2)</f>
        <v>26</v>
      </c>
    </row>
    <row r="21" spans="1:11" x14ac:dyDescent="0.2">
      <c r="A21" s="156" t="s">
        <v>54</v>
      </c>
      <c r="B21" s="156">
        <f>IF(ISNUMBER(VALUE(SUBSTITUTE(実質収支比率等に係る経年分析!F$49,"▲","-"))),ROUND(VALUE(SUBSTITUTE(実質収支比率等に係る経年分析!F$49,"▲","-")),2),NA())</f>
        <v>3.06</v>
      </c>
      <c r="C21" s="156">
        <f>IF(ISNUMBER(VALUE(SUBSTITUTE(実質収支比率等に係る経年分析!G$49,"▲","-"))),ROUND(VALUE(SUBSTITUTE(実質収支比率等に係る経年分析!G$49,"▲","-")),2),NA())</f>
        <v>3.74</v>
      </c>
      <c r="D21" s="156">
        <f>IF(ISNUMBER(VALUE(SUBSTITUTE(実質収支比率等に係る経年分析!H$49,"▲","-"))),ROUND(VALUE(SUBSTITUTE(実質収支比率等に係る経年分析!H$49,"▲","-")),2),NA())</f>
        <v>4.5199999999999996</v>
      </c>
      <c r="E21" s="156">
        <f>IF(ISNUMBER(VALUE(SUBSTITUTE(実質収支比率等に係る経年分析!I$49,"▲","-"))),ROUND(VALUE(SUBSTITUTE(実質収支比率等に係る経年分析!I$49,"▲","-")),2),NA())</f>
        <v>3.02</v>
      </c>
      <c r="F21" s="156">
        <f>IF(ISNUMBER(VALUE(SUBSTITUTE(実質収支比率等に係る経年分析!J$49,"▲","-"))),ROUND(VALUE(SUBSTITUTE(実質収支比率等に係る経年分析!J$49,"▲","-")),2),NA())</f>
        <v>1.95</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和泊町後期高齢者医療特別会計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0.16</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0.17</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0.15</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0.17</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0.15</v>
      </c>
    </row>
    <row r="30" spans="1:11" x14ac:dyDescent="0.2">
      <c r="A30" s="157" t="str">
        <f>IF(連結実質赤字比率に係る赤字・黒字の構成分析!C$40="",NA(),連結実質赤字比率に係る赤字・黒字の構成分析!C$40)</f>
        <v>和泊町奨学資金特別会計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0.13</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0.23</v>
      </c>
    </row>
    <row r="31" spans="1:11" x14ac:dyDescent="0.2">
      <c r="A31" s="157" t="str">
        <f>IF(連結実質赤字比率に係る赤字・黒字の構成分析!C$39="",NA(),連結実質赤字比率に係る赤字・黒字の構成分析!C$39)</f>
        <v>和泊町介護保険特別会計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1.84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1.39</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2.5299999999999998</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0.88</v>
      </c>
    </row>
    <row r="32" spans="1:11" x14ac:dyDescent="0.2">
      <c r="A32" s="157" t="str">
        <f>IF(連結実質赤字比率に係る赤字・黒字の構成分析!C$38="",NA(),連結実質赤字比率に係る赤字・黒字の構成分析!C$38)</f>
        <v>和泊町水道事業会計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2.21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1.61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1.47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1.1299999999999999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0.98</v>
      </c>
    </row>
    <row r="33" spans="1:16" x14ac:dyDescent="0.2">
      <c r="A33" s="157" t="str">
        <f>IF(連結実質赤字比率に係る赤字・黒字の構成分析!C$37="",NA(),連結実質赤字比率に係る赤字・黒字の構成分析!C$37)</f>
        <v>和泊町国民健康保険特別会計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0.02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0.93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1.19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1.27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1.33</v>
      </c>
    </row>
    <row r="34" spans="1:16" x14ac:dyDescent="0.2">
      <c r="A34" s="157" t="str">
        <f>IF(連結実質赤字比率に係る赤字・黒字の構成分析!C$36="",NA(),連結実質赤字比率に係る赤字・黒字の構成分析!C$36)</f>
        <v>和泊町下水道事業会計（農業集落排水事業）</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1.85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3.07</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1.34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1.1299999999999999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3.01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3.39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3.58</v>
      </c>
    </row>
    <row r="36" spans="1:16" x14ac:dyDescent="0.2">
      <c r="A36" s="157" t="str">
        <f>IF(連結実質赤字比率に係る赤字・黒字の構成分析!C$34="",NA(),連結実質赤字比率に係る赤字・黒字の構成分析!C$34)</f>
        <v>和泊町下水道事業会計（公共下水道事業）</v>
      </c>
      <c r="B36" s="157" t="e">
        <f>IF(ROUND(VALUE(SUBSTITUTE(連結実質赤字比率に係る赤字・黒字の構成分析!F$34,"▲", "-")), 2) &lt; 0, ABS(ROUND(VALUE(SUBSTITUTE(連結実質赤字比率に係る赤字・黒字の構成分析!F$34,"▲", "-")), 2)), NA())</f>
        <v>#VALUE!</v>
      </c>
      <c r="C36" s="157" t="e">
        <f>IF(ROUND(VALUE(SUBSTITUTE(連結実質赤字比率に係る赤字・黒字の構成分析!F$34,"▲", "-")), 2) &gt;= 0, ABS(ROUND(VALUE(SUBSTITUTE(連結実質赤字比率に係る赤字・黒字の構成分析!F$34,"▲", "-")), 2)), NA())</f>
        <v>#VALUE!</v>
      </c>
      <c r="D36" s="157" t="e">
        <f>IF(ROUND(VALUE(SUBSTITUTE(連結実質赤字比率に係る赤字・黒字の構成分析!G$34,"▲", "-")), 2) &lt; 0, ABS(ROUND(VALUE(SUBSTITUTE(連結実質赤字比率に係る赤字・黒字の構成分析!G$34,"▲", "-")), 2)), NA())</f>
        <v>#VALUE!</v>
      </c>
      <c r="E36" s="157" t="e">
        <f>IF(ROUND(VALUE(SUBSTITUTE(連結実質赤字比率に係る赤字・黒字の構成分析!G$34,"▲", "-")), 2) &gt;= 0, ABS(ROUND(VALUE(SUBSTITUTE(連結実質赤字比率に係る赤字・黒字の構成分析!G$34,"▲", "-")), 2)), NA())</f>
        <v>#VALUE!</v>
      </c>
      <c r="F36" s="157" t="e">
        <f>IF(ROUND(VALUE(SUBSTITUTE(連結実質赤字比率に係る赤字・黒字の構成分析!H$34,"▲", "-")), 2) &lt; 0, ABS(ROUND(VALUE(SUBSTITUTE(連結実質赤字比率に係る赤字・黒字の構成分析!H$34,"▲", "-")), 2)), NA())</f>
        <v>#VALUE!</v>
      </c>
      <c r="G36" s="157" t="e">
        <f>IF(ROUND(VALUE(SUBSTITUTE(連結実質赤字比率に係る赤字・黒字の構成分析!H$34,"▲", "-")), 2) &gt;= 0, ABS(ROUND(VALUE(SUBSTITUTE(連結実質赤字比率に係る赤字・黒字の構成分析!H$34,"▲", "-")), 2)), NA())</f>
        <v>#VALUE!</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3.74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4.1100000000000003</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884</v>
      </c>
      <c r="E42" s="158"/>
      <c r="F42" s="158"/>
      <c r="G42" s="158">
        <f>'実質公債費比率（分子）の構造'!L$52</f>
        <v>867</v>
      </c>
      <c r="H42" s="158"/>
      <c r="I42" s="158"/>
      <c r="J42" s="158">
        <f>'実質公債費比率（分子）の構造'!M$52</f>
        <v>757</v>
      </c>
      <c r="K42" s="158"/>
      <c r="L42" s="158"/>
      <c r="M42" s="158">
        <f>'実質公債費比率（分子）の構造'!N$52</f>
        <v>714</v>
      </c>
      <c r="N42" s="158"/>
      <c r="O42" s="158"/>
      <c r="P42" s="158">
        <f>'実質公債費比率（分子）の構造'!O$52</f>
        <v>694</v>
      </c>
    </row>
    <row r="43" spans="1:16" x14ac:dyDescent="0.2">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8</v>
      </c>
      <c r="C45" s="158"/>
      <c r="D45" s="158"/>
      <c r="E45" s="158">
        <f>'実質公債費比率（分子）の構造'!L$49</f>
        <v>9</v>
      </c>
      <c r="F45" s="158"/>
      <c r="G45" s="158"/>
      <c r="H45" s="158">
        <f>'実質公債費比率（分子）の構造'!M$49</f>
        <v>9</v>
      </c>
      <c r="I45" s="158"/>
      <c r="J45" s="158"/>
      <c r="K45" s="158">
        <f>'実質公債費比率（分子）の構造'!N$49</f>
        <v>6</v>
      </c>
      <c r="L45" s="158"/>
      <c r="M45" s="158"/>
      <c r="N45" s="158">
        <f>'実質公債費比率（分子）の構造'!O$49</f>
        <v>3</v>
      </c>
      <c r="O45" s="158"/>
      <c r="P45" s="158"/>
    </row>
    <row r="46" spans="1:16" x14ac:dyDescent="0.2">
      <c r="A46" s="158" t="s">
        <v>64</v>
      </c>
      <c r="B46" s="158">
        <f>'実質公債費比率（分子）の構造'!K$48</f>
        <v>240</v>
      </c>
      <c r="C46" s="158"/>
      <c r="D46" s="158"/>
      <c r="E46" s="158">
        <f>'実質公債費比率（分子）の構造'!L$48</f>
        <v>244</v>
      </c>
      <c r="F46" s="158"/>
      <c r="G46" s="158"/>
      <c r="H46" s="158">
        <f>'実質公債費比率（分子）の構造'!M$48</f>
        <v>254</v>
      </c>
      <c r="I46" s="158"/>
      <c r="J46" s="158"/>
      <c r="K46" s="158">
        <f>'実質公債費比率（分子）の構造'!N$48</f>
        <v>271</v>
      </c>
      <c r="L46" s="158"/>
      <c r="M46" s="158"/>
      <c r="N46" s="158">
        <f>'実質公債費比率（分子）の構造'!O$48</f>
        <v>250</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1151</v>
      </c>
      <c r="C49" s="158"/>
      <c r="D49" s="158"/>
      <c r="E49" s="158">
        <f>'実質公債費比率（分子）の構造'!L$45</f>
        <v>1172</v>
      </c>
      <c r="F49" s="158"/>
      <c r="G49" s="158"/>
      <c r="H49" s="158">
        <f>'実質公債費比率（分子）の構造'!M$45</f>
        <v>1058</v>
      </c>
      <c r="I49" s="158"/>
      <c r="J49" s="158"/>
      <c r="K49" s="158">
        <f>'実質公債費比率（分子）の構造'!N$45</f>
        <v>1020</v>
      </c>
      <c r="L49" s="158"/>
      <c r="M49" s="158"/>
      <c r="N49" s="158">
        <f>'実質公債費比率（分子）の構造'!O$45</f>
        <v>953</v>
      </c>
      <c r="O49" s="158"/>
      <c r="P49" s="158"/>
    </row>
    <row r="50" spans="1:16" x14ac:dyDescent="0.2">
      <c r="A50" s="158" t="s">
        <v>67</v>
      </c>
      <c r="B50" s="158" t="e">
        <f>NA()</f>
        <v>#N/A</v>
      </c>
      <c r="C50" s="158">
        <f>IF(ISNUMBER('実質公債費比率（分子）の構造'!K$53),'実質公債費比率（分子）の構造'!K$53,NA())</f>
        <v>515</v>
      </c>
      <c r="D50" s="158" t="e">
        <f>NA()</f>
        <v>#N/A</v>
      </c>
      <c r="E50" s="158" t="e">
        <f>NA()</f>
        <v>#N/A</v>
      </c>
      <c r="F50" s="158">
        <f>IF(ISNUMBER('実質公債費比率（分子）の構造'!L$53),'実質公債費比率（分子）の構造'!L$53,NA())</f>
        <v>558</v>
      </c>
      <c r="G50" s="158" t="e">
        <f>NA()</f>
        <v>#N/A</v>
      </c>
      <c r="H50" s="158" t="e">
        <f>NA()</f>
        <v>#N/A</v>
      </c>
      <c r="I50" s="158">
        <f>IF(ISNUMBER('実質公債費比率（分子）の構造'!M$53),'実質公債費比率（分子）の構造'!M$53,NA())</f>
        <v>564</v>
      </c>
      <c r="J50" s="158" t="e">
        <f>NA()</f>
        <v>#N/A</v>
      </c>
      <c r="K50" s="158" t="e">
        <f>NA()</f>
        <v>#N/A</v>
      </c>
      <c r="L50" s="158">
        <f>IF(ISNUMBER('実質公債費比率（分子）の構造'!N$53),'実質公債費比率（分子）の構造'!N$53,NA())</f>
        <v>583</v>
      </c>
      <c r="M50" s="158" t="e">
        <f>NA()</f>
        <v>#N/A</v>
      </c>
      <c r="N50" s="158" t="e">
        <f>NA()</f>
        <v>#N/A</v>
      </c>
      <c r="O50" s="158">
        <f>IF(ISNUMBER('実質公債費比率（分子）の構造'!O$53),'実質公債費比率（分子）の構造'!O$53,NA())</f>
        <v>512</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6393</v>
      </c>
      <c r="E56" s="157"/>
      <c r="F56" s="157"/>
      <c r="G56" s="157">
        <f>'将来負担比率（分子）の構造'!J$52</f>
        <v>5898</v>
      </c>
      <c r="H56" s="157"/>
      <c r="I56" s="157"/>
      <c r="J56" s="157">
        <f>'将来負担比率（分子）の構造'!K$52</f>
        <v>5476</v>
      </c>
      <c r="K56" s="157"/>
      <c r="L56" s="157"/>
      <c r="M56" s="157">
        <f>'将来負担比率（分子）の構造'!L$52</f>
        <v>5337</v>
      </c>
      <c r="N56" s="157"/>
      <c r="O56" s="157"/>
      <c r="P56" s="157">
        <f>'将来負担比率（分子）の構造'!M$52</f>
        <v>5247</v>
      </c>
    </row>
    <row r="57" spans="1:16" x14ac:dyDescent="0.2">
      <c r="A57" s="157" t="s">
        <v>42</v>
      </c>
      <c r="B57" s="157"/>
      <c r="C57" s="157"/>
      <c r="D57" s="157">
        <f>'将来負担比率（分子）の構造'!I$51</f>
        <v>853</v>
      </c>
      <c r="E57" s="157"/>
      <c r="F57" s="157"/>
      <c r="G57" s="157">
        <f>'将来負担比率（分子）の構造'!J$51</f>
        <v>839</v>
      </c>
      <c r="H57" s="157"/>
      <c r="I57" s="157"/>
      <c r="J57" s="157">
        <f>'将来負担比率（分子）の構造'!K$51</f>
        <v>814</v>
      </c>
      <c r="K57" s="157"/>
      <c r="L57" s="157"/>
      <c r="M57" s="157">
        <f>'将来負担比率（分子）の構造'!L$51</f>
        <v>588</v>
      </c>
      <c r="N57" s="157"/>
      <c r="O57" s="157"/>
      <c r="P57" s="157">
        <f>'将来負担比率（分子）の構造'!M$51</f>
        <v>557</v>
      </c>
    </row>
    <row r="58" spans="1:16" x14ac:dyDescent="0.2">
      <c r="A58" s="157" t="s">
        <v>41</v>
      </c>
      <c r="B58" s="157"/>
      <c r="C58" s="157"/>
      <c r="D58" s="157">
        <f>'将来負担比率（分子）の構造'!I$50</f>
        <v>2820</v>
      </c>
      <c r="E58" s="157"/>
      <c r="F58" s="157"/>
      <c r="G58" s="157">
        <f>'将来負担比率（分子）の構造'!J$50</f>
        <v>3177</v>
      </c>
      <c r="H58" s="157"/>
      <c r="I58" s="157"/>
      <c r="J58" s="157">
        <f>'将来負担比率（分子）の構造'!K$50</f>
        <v>3865</v>
      </c>
      <c r="K58" s="157"/>
      <c r="L58" s="157"/>
      <c r="M58" s="157">
        <f>'将来負担比率（分子）の構造'!L$50</f>
        <v>4101</v>
      </c>
      <c r="N58" s="157"/>
      <c r="O58" s="157"/>
      <c r="P58" s="157">
        <f>'将来負担比率（分子）の構造'!M$50</f>
        <v>4001</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685</v>
      </c>
      <c r="C62" s="157"/>
      <c r="D62" s="157"/>
      <c r="E62" s="157">
        <f>'将来負担比率（分子）の構造'!J$45</f>
        <v>693</v>
      </c>
      <c r="F62" s="157"/>
      <c r="G62" s="157"/>
      <c r="H62" s="157">
        <f>'将来負担比率（分子）の構造'!K$45</f>
        <v>648</v>
      </c>
      <c r="I62" s="157"/>
      <c r="J62" s="157"/>
      <c r="K62" s="157">
        <f>'将来負担比率（分子）の構造'!L$45</f>
        <v>625</v>
      </c>
      <c r="L62" s="157"/>
      <c r="M62" s="157"/>
      <c r="N62" s="157">
        <f>'将来負担比率（分子）の構造'!M$45</f>
        <v>661</v>
      </c>
      <c r="O62" s="157"/>
      <c r="P62" s="157"/>
    </row>
    <row r="63" spans="1:16" x14ac:dyDescent="0.2">
      <c r="A63" s="157" t="s">
        <v>34</v>
      </c>
      <c r="B63" s="157">
        <f>'将来負担比率（分子）の構造'!I$44</f>
        <v>78</v>
      </c>
      <c r="C63" s="157"/>
      <c r="D63" s="157"/>
      <c r="E63" s="157">
        <f>'将来負担比率（分子）の構造'!J$44</f>
        <v>68</v>
      </c>
      <c r="F63" s="157"/>
      <c r="G63" s="157"/>
      <c r="H63" s="157">
        <f>'将来負担比率（分子）の構造'!K$44</f>
        <v>58</v>
      </c>
      <c r="I63" s="157"/>
      <c r="J63" s="157"/>
      <c r="K63" s="157">
        <f>'将来負担比率（分子）の構造'!L$44</f>
        <v>53</v>
      </c>
      <c r="L63" s="157"/>
      <c r="M63" s="157"/>
      <c r="N63" s="157">
        <f>'将来負担比率（分子）の構造'!M$44</f>
        <v>48</v>
      </c>
      <c r="O63" s="157"/>
      <c r="P63" s="157"/>
    </row>
    <row r="64" spans="1:16" x14ac:dyDescent="0.2">
      <c r="A64" s="157" t="s">
        <v>33</v>
      </c>
      <c r="B64" s="157">
        <f>'将来負担比率（分子）の構造'!I$43</f>
        <v>2404</v>
      </c>
      <c r="C64" s="157"/>
      <c r="D64" s="157"/>
      <c r="E64" s="157">
        <f>'将来負担比率（分子）の構造'!J$43</f>
        <v>2236</v>
      </c>
      <c r="F64" s="157"/>
      <c r="G64" s="157"/>
      <c r="H64" s="157">
        <f>'将来負担比率（分子）の構造'!K$43</f>
        <v>2095</v>
      </c>
      <c r="I64" s="157"/>
      <c r="J64" s="157"/>
      <c r="K64" s="157">
        <f>'将来負担比率（分子）の構造'!L$43</f>
        <v>1915</v>
      </c>
      <c r="L64" s="157"/>
      <c r="M64" s="157"/>
      <c r="N64" s="157">
        <f>'将来負担比率（分子）の構造'!M$43</f>
        <v>1736</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9584</v>
      </c>
      <c r="C66" s="157"/>
      <c r="D66" s="157"/>
      <c r="E66" s="157">
        <f>'将来負担比率（分子）の構造'!J$41</f>
        <v>9041</v>
      </c>
      <c r="F66" s="157"/>
      <c r="G66" s="157"/>
      <c r="H66" s="157">
        <f>'将来負担比率（分子）の構造'!K$41</f>
        <v>8555</v>
      </c>
      <c r="I66" s="157"/>
      <c r="J66" s="157"/>
      <c r="K66" s="157">
        <f>'将来負担比率（分子）の構造'!L$41</f>
        <v>7686</v>
      </c>
      <c r="L66" s="157"/>
      <c r="M66" s="157"/>
      <c r="N66" s="157">
        <f>'将来負担比率（分子）の構造'!M$41</f>
        <v>7387</v>
      </c>
      <c r="O66" s="157"/>
      <c r="P66" s="157"/>
    </row>
    <row r="67" spans="1:16" x14ac:dyDescent="0.2">
      <c r="A67" s="157" t="s">
        <v>71</v>
      </c>
      <c r="B67" s="157" t="e">
        <f>NA()</f>
        <v>#N/A</v>
      </c>
      <c r="C67" s="157">
        <f>IF(ISNUMBER('将来負担比率（分子）の構造'!I$53), IF('将来負担比率（分子）の構造'!I$53 &lt; 0, 0, '将来負担比率（分子）の構造'!I$53), NA())</f>
        <v>2686</v>
      </c>
      <c r="D67" s="157" t="e">
        <f>NA()</f>
        <v>#N/A</v>
      </c>
      <c r="E67" s="157" t="e">
        <f>NA()</f>
        <v>#N/A</v>
      </c>
      <c r="F67" s="157">
        <f>IF(ISNUMBER('将来負担比率（分子）の構造'!J$53), IF('将来負担比率（分子）の構造'!J$53 &lt; 0, 0, '将来負担比率（分子）の構造'!J$53), NA())</f>
        <v>2123</v>
      </c>
      <c r="G67" s="157" t="e">
        <f>NA()</f>
        <v>#N/A</v>
      </c>
      <c r="H67" s="157" t="e">
        <f>NA()</f>
        <v>#N/A</v>
      </c>
      <c r="I67" s="157">
        <f>IF(ISNUMBER('将来負担比率（分子）の構造'!K$53), IF('将来負担比率（分子）の構造'!K$53 &lt; 0, 0, '将来負担比率（分子）の構造'!K$53), NA())</f>
        <v>1201</v>
      </c>
      <c r="J67" s="157" t="e">
        <f>NA()</f>
        <v>#N/A</v>
      </c>
      <c r="K67" s="157" t="e">
        <f>NA()</f>
        <v>#N/A</v>
      </c>
      <c r="L67" s="157">
        <f>IF(ISNUMBER('将来負担比率（分子）の構造'!L$53), IF('将来負担比率（分子）の構造'!L$53 &lt; 0, 0, '将来負担比率（分子）の構造'!L$53), NA())</f>
        <v>253</v>
      </c>
      <c r="M67" s="157" t="e">
        <f>NA()</f>
        <v>#N/A</v>
      </c>
      <c r="N67" s="157" t="e">
        <f>NA()</f>
        <v>#N/A</v>
      </c>
      <c r="O67" s="157">
        <f>IF(ISNUMBER('将来負担比率（分子）の構造'!M$53), IF('将来負担比率（分子）の構造'!M$53 &lt; 0, 0, '将来負担比率（分子）の構造'!M$53), NA())</f>
        <v>28</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974</v>
      </c>
      <c r="C72" s="161">
        <f>基金残高に係る経年分析!G55</f>
        <v>985</v>
      </c>
      <c r="D72" s="161">
        <f>基金残高に係る経年分析!H55</f>
        <v>1054</v>
      </c>
    </row>
    <row r="73" spans="1:16" x14ac:dyDescent="0.2">
      <c r="A73" s="160" t="s">
        <v>74</v>
      </c>
      <c r="B73" s="161">
        <f>基金残高に係る経年分析!F56</f>
        <v>175</v>
      </c>
      <c r="C73" s="161">
        <f>基金残高に係る経年分析!G56</f>
        <v>205</v>
      </c>
      <c r="D73" s="161">
        <f>基金残高に係る経年分析!H56</f>
        <v>222</v>
      </c>
    </row>
    <row r="74" spans="1:16" x14ac:dyDescent="0.2">
      <c r="A74" s="160" t="s">
        <v>75</v>
      </c>
      <c r="B74" s="161">
        <f>基金残高に係る経年分析!F57</f>
        <v>2500</v>
      </c>
      <c r="C74" s="161">
        <f>基金残高に係る経年分析!G57</f>
        <v>2481</v>
      </c>
      <c r="D74" s="161">
        <f>基金残高に係る経年分析!H57</f>
        <v>2451</v>
      </c>
    </row>
  </sheetData>
  <sheetProtection algorithmName="SHA-512" hashValue="3X7dvtHxsqmwA5xHoY8HsShUjiMDDQ/4S1LJeDZ9orWcU0M5nsPIo77qxZt6Jki2/d+G+ah0S+YsLCbPZZhN5A==" saltValue="AudwOnXvK+VuSqnq+ro3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573170</v>
      </c>
      <c r="S5" s="600"/>
      <c r="T5" s="600"/>
      <c r="U5" s="600"/>
      <c r="V5" s="600"/>
      <c r="W5" s="600"/>
      <c r="X5" s="600"/>
      <c r="Y5" s="601"/>
      <c r="Z5" s="602">
        <v>7.9</v>
      </c>
      <c r="AA5" s="602"/>
      <c r="AB5" s="602"/>
      <c r="AC5" s="602"/>
      <c r="AD5" s="603">
        <v>573170</v>
      </c>
      <c r="AE5" s="603"/>
      <c r="AF5" s="603"/>
      <c r="AG5" s="603"/>
      <c r="AH5" s="603"/>
      <c r="AI5" s="603"/>
      <c r="AJ5" s="603"/>
      <c r="AK5" s="603"/>
      <c r="AL5" s="604">
        <v>14.1</v>
      </c>
      <c r="AM5" s="605"/>
      <c r="AN5" s="605"/>
      <c r="AO5" s="606"/>
      <c r="AP5" s="596" t="s">
        <v>216</v>
      </c>
      <c r="AQ5" s="597"/>
      <c r="AR5" s="597"/>
      <c r="AS5" s="597"/>
      <c r="AT5" s="597"/>
      <c r="AU5" s="597"/>
      <c r="AV5" s="597"/>
      <c r="AW5" s="597"/>
      <c r="AX5" s="597"/>
      <c r="AY5" s="597"/>
      <c r="AZ5" s="597"/>
      <c r="BA5" s="597"/>
      <c r="BB5" s="597"/>
      <c r="BC5" s="597"/>
      <c r="BD5" s="597"/>
      <c r="BE5" s="597"/>
      <c r="BF5" s="598"/>
      <c r="BG5" s="610">
        <v>573170</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78885</v>
      </c>
      <c r="S6" s="611"/>
      <c r="T6" s="611"/>
      <c r="U6" s="611"/>
      <c r="V6" s="611"/>
      <c r="W6" s="611"/>
      <c r="X6" s="611"/>
      <c r="Y6" s="612"/>
      <c r="Z6" s="613">
        <v>1.1000000000000001</v>
      </c>
      <c r="AA6" s="613"/>
      <c r="AB6" s="613"/>
      <c r="AC6" s="613"/>
      <c r="AD6" s="614">
        <v>78885</v>
      </c>
      <c r="AE6" s="614"/>
      <c r="AF6" s="614"/>
      <c r="AG6" s="614"/>
      <c r="AH6" s="614"/>
      <c r="AI6" s="614"/>
      <c r="AJ6" s="614"/>
      <c r="AK6" s="614"/>
      <c r="AL6" s="615">
        <v>1.9</v>
      </c>
      <c r="AM6" s="616"/>
      <c r="AN6" s="616"/>
      <c r="AO6" s="617"/>
      <c r="AP6" s="607" t="s">
        <v>221</v>
      </c>
      <c r="AQ6" s="608"/>
      <c r="AR6" s="608"/>
      <c r="AS6" s="608"/>
      <c r="AT6" s="608"/>
      <c r="AU6" s="608"/>
      <c r="AV6" s="608"/>
      <c r="AW6" s="608"/>
      <c r="AX6" s="608"/>
      <c r="AY6" s="608"/>
      <c r="AZ6" s="608"/>
      <c r="BA6" s="608"/>
      <c r="BB6" s="608"/>
      <c r="BC6" s="608"/>
      <c r="BD6" s="608"/>
      <c r="BE6" s="608"/>
      <c r="BF6" s="609"/>
      <c r="BG6" s="610">
        <v>573170</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76965</v>
      </c>
      <c r="CS6" s="611"/>
      <c r="CT6" s="611"/>
      <c r="CU6" s="611"/>
      <c r="CV6" s="611"/>
      <c r="CW6" s="611"/>
      <c r="CX6" s="611"/>
      <c r="CY6" s="612"/>
      <c r="CZ6" s="604">
        <v>1.1000000000000001</v>
      </c>
      <c r="DA6" s="605"/>
      <c r="DB6" s="605"/>
      <c r="DC6" s="621"/>
      <c r="DD6" s="619" t="s">
        <v>122</v>
      </c>
      <c r="DE6" s="611"/>
      <c r="DF6" s="611"/>
      <c r="DG6" s="611"/>
      <c r="DH6" s="611"/>
      <c r="DI6" s="611"/>
      <c r="DJ6" s="611"/>
      <c r="DK6" s="611"/>
      <c r="DL6" s="611"/>
      <c r="DM6" s="611"/>
      <c r="DN6" s="611"/>
      <c r="DO6" s="611"/>
      <c r="DP6" s="612"/>
      <c r="DQ6" s="619">
        <v>76965</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233</v>
      </c>
      <c r="S7" s="611"/>
      <c r="T7" s="611"/>
      <c r="U7" s="611"/>
      <c r="V7" s="611"/>
      <c r="W7" s="611"/>
      <c r="X7" s="611"/>
      <c r="Y7" s="612"/>
      <c r="Z7" s="613">
        <v>0</v>
      </c>
      <c r="AA7" s="613"/>
      <c r="AB7" s="613"/>
      <c r="AC7" s="613"/>
      <c r="AD7" s="614">
        <v>233</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213001</v>
      </c>
      <c r="BH7" s="611"/>
      <c r="BI7" s="611"/>
      <c r="BJ7" s="611"/>
      <c r="BK7" s="611"/>
      <c r="BL7" s="611"/>
      <c r="BM7" s="611"/>
      <c r="BN7" s="612"/>
      <c r="BO7" s="613">
        <v>37.200000000000003</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1242608</v>
      </c>
      <c r="CS7" s="611"/>
      <c r="CT7" s="611"/>
      <c r="CU7" s="611"/>
      <c r="CV7" s="611"/>
      <c r="CW7" s="611"/>
      <c r="CX7" s="611"/>
      <c r="CY7" s="612"/>
      <c r="CZ7" s="613">
        <v>17.5</v>
      </c>
      <c r="DA7" s="613"/>
      <c r="DB7" s="613"/>
      <c r="DC7" s="613"/>
      <c r="DD7" s="619">
        <v>223956</v>
      </c>
      <c r="DE7" s="611"/>
      <c r="DF7" s="611"/>
      <c r="DG7" s="611"/>
      <c r="DH7" s="611"/>
      <c r="DI7" s="611"/>
      <c r="DJ7" s="611"/>
      <c r="DK7" s="611"/>
      <c r="DL7" s="611"/>
      <c r="DM7" s="611"/>
      <c r="DN7" s="611"/>
      <c r="DO7" s="611"/>
      <c r="DP7" s="612"/>
      <c r="DQ7" s="619">
        <v>708199</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2687</v>
      </c>
      <c r="S8" s="611"/>
      <c r="T8" s="611"/>
      <c r="U8" s="611"/>
      <c r="V8" s="611"/>
      <c r="W8" s="611"/>
      <c r="X8" s="611"/>
      <c r="Y8" s="612"/>
      <c r="Z8" s="613">
        <v>0</v>
      </c>
      <c r="AA8" s="613"/>
      <c r="AB8" s="613"/>
      <c r="AC8" s="613"/>
      <c r="AD8" s="614">
        <v>2687</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8187</v>
      </c>
      <c r="BH8" s="611"/>
      <c r="BI8" s="611"/>
      <c r="BJ8" s="611"/>
      <c r="BK8" s="611"/>
      <c r="BL8" s="611"/>
      <c r="BM8" s="611"/>
      <c r="BN8" s="612"/>
      <c r="BO8" s="613">
        <v>1.4</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1676822</v>
      </c>
      <c r="CS8" s="611"/>
      <c r="CT8" s="611"/>
      <c r="CU8" s="611"/>
      <c r="CV8" s="611"/>
      <c r="CW8" s="611"/>
      <c r="CX8" s="611"/>
      <c r="CY8" s="612"/>
      <c r="CZ8" s="613">
        <v>23.6</v>
      </c>
      <c r="DA8" s="613"/>
      <c r="DB8" s="613"/>
      <c r="DC8" s="613"/>
      <c r="DD8" s="619">
        <v>3435</v>
      </c>
      <c r="DE8" s="611"/>
      <c r="DF8" s="611"/>
      <c r="DG8" s="611"/>
      <c r="DH8" s="611"/>
      <c r="DI8" s="611"/>
      <c r="DJ8" s="611"/>
      <c r="DK8" s="611"/>
      <c r="DL8" s="611"/>
      <c r="DM8" s="611"/>
      <c r="DN8" s="611"/>
      <c r="DO8" s="611"/>
      <c r="DP8" s="612"/>
      <c r="DQ8" s="619">
        <v>1083936</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3759</v>
      </c>
      <c r="S9" s="611"/>
      <c r="T9" s="611"/>
      <c r="U9" s="611"/>
      <c r="V9" s="611"/>
      <c r="W9" s="611"/>
      <c r="X9" s="611"/>
      <c r="Y9" s="612"/>
      <c r="Z9" s="613">
        <v>0.1</v>
      </c>
      <c r="AA9" s="613"/>
      <c r="AB9" s="613"/>
      <c r="AC9" s="613"/>
      <c r="AD9" s="614">
        <v>3759</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178722</v>
      </c>
      <c r="BH9" s="611"/>
      <c r="BI9" s="611"/>
      <c r="BJ9" s="611"/>
      <c r="BK9" s="611"/>
      <c r="BL9" s="611"/>
      <c r="BM9" s="611"/>
      <c r="BN9" s="612"/>
      <c r="BO9" s="613">
        <v>31.2</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412811</v>
      </c>
      <c r="CS9" s="611"/>
      <c r="CT9" s="611"/>
      <c r="CU9" s="611"/>
      <c r="CV9" s="611"/>
      <c r="CW9" s="611"/>
      <c r="CX9" s="611"/>
      <c r="CY9" s="612"/>
      <c r="CZ9" s="613">
        <v>5.8</v>
      </c>
      <c r="DA9" s="613"/>
      <c r="DB9" s="613"/>
      <c r="DC9" s="613"/>
      <c r="DD9" s="619">
        <v>217536</v>
      </c>
      <c r="DE9" s="611"/>
      <c r="DF9" s="611"/>
      <c r="DG9" s="611"/>
      <c r="DH9" s="611"/>
      <c r="DI9" s="611"/>
      <c r="DJ9" s="611"/>
      <c r="DK9" s="611"/>
      <c r="DL9" s="611"/>
      <c r="DM9" s="611"/>
      <c r="DN9" s="611"/>
      <c r="DO9" s="611"/>
      <c r="DP9" s="612"/>
      <c r="DQ9" s="619">
        <v>249996</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14592</v>
      </c>
      <c r="BH10" s="611"/>
      <c r="BI10" s="611"/>
      <c r="BJ10" s="611"/>
      <c r="BK10" s="611"/>
      <c r="BL10" s="611"/>
      <c r="BM10" s="611"/>
      <c r="BN10" s="612"/>
      <c r="BO10" s="613">
        <v>2.5</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17039</v>
      </c>
      <c r="CS10" s="611"/>
      <c r="CT10" s="611"/>
      <c r="CU10" s="611"/>
      <c r="CV10" s="611"/>
      <c r="CW10" s="611"/>
      <c r="CX10" s="611"/>
      <c r="CY10" s="612"/>
      <c r="CZ10" s="613">
        <v>0.2</v>
      </c>
      <c r="DA10" s="613"/>
      <c r="DB10" s="613"/>
      <c r="DC10" s="613"/>
      <c r="DD10" s="619" t="s">
        <v>122</v>
      </c>
      <c r="DE10" s="611"/>
      <c r="DF10" s="611"/>
      <c r="DG10" s="611"/>
      <c r="DH10" s="611"/>
      <c r="DI10" s="611"/>
      <c r="DJ10" s="611"/>
      <c r="DK10" s="611"/>
      <c r="DL10" s="611"/>
      <c r="DM10" s="611"/>
      <c r="DN10" s="611"/>
      <c r="DO10" s="611"/>
      <c r="DP10" s="612"/>
      <c r="DQ10" s="619">
        <v>17039</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158440</v>
      </c>
      <c r="S11" s="611"/>
      <c r="T11" s="611"/>
      <c r="U11" s="611"/>
      <c r="V11" s="611"/>
      <c r="W11" s="611"/>
      <c r="X11" s="611"/>
      <c r="Y11" s="612"/>
      <c r="Z11" s="615">
        <v>2.2000000000000002</v>
      </c>
      <c r="AA11" s="616"/>
      <c r="AB11" s="616"/>
      <c r="AC11" s="622"/>
      <c r="AD11" s="619">
        <v>158440</v>
      </c>
      <c r="AE11" s="611"/>
      <c r="AF11" s="611"/>
      <c r="AG11" s="611"/>
      <c r="AH11" s="611"/>
      <c r="AI11" s="611"/>
      <c r="AJ11" s="611"/>
      <c r="AK11" s="612"/>
      <c r="AL11" s="615">
        <v>3.9</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11500</v>
      </c>
      <c r="BH11" s="611"/>
      <c r="BI11" s="611"/>
      <c r="BJ11" s="611"/>
      <c r="BK11" s="611"/>
      <c r="BL11" s="611"/>
      <c r="BM11" s="611"/>
      <c r="BN11" s="612"/>
      <c r="BO11" s="613">
        <v>2</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703076</v>
      </c>
      <c r="CS11" s="611"/>
      <c r="CT11" s="611"/>
      <c r="CU11" s="611"/>
      <c r="CV11" s="611"/>
      <c r="CW11" s="611"/>
      <c r="CX11" s="611"/>
      <c r="CY11" s="612"/>
      <c r="CZ11" s="613">
        <v>9.9</v>
      </c>
      <c r="DA11" s="613"/>
      <c r="DB11" s="613"/>
      <c r="DC11" s="613"/>
      <c r="DD11" s="619">
        <v>93196</v>
      </c>
      <c r="DE11" s="611"/>
      <c r="DF11" s="611"/>
      <c r="DG11" s="611"/>
      <c r="DH11" s="611"/>
      <c r="DI11" s="611"/>
      <c r="DJ11" s="611"/>
      <c r="DK11" s="611"/>
      <c r="DL11" s="611"/>
      <c r="DM11" s="611"/>
      <c r="DN11" s="611"/>
      <c r="DO11" s="611"/>
      <c r="DP11" s="612"/>
      <c r="DQ11" s="619">
        <v>257052</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260152</v>
      </c>
      <c r="BH12" s="611"/>
      <c r="BI12" s="611"/>
      <c r="BJ12" s="611"/>
      <c r="BK12" s="611"/>
      <c r="BL12" s="611"/>
      <c r="BM12" s="611"/>
      <c r="BN12" s="612"/>
      <c r="BO12" s="613">
        <v>45.4</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169396</v>
      </c>
      <c r="CS12" s="611"/>
      <c r="CT12" s="611"/>
      <c r="CU12" s="611"/>
      <c r="CV12" s="611"/>
      <c r="CW12" s="611"/>
      <c r="CX12" s="611"/>
      <c r="CY12" s="612"/>
      <c r="CZ12" s="613">
        <v>2.4</v>
      </c>
      <c r="DA12" s="613"/>
      <c r="DB12" s="613"/>
      <c r="DC12" s="613"/>
      <c r="DD12" s="619">
        <v>8574</v>
      </c>
      <c r="DE12" s="611"/>
      <c r="DF12" s="611"/>
      <c r="DG12" s="611"/>
      <c r="DH12" s="611"/>
      <c r="DI12" s="611"/>
      <c r="DJ12" s="611"/>
      <c r="DK12" s="611"/>
      <c r="DL12" s="611"/>
      <c r="DM12" s="611"/>
      <c r="DN12" s="611"/>
      <c r="DO12" s="611"/>
      <c r="DP12" s="612"/>
      <c r="DQ12" s="619">
        <v>69891</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250560</v>
      </c>
      <c r="BH13" s="611"/>
      <c r="BI13" s="611"/>
      <c r="BJ13" s="611"/>
      <c r="BK13" s="611"/>
      <c r="BL13" s="611"/>
      <c r="BM13" s="611"/>
      <c r="BN13" s="612"/>
      <c r="BO13" s="613">
        <v>43.7</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831147</v>
      </c>
      <c r="CS13" s="611"/>
      <c r="CT13" s="611"/>
      <c r="CU13" s="611"/>
      <c r="CV13" s="611"/>
      <c r="CW13" s="611"/>
      <c r="CX13" s="611"/>
      <c r="CY13" s="612"/>
      <c r="CZ13" s="613">
        <v>11.7</v>
      </c>
      <c r="DA13" s="613"/>
      <c r="DB13" s="613"/>
      <c r="DC13" s="613"/>
      <c r="DD13" s="619">
        <v>412323</v>
      </c>
      <c r="DE13" s="611"/>
      <c r="DF13" s="611"/>
      <c r="DG13" s="611"/>
      <c r="DH13" s="611"/>
      <c r="DI13" s="611"/>
      <c r="DJ13" s="611"/>
      <c r="DK13" s="611"/>
      <c r="DL13" s="611"/>
      <c r="DM13" s="611"/>
      <c r="DN13" s="611"/>
      <c r="DO13" s="611"/>
      <c r="DP13" s="612"/>
      <c r="DQ13" s="619">
        <v>418021</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36730</v>
      </c>
      <c r="BH14" s="611"/>
      <c r="BI14" s="611"/>
      <c r="BJ14" s="611"/>
      <c r="BK14" s="611"/>
      <c r="BL14" s="611"/>
      <c r="BM14" s="611"/>
      <c r="BN14" s="612"/>
      <c r="BO14" s="613">
        <v>6.4</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144341</v>
      </c>
      <c r="CS14" s="611"/>
      <c r="CT14" s="611"/>
      <c r="CU14" s="611"/>
      <c r="CV14" s="611"/>
      <c r="CW14" s="611"/>
      <c r="CX14" s="611"/>
      <c r="CY14" s="612"/>
      <c r="CZ14" s="613">
        <v>2</v>
      </c>
      <c r="DA14" s="613"/>
      <c r="DB14" s="613"/>
      <c r="DC14" s="613"/>
      <c r="DD14" s="619" t="s">
        <v>122</v>
      </c>
      <c r="DE14" s="611"/>
      <c r="DF14" s="611"/>
      <c r="DG14" s="611"/>
      <c r="DH14" s="611"/>
      <c r="DI14" s="611"/>
      <c r="DJ14" s="611"/>
      <c r="DK14" s="611"/>
      <c r="DL14" s="611"/>
      <c r="DM14" s="611"/>
      <c r="DN14" s="611"/>
      <c r="DO14" s="611"/>
      <c r="DP14" s="612"/>
      <c r="DQ14" s="619">
        <v>139820</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6414</v>
      </c>
      <c r="S15" s="611"/>
      <c r="T15" s="611"/>
      <c r="U15" s="611"/>
      <c r="V15" s="611"/>
      <c r="W15" s="611"/>
      <c r="X15" s="611"/>
      <c r="Y15" s="612"/>
      <c r="Z15" s="613">
        <v>0.1</v>
      </c>
      <c r="AA15" s="613"/>
      <c r="AB15" s="613"/>
      <c r="AC15" s="613"/>
      <c r="AD15" s="614">
        <v>6414</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63287</v>
      </c>
      <c r="BH15" s="611"/>
      <c r="BI15" s="611"/>
      <c r="BJ15" s="611"/>
      <c r="BK15" s="611"/>
      <c r="BL15" s="611"/>
      <c r="BM15" s="611"/>
      <c r="BN15" s="612"/>
      <c r="BO15" s="613">
        <v>11</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787322</v>
      </c>
      <c r="CS15" s="611"/>
      <c r="CT15" s="611"/>
      <c r="CU15" s="611"/>
      <c r="CV15" s="611"/>
      <c r="CW15" s="611"/>
      <c r="CX15" s="611"/>
      <c r="CY15" s="612"/>
      <c r="CZ15" s="613">
        <v>11.1</v>
      </c>
      <c r="DA15" s="613"/>
      <c r="DB15" s="613"/>
      <c r="DC15" s="613"/>
      <c r="DD15" s="619">
        <v>207785</v>
      </c>
      <c r="DE15" s="611"/>
      <c r="DF15" s="611"/>
      <c r="DG15" s="611"/>
      <c r="DH15" s="611"/>
      <c r="DI15" s="611"/>
      <c r="DJ15" s="611"/>
      <c r="DK15" s="611"/>
      <c r="DL15" s="611"/>
      <c r="DM15" s="611"/>
      <c r="DN15" s="611"/>
      <c r="DO15" s="611"/>
      <c r="DP15" s="612"/>
      <c r="DQ15" s="619">
        <v>540229</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10730</v>
      </c>
      <c r="S16" s="611"/>
      <c r="T16" s="611"/>
      <c r="U16" s="611"/>
      <c r="V16" s="611"/>
      <c r="W16" s="611"/>
      <c r="X16" s="611"/>
      <c r="Y16" s="612"/>
      <c r="Z16" s="613">
        <v>0.1</v>
      </c>
      <c r="AA16" s="613"/>
      <c r="AB16" s="613"/>
      <c r="AC16" s="613"/>
      <c r="AD16" s="614">
        <v>10730</v>
      </c>
      <c r="AE16" s="614"/>
      <c r="AF16" s="614"/>
      <c r="AG16" s="614"/>
      <c r="AH16" s="614"/>
      <c r="AI16" s="614"/>
      <c r="AJ16" s="614"/>
      <c r="AK16" s="614"/>
      <c r="AL16" s="615">
        <v>0.3</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39915</v>
      </c>
      <c r="CS16" s="611"/>
      <c r="CT16" s="611"/>
      <c r="CU16" s="611"/>
      <c r="CV16" s="611"/>
      <c r="CW16" s="611"/>
      <c r="CX16" s="611"/>
      <c r="CY16" s="612"/>
      <c r="CZ16" s="613">
        <v>0.6</v>
      </c>
      <c r="DA16" s="613"/>
      <c r="DB16" s="613"/>
      <c r="DC16" s="613"/>
      <c r="DD16" s="619" t="s">
        <v>122</v>
      </c>
      <c r="DE16" s="611"/>
      <c r="DF16" s="611"/>
      <c r="DG16" s="611"/>
      <c r="DH16" s="611"/>
      <c r="DI16" s="611"/>
      <c r="DJ16" s="611"/>
      <c r="DK16" s="611"/>
      <c r="DL16" s="611"/>
      <c r="DM16" s="611"/>
      <c r="DN16" s="611"/>
      <c r="DO16" s="611"/>
      <c r="DP16" s="612"/>
      <c r="DQ16" s="619">
        <v>10439</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23153</v>
      </c>
      <c r="S17" s="611"/>
      <c r="T17" s="611"/>
      <c r="U17" s="611"/>
      <c r="V17" s="611"/>
      <c r="W17" s="611"/>
      <c r="X17" s="611"/>
      <c r="Y17" s="612"/>
      <c r="Z17" s="613">
        <v>0.3</v>
      </c>
      <c r="AA17" s="613"/>
      <c r="AB17" s="613"/>
      <c r="AC17" s="613"/>
      <c r="AD17" s="614">
        <v>23153</v>
      </c>
      <c r="AE17" s="614"/>
      <c r="AF17" s="614"/>
      <c r="AG17" s="614"/>
      <c r="AH17" s="614"/>
      <c r="AI17" s="614"/>
      <c r="AJ17" s="614"/>
      <c r="AK17" s="614"/>
      <c r="AL17" s="615">
        <v>0.6</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952899</v>
      </c>
      <c r="CS17" s="611"/>
      <c r="CT17" s="611"/>
      <c r="CU17" s="611"/>
      <c r="CV17" s="611"/>
      <c r="CW17" s="611"/>
      <c r="CX17" s="611"/>
      <c r="CY17" s="612"/>
      <c r="CZ17" s="613">
        <v>13.4</v>
      </c>
      <c r="DA17" s="613"/>
      <c r="DB17" s="613"/>
      <c r="DC17" s="613"/>
      <c r="DD17" s="619" t="s">
        <v>122</v>
      </c>
      <c r="DE17" s="611"/>
      <c r="DF17" s="611"/>
      <c r="DG17" s="611"/>
      <c r="DH17" s="611"/>
      <c r="DI17" s="611"/>
      <c r="DJ17" s="611"/>
      <c r="DK17" s="611"/>
      <c r="DL17" s="611"/>
      <c r="DM17" s="611"/>
      <c r="DN17" s="611"/>
      <c r="DO17" s="611"/>
      <c r="DP17" s="612"/>
      <c r="DQ17" s="619">
        <v>896063</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1623</v>
      </c>
      <c r="S18" s="611"/>
      <c r="T18" s="611"/>
      <c r="U18" s="611"/>
      <c r="V18" s="611"/>
      <c r="W18" s="611"/>
      <c r="X18" s="611"/>
      <c r="Y18" s="612"/>
      <c r="Z18" s="613">
        <v>0</v>
      </c>
      <c r="AA18" s="613"/>
      <c r="AB18" s="613"/>
      <c r="AC18" s="613"/>
      <c r="AD18" s="614">
        <v>1623</v>
      </c>
      <c r="AE18" s="614"/>
      <c r="AF18" s="614"/>
      <c r="AG18" s="614"/>
      <c r="AH18" s="614"/>
      <c r="AI18" s="614"/>
      <c r="AJ18" s="614"/>
      <c r="AK18" s="614"/>
      <c r="AL18" s="615">
        <v>0</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v>49420</v>
      </c>
      <c r="CS18" s="611"/>
      <c r="CT18" s="611"/>
      <c r="CU18" s="611"/>
      <c r="CV18" s="611"/>
      <c r="CW18" s="611"/>
      <c r="CX18" s="611"/>
      <c r="CY18" s="612"/>
      <c r="CZ18" s="613">
        <v>0.7</v>
      </c>
      <c r="DA18" s="613"/>
      <c r="DB18" s="613"/>
      <c r="DC18" s="613"/>
      <c r="DD18" s="619" t="s">
        <v>122</v>
      </c>
      <c r="DE18" s="611"/>
      <c r="DF18" s="611"/>
      <c r="DG18" s="611"/>
      <c r="DH18" s="611"/>
      <c r="DI18" s="611"/>
      <c r="DJ18" s="611"/>
      <c r="DK18" s="611"/>
      <c r="DL18" s="611"/>
      <c r="DM18" s="611"/>
      <c r="DN18" s="611"/>
      <c r="DO18" s="611"/>
      <c r="DP18" s="612"/>
      <c r="DQ18" s="619">
        <v>6120</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21530</v>
      </c>
      <c r="S19" s="611"/>
      <c r="T19" s="611"/>
      <c r="U19" s="611"/>
      <c r="V19" s="611"/>
      <c r="W19" s="611"/>
      <c r="X19" s="611"/>
      <c r="Y19" s="612"/>
      <c r="Z19" s="613">
        <v>0.3</v>
      </c>
      <c r="AA19" s="613"/>
      <c r="AB19" s="613"/>
      <c r="AC19" s="613"/>
      <c r="AD19" s="614">
        <v>21530</v>
      </c>
      <c r="AE19" s="614"/>
      <c r="AF19" s="614"/>
      <c r="AG19" s="614"/>
      <c r="AH19" s="614"/>
      <c r="AI19" s="614"/>
      <c r="AJ19" s="614"/>
      <c r="AK19" s="614"/>
      <c r="AL19" s="615">
        <v>0.5</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7103761</v>
      </c>
      <c r="CS20" s="611"/>
      <c r="CT20" s="611"/>
      <c r="CU20" s="611"/>
      <c r="CV20" s="611"/>
      <c r="CW20" s="611"/>
      <c r="CX20" s="611"/>
      <c r="CY20" s="612"/>
      <c r="CZ20" s="613">
        <v>100</v>
      </c>
      <c r="DA20" s="613"/>
      <c r="DB20" s="613"/>
      <c r="DC20" s="613"/>
      <c r="DD20" s="619">
        <v>1166805</v>
      </c>
      <c r="DE20" s="611"/>
      <c r="DF20" s="611"/>
      <c r="DG20" s="611"/>
      <c r="DH20" s="611"/>
      <c r="DI20" s="611"/>
      <c r="DJ20" s="611"/>
      <c r="DK20" s="611"/>
      <c r="DL20" s="611"/>
      <c r="DM20" s="611"/>
      <c r="DN20" s="611"/>
      <c r="DO20" s="611"/>
      <c r="DP20" s="612"/>
      <c r="DQ20" s="619">
        <v>4473770</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3445833</v>
      </c>
      <c r="S21" s="611"/>
      <c r="T21" s="611"/>
      <c r="U21" s="611"/>
      <c r="V21" s="611"/>
      <c r="W21" s="611"/>
      <c r="X21" s="611"/>
      <c r="Y21" s="612"/>
      <c r="Z21" s="613">
        <v>47.3</v>
      </c>
      <c r="AA21" s="613"/>
      <c r="AB21" s="613"/>
      <c r="AC21" s="613"/>
      <c r="AD21" s="614">
        <v>3205608</v>
      </c>
      <c r="AE21" s="614"/>
      <c r="AF21" s="614"/>
      <c r="AG21" s="614"/>
      <c r="AH21" s="614"/>
      <c r="AI21" s="614"/>
      <c r="AJ21" s="614"/>
      <c r="AK21" s="614"/>
      <c r="AL21" s="615">
        <v>78.900000000000006</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3205608</v>
      </c>
      <c r="S22" s="611"/>
      <c r="T22" s="611"/>
      <c r="U22" s="611"/>
      <c r="V22" s="611"/>
      <c r="W22" s="611"/>
      <c r="X22" s="611"/>
      <c r="Y22" s="612"/>
      <c r="Z22" s="613">
        <v>44</v>
      </c>
      <c r="AA22" s="613"/>
      <c r="AB22" s="613"/>
      <c r="AC22" s="613"/>
      <c r="AD22" s="614">
        <v>3205608</v>
      </c>
      <c r="AE22" s="614"/>
      <c r="AF22" s="614"/>
      <c r="AG22" s="614"/>
      <c r="AH22" s="614"/>
      <c r="AI22" s="614"/>
      <c r="AJ22" s="614"/>
      <c r="AK22" s="614"/>
      <c r="AL22" s="615">
        <v>78.900000000000006</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240225</v>
      </c>
      <c r="S23" s="611"/>
      <c r="T23" s="611"/>
      <c r="U23" s="611"/>
      <c r="V23" s="611"/>
      <c r="W23" s="611"/>
      <c r="X23" s="611"/>
      <c r="Y23" s="612"/>
      <c r="Z23" s="613">
        <v>3.3</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3086465</v>
      </c>
      <c r="CS24" s="600"/>
      <c r="CT24" s="600"/>
      <c r="CU24" s="600"/>
      <c r="CV24" s="600"/>
      <c r="CW24" s="600"/>
      <c r="CX24" s="600"/>
      <c r="CY24" s="601"/>
      <c r="CZ24" s="604">
        <v>43.4</v>
      </c>
      <c r="DA24" s="605"/>
      <c r="DB24" s="605"/>
      <c r="DC24" s="621"/>
      <c r="DD24" s="640">
        <v>2501387</v>
      </c>
      <c r="DE24" s="600"/>
      <c r="DF24" s="600"/>
      <c r="DG24" s="600"/>
      <c r="DH24" s="600"/>
      <c r="DI24" s="600"/>
      <c r="DJ24" s="600"/>
      <c r="DK24" s="601"/>
      <c r="DL24" s="640">
        <v>2355807</v>
      </c>
      <c r="DM24" s="600"/>
      <c r="DN24" s="600"/>
      <c r="DO24" s="600"/>
      <c r="DP24" s="600"/>
      <c r="DQ24" s="600"/>
      <c r="DR24" s="600"/>
      <c r="DS24" s="600"/>
      <c r="DT24" s="600"/>
      <c r="DU24" s="600"/>
      <c r="DV24" s="601"/>
      <c r="DW24" s="604">
        <v>58</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4303304</v>
      </c>
      <c r="S25" s="611"/>
      <c r="T25" s="611"/>
      <c r="U25" s="611"/>
      <c r="V25" s="611"/>
      <c r="W25" s="611"/>
      <c r="X25" s="611"/>
      <c r="Y25" s="612"/>
      <c r="Z25" s="613">
        <v>59.1</v>
      </c>
      <c r="AA25" s="613"/>
      <c r="AB25" s="613"/>
      <c r="AC25" s="613"/>
      <c r="AD25" s="614">
        <v>4063079</v>
      </c>
      <c r="AE25" s="614"/>
      <c r="AF25" s="614"/>
      <c r="AG25" s="614"/>
      <c r="AH25" s="614"/>
      <c r="AI25" s="614"/>
      <c r="AJ25" s="614"/>
      <c r="AK25" s="614"/>
      <c r="AL25" s="615">
        <v>100</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1355084</v>
      </c>
      <c r="CS25" s="643"/>
      <c r="CT25" s="643"/>
      <c r="CU25" s="643"/>
      <c r="CV25" s="643"/>
      <c r="CW25" s="643"/>
      <c r="CX25" s="643"/>
      <c r="CY25" s="644"/>
      <c r="CZ25" s="615">
        <v>19.100000000000001</v>
      </c>
      <c r="DA25" s="641"/>
      <c r="DB25" s="641"/>
      <c r="DC25" s="645"/>
      <c r="DD25" s="619">
        <v>1240843</v>
      </c>
      <c r="DE25" s="643"/>
      <c r="DF25" s="643"/>
      <c r="DG25" s="643"/>
      <c r="DH25" s="643"/>
      <c r="DI25" s="643"/>
      <c r="DJ25" s="643"/>
      <c r="DK25" s="644"/>
      <c r="DL25" s="619">
        <v>1220199</v>
      </c>
      <c r="DM25" s="643"/>
      <c r="DN25" s="643"/>
      <c r="DO25" s="643"/>
      <c r="DP25" s="643"/>
      <c r="DQ25" s="643"/>
      <c r="DR25" s="643"/>
      <c r="DS25" s="643"/>
      <c r="DT25" s="643"/>
      <c r="DU25" s="643"/>
      <c r="DV25" s="644"/>
      <c r="DW25" s="615">
        <v>30</v>
      </c>
      <c r="DX25" s="641"/>
      <c r="DY25" s="641"/>
      <c r="DZ25" s="641"/>
      <c r="EA25" s="641"/>
      <c r="EB25" s="641"/>
      <c r="EC25" s="642"/>
    </row>
    <row r="26" spans="2:133" ht="11.25" customHeight="1" x14ac:dyDescent="0.2">
      <c r="B26" s="607" t="s">
        <v>283</v>
      </c>
      <c r="C26" s="608"/>
      <c r="D26" s="608"/>
      <c r="E26" s="608"/>
      <c r="F26" s="608"/>
      <c r="G26" s="608"/>
      <c r="H26" s="608"/>
      <c r="I26" s="608"/>
      <c r="J26" s="608"/>
      <c r="K26" s="608"/>
      <c r="L26" s="608"/>
      <c r="M26" s="608"/>
      <c r="N26" s="608"/>
      <c r="O26" s="608"/>
      <c r="P26" s="608"/>
      <c r="Q26" s="609"/>
      <c r="R26" s="610">
        <v>895</v>
      </c>
      <c r="S26" s="611"/>
      <c r="T26" s="611"/>
      <c r="U26" s="611"/>
      <c r="V26" s="611"/>
      <c r="W26" s="611"/>
      <c r="X26" s="611"/>
      <c r="Y26" s="612"/>
      <c r="Z26" s="613">
        <v>0</v>
      </c>
      <c r="AA26" s="613"/>
      <c r="AB26" s="613"/>
      <c r="AC26" s="613"/>
      <c r="AD26" s="614">
        <v>895</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665069</v>
      </c>
      <c r="CS26" s="611"/>
      <c r="CT26" s="611"/>
      <c r="CU26" s="611"/>
      <c r="CV26" s="611"/>
      <c r="CW26" s="611"/>
      <c r="CX26" s="611"/>
      <c r="CY26" s="612"/>
      <c r="CZ26" s="615">
        <v>9.4</v>
      </c>
      <c r="DA26" s="641"/>
      <c r="DB26" s="641"/>
      <c r="DC26" s="645"/>
      <c r="DD26" s="619">
        <v>628382</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2">
      <c r="B27" s="607" t="s">
        <v>286</v>
      </c>
      <c r="C27" s="608"/>
      <c r="D27" s="608"/>
      <c r="E27" s="608"/>
      <c r="F27" s="608"/>
      <c r="G27" s="608"/>
      <c r="H27" s="608"/>
      <c r="I27" s="608"/>
      <c r="J27" s="608"/>
      <c r="K27" s="608"/>
      <c r="L27" s="608"/>
      <c r="M27" s="608"/>
      <c r="N27" s="608"/>
      <c r="O27" s="608"/>
      <c r="P27" s="608"/>
      <c r="Q27" s="609"/>
      <c r="R27" s="610">
        <v>21449</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573170</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778482</v>
      </c>
      <c r="CS27" s="643"/>
      <c r="CT27" s="643"/>
      <c r="CU27" s="643"/>
      <c r="CV27" s="643"/>
      <c r="CW27" s="643"/>
      <c r="CX27" s="643"/>
      <c r="CY27" s="644"/>
      <c r="CZ27" s="615">
        <v>11</v>
      </c>
      <c r="DA27" s="641"/>
      <c r="DB27" s="641"/>
      <c r="DC27" s="645"/>
      <c r="DD27" s="619">
        <v>364481</v>
      </c>
      <c r="DE27" s="643"/>
      <c r="DF27" s="643"/>
      <c r="DG27" s="643"/>
      <c r="DH27" s="643"/>
      <c r="DI27" s="643"/>
      <c r="DJ27" s="643"/>
      <c r="DK27" s="644"/>
      <c r="DL27" s="619">
        <v>239545</v>
      </c>
      <c r="DM27" s="643"/>
      <c r="DN27" s="643"/>
      <c r="DO27" s="643"/>
      <c r="DP27" s="643"/>
      <c r="DQ27" s="643"/>
      <c r="DR27" s="643"/>
      <c r="DS27" s="643"/>
      <c r="DT27" s="643"/>
      <c r="DU27" s="643"/>
      <c r="DV27" s="644"/>
      <c r="DW27" s="615">
        <v>5.9</v>
      </c>
      <c r="DX27" s="641"/>
      <c r="DY27" s="641"/>
      <c r="DZ27" s="641"/>
      <c r="EA27" s="641"/>
      <c r="EB27" s="641"/>
      <c r="EC27" s="642"/>
    </row>
    <row r="28" spans="2:133" ht="11.25" customHeight="1" x14ac:dyDescent="0.2">
      <c r="B28" s="607" t="s">
        <v>289</v>
      </c>
      <c r="C28" s="608"/>
      <c r="D28" s="608"/>
      <c r="E28" s="608"/>
      <c r="F28" s="608"/>
      <c r="G28" s="608"/>
      <c r="H28" s="608"/>
      <c r="I28" s="608"/>
      <c r="J28" s="608"/>
      <c r="K28" s="608"/>
      <c r="L28" s="608"/>
      <c r="M28" s="608"/>
      <c r="N28" s="608"/>
      <c r="O28" s="608"/>
      <c r="P28" s="608"/>
      <c r="Q28" s="609"/>
      <c r="R28" s="610">
        <v>133312</v>
      </c>
      <c r="S28" s="611"/>
      <c r="T28" s="611"/>
      <c r="U28" s="611"/>
      <c r="V28" s="611"/>
      <c r="W28" s="611"/>
      <c r="X28" s="611"/>
      <c r="Y28" s="612"/>
      <c r="Z28" s="613">
        <v>1.8</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952899</v>
      </c>
      <c r="CS28" s="611"/>
      <c r="CT28" s="611"/>
      <c r="CU28" s="611"/>
      <c r="CV28" s="611"/>
      <c r="CW28" s="611"/>
      <c r="CX28" s="611"/>
      <c r="CY28" s="612"/>
      <c r="CZ28" s="615">
        <v>13.4</v>
      </c>
      <c r="DA28" s="641"/>
      <c r="DB28" s="641"/>
      <c r="DC28" s="645"/>
      <c r="DD28" s="619">
        <v>896063</v>
      </c>
      <c r="DE28" s="611"/>
      <c r="DF28" s="611"/>
      <c r="DG28" s="611"/>
      <c r="DH28" s="611"/>
      <c r="DI28" s="611"/>
      <c r="DJ28" s="611"/>
      <c r="DK28" s="612"/>
      <c r="DL28" s="619">
        <v>896063</v>
      </c>
      <c r="DM28" s="611"/>
      <c r="DN28" s="611"/>
      <c r="DO28" s="611"/>
      <c r="DP28" s="611"/>
      <c r="DQ28" s="611"/>
      <c r="DR28" s="611"/>
      <c r="DS28" s="611"/>
      <c r="DT28" s="611"/>
      <c r="DU28" s="611"/>
      <c r="DV28" s="612"/>
      <c r="DW28" s="615">
        <v>22</v>
      </c>
      <c r="DX28" s="641"/>
      <c r="DY28" s="641"/>
      <c r="DZ28" s="641"/>
      <c r="EA28" s="641"/>
      <c r="EB28" s="641"/>
      <c r="EC28" s="642"/>
    </row>
    <row r="29" spans="2:133" ht="11.25" customHeight="1" x14ac:dyDescent="0.2">
      <c r="B29" s="607" t="s">
        <v>291</v>
      </c>
      <c r="C29" s="608"/>
      <c r="D29" s="608"/>
      <c r="E29" s="608"/>
      <c r="F29" s="608"/>
      <c r="G29" s="608"/>
      <c r="H29" s="608"/>
      <c r="I29" s="608"/>
      <c r="J29" s="608"/>
      <c r="K29" s="608"/>
      <c r="L29" s="608"/>
      <c r="M29" s="608"/>
      <c r="N29" s="608"/>
      <c r="O29" s="608"/>
      <c r="P29" s="608"/>
      <c r="Q29" s="609"/>
      <c r="R29" s="610">
        <v>4887</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952899</v>
      </c>
      <c r="CS29" s="643"/>
      <c r="CT29" s="643"/>
      <c r="CU29" s="643"/>
      <c r="CV29" s="643"/>
      <c r="CW29" s="643"/>
      <c r="CX29" s="643"/>
      <c r="CY29" s="644"/>
      <c r="CZ29" s="615">
        <v>13.4</v>
      </c>
      <c r="DA29" s="641"/>
      <c r="DB29" s="641"/>
      <c r="DC29" s="645"/>
      <c r="DD29" s="619">
        <v>896063</v>
      </c>
      <c r="DE29" s="643"/>
      <c r="DF29" s="643"/>
      <c r="DG29" s="643"/>
      <c r="DH29" s="643"/>
      <c r="DI29" s="643"/>
      <c r="DJ29" s="643"/>
      <c r="DK29" s="644"/>
      <c r="DL29" s="619">
        <v>896063</v>
      </c>
      <c r="DM29" s="643"/>
      <c r="DN29" s="643"/>
      <c r="DO29" s="643"/>
      <c r="DP29" s="643"/>
      <c r="DQ29" s="643"/>
      <c r="DR29" s="643"/>
      <c r="DS29" s="643"/>
      <c r="DT29" s="643"/>
      <c r="DU29" s="643"/>
      <c r="DV29" s="644"/>
      <c r="DW29" s="615">
        <v>22</v>
      </c>
      <c r="DX29" s="641"/>
      <c r="DY29" s="641"/>
      <c r="DZ29" s="641"/>
      <c r="EA29" s="641"/>
      <c r="EB29" s="641"/>
      <c r="EC29" s="642"/>
    </row>
    <row r="30" spans="2:133" ht="11.25" customHeight="1" x14ac:dyDescent="0.2">
      <c r="B30" s="607" t="s">
        <v>293</v>
      </c>
      <c r="C30" s="608"/>
      <c r="D30" s="608"/>
      <c r="E30" s="608"/>
      <c r="F30" s="608"/>
      <c r="G30" s="608"/>
      <c r="H30" s="608"/>
      <c r="I30" s="608"/>
      <c r="J30" s="608"/>
      <c r="K30" s="608"/>
      <c r="L30" s="608"/>
      <c r="M30" s="608"/>
      <c r="N30" s="608"/>
      <c r="O30" s="608"/>
      <c r="P30" s="608"/>
      <c r="Q30" s="609"/>
      <c r="R30" s="610">
        <v>879131</v>
      </c>
      <c r="S30" s="611"/>
      <c r="T30" s="611"/>
      <c r="U30" s="611"/>
      <c r="V30" s="611"/>
      <c r="W30" s="611"/>
      <c r="X30" s="611"/>
      <c r="Y30" s="612"/>
      <c r="Z30" s="613">
        <v>12.1</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920050</v>
      </c>
      <c r="CS30" s="611"/>
      <c r="CT30" s="611"/>
      <c r="CU30" s="611"/>
      <c r="CV30" s="611"/>
      <c r="CW30" s="611"/>
      <c r="CX30" s="611"/>
      <c r="CY30" s="612"/>
      <c r="CZ30" s="615">
        <v>13</v>
      </c>
      <c r="DA30" s="641"/>
      <c r="DB30" s="641"/>
      <c r="DC30" s="645"/>
      <c r="DD30" s="619">
        <v>863214</v>
      </c>
      <c r="DE30" s="611"/>
      <c r="DF30" s="611"/>
      <c r="DG30" s="611"/>
      <c r="DH30" s="611"/>
      <c r="DI30" s="611"/>
      <c r="DJ30" s="611"/>
      <c r="DK30" s="612"/>
      <c r="DL30" s="619">
        <v>863214</v>
      </c>
      <c r="DM30" s="611"/>
      <c r="DN30" s="611"/>
      <c r="DO30" s="611"/>
      <c r="DP30" s="611"/>
      <c r="DQ30" s="611"/>
      <c r="DR30" s="611"/>
      <c r="DS30" s="611"/>
      <c r="DT30" s="611"/>
      <c r="DU30" s="611"/>
      <c r="DV30" s="612"/>
      <c r="DW30" s="615">
        <v>21.2</v>
      </c>
      <c r="DX30" s="641"/>
      <c r="DY30" s="641"/>
      <c r="DZ30" s="641"/>
      <c r="EA30" s="641"/>
      <c r="EB30" s="641"/>
      <c r="EC30" s="642"/>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98.9</v>
      </c>
      <c r="BH31" s="654"/>
      <c r="BI31" s="654"/>
      <c r="BJ31" s="654"/>
      <c r="BK31" s="654"/>
      <c r="BL31" s="654"/>
      <c r="BM31" s="605">
        <v>95.3</v>
      </c>
      <c r="BN31" s="654"/>
      <c r="BO31" s="654"/>
      <c r="BP31" s="654"/>
      <c r="BQ31" s="655"/>
      <c r="BR31" s="666">
        <v>99.2</v>
      </c>
      <c r="BS31" s="654"/>
      <c r="BT31" s="654"/>
      <c r="BU31" s="654"/>
      <c r="BV31" s="654"/>
      <c r="BW31" s="654"/>
      <c r="BX31" s="605">
        <v>95.5</v>
      </c>
      <c r="BY31" s="654"/>
      <c r="BZ31" s="654"/>
      <c r="CA31" s="654"/>
      <c r="CB31" s="655"/>
      <c r="CD31" s="648"/>
      <c r="CE31" s="649"/>
      <c r="CF31" s="607" t="s">
        <v>300</v>
      </c>
      <c r="CG31" s="608"/>
      <c r="CH31" s="608"/>
      <c r="CI31" s="608"/>
      <c r="CJ31" s="608"/>
      <c r="CK31" s="608"/>
      <c r="CL31" s="608"/>
      <c r="CM31" s="608"/>
      <c r="CN31" s="608"/>
      <c r="CO31" s="608"/>
      <c r="CP31" s="608"/>
      <c r="CQ31" s="609"/>
      <c r="CR31" s="610">
        <v>32849</v>
      </c>
      <c r="CS31" s="643"/>
      <c r="CT31" s="643"/>
      <c r="CU31" s="643"/>
      <c r="CV31" s="643"/>
      <c r="CW31" s="643"/>
      <c r="CX31" s="643"/>
      <c r="CY31" s="644"/>
      <c r="CZ31" s="615">
        <v>0.5</v>
      </c>
      <c r="DA31" s="641"/>
      <c r="DB31" s="641"/>
      <c r="DC31" s="645"/>
      <c r="DD31" s="619">
        <v>32849</v>
      </c>
      <c r="DE31" s="643"/>
      <c r="DF31" s="643"/>
      <c r="DG31" s="643"/>
      <c r="DH31" s="643"/>
      <c r="DI31" s="643"/>
      <c r="DJ31" s="643"/>
      <c r="DK31" s="644"/>
      <c r="DL31" s="619">
        <v>32849</v>
      </c>
      <c r="DM31" s="643"/>
      <c r="DN31" s="643"/>
      <c r="DO31" s="643"/>
      <c r="DP31" s="643"/>
      <c r="DQ31" s="643"/>
      <c r="DR31" s="643"/>
      <c r="DS31" s="643"/>
      <c r="DT31" s="643"/>
      <c r="DU31" s="643"/>
      <c r="DV31" s="644"/>
      <c r="DW31" s="615">
        <v>0.8</v>
      </c>
      <c r="DX31" s="641"/>
      <c r="DY31" s="641"/>
      <c r="DZ31" s="641"/>
      <c r="EA31" s="641"/>
      <c r="EB31" s="641"/>
      <c r="EC31" s="642"/>
    </row>
    <row r="32" spans="2:133" ht="11.25" customHeight="1" x14ac:dyDescent="0.2">
      <c r="B32" s="607" t="s">
        <v>301</v>
      </c>
      <c r="C32" s="608"/>
      <c r="D32" s="608"/>
      <c r="E32" s="608"/>
      <c r="F32" s="608"/>
      <c r="G32" s="608"/>
      <c r="H32" s="608"/>
      <c r="I32" s="608"/>
      <c r="J32" s="608"/>
      <c r="K32" s="608"/>
      <c r="L32" s="608"/>
      <c r="M32" s="608"/>
      <c r="N32" s="608"/>
      <c r="O32" s="608"/>
      <c r="P32" s="608"/>
      <c r="Q32" s="609"/>
      <c r="R32" s="610">
        <v>763198</v>
      </c>
      <c r="S32" s="611"/>
      <c r="T32" s="611"/>
      <c r="U32" s="611"/>
      <c r="V32" s="611"/>
      <c r="W32" s="611"/>
      <c r="X32" s="611"/>
      <c r="Y32" s="612"/>
      <c r="Z32" s="613">
        <v>10.5</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99.4</v>
      </c>
      <c r="BH32" s="643"/>
      <c r="BI32" s="643"/>
      <c r="BJ32" s="643"/>
      <c r="BK32" s="643"/>
      <c r="BL32" s="643"/>
      <c r="BM32" s="616">
        <v>97.7</v>
      </c>
      <c r="BN32" s="643"/>
      <c r="BO32" s="643"/>
      <c r="BP32" s="643"/>
      <c r="BQ32" s="665"/>
      <c r="BR32" s="667">
        <v>99.6</v>
      </c>
      <c r="BS32" s="643"/>
      <c r="BT32" s="643"/>
      <c r="BU32" s="643"/>
      <c r="BV32" s="643"/>
      <c r="BW32" s="643"/>
      <c r="BX32" s="616">
        <v>98</v>
      </c>
      <c r="BY32" s="643"/>
      <c r="BZ32" s="643"/>
      <c r="CA32" s="643"/>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1"/>
      <c r="DB32" s="641"/>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1"/>
      <c r="DY32" s="641"/>
      <c r="DZ32" s="641"/>
      <c r="EA32" s="641"/>
      <c r="EB32" s="641"/>
      <c r="EC32" s="642"/>
    </row>
    <row r="33" spans="2:133" ht="11.25" customHeight="1" x14ac:dyDescent="0.2">
      <c r="B33" s="607" t="s">
        <v>305</v>
      </c>
      <c r="C33" s="608"/>
      <c r="D33" s="608"/>
      <c r="E33" s="608"/>
      <c r="F33" s="608"/>
      <c r="G33" s="608"/>
      <c r="H33" s="608"/>
      <c r="I33" s="608"/>
      <c r="J33" s="608"/>
      <c r="K33" s="608"/>
      <c r="L33" s="608"/>
      <c r="M33" s="608"/>
      <c r="N33" s="608"/>
      <c r="O33" s="608"/>
      <c r="P33" s="608"/>
      <c r="Q33" s="609"/>
      <c r="R33" s="610">
        <v>36902</v>
      </c>
      <c r="S33" s="611"/>
      <c r="T33" s="611"/>
      <c r="U33" s="611"/>
      <c r="V33" s="611"/>
      <c r="W33" s="611"/>
      <c r="X33" s="611"/>
      <c r="Y33" s="612"/>
      <c r="Z33" s="613">
        <v>0.5</v>
      </c>
      <c r="AA33" s="613"/>
      <c r="AB33" s="613"/>
      <c r="AC33" s="613"/>
      <c r="AD33" s="614" t="s">
        <v>122</v>
      </c>
      <c r="AE33" s="614"/>
      <c r="AF33" s="614"/>
      <c r="AG33" s="614"/>
      <c r="AH33" s="614"/>
      <c r="AI33" s="614"/>
      <c r="AJ33" s="614"/>
      <c r="AK33" s="614"/>
      <c r="AL33" s="615" t="s">
        <v>122</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98.1</v>
      </c>
      <c r="BH33" s="669"/>
      <c r="BI33" s="669"/>
      <c r="BJ33" s="669"/>
      <c r="BK33" s="669"/>
      <c r="BL33" s="669"/>
      <c r="BM33" s="670">
        <v>91.8</v>
      </c>
      <c r="BN33" s="669"/>
      <c r="BO33" s="669"/>
      <c r="BP33" s="669"/>
      <c r="BQ33" s="671"/>
      <c r="BR33" s="668">
        <v>98.5</v>
      </c>
      <c r="BS33" s="669"/>
      <c r="BT33" s="669"/>
      <c r="BU33" s="669"/>
      <c r="BV33" s="669"/>
      <c r="BW33" s="669"/>
      <c r="BX33" s="670">
        <v>91.8</v>
      </c>
      <c r="BY33" s="669"/>
      <c r="BZ33" s="669"/>
      <c r="CA33" s="669"/>
      <c r="CB33" s="671"/>
      <c r="CD33" s="607" t="s">
        <v>307</v>
      </c>
      <c r="CE33" s="608"/>
      <c r="CF33" s="608"/>
      <c r="CG33" s="608"/>
      <c r="CH33" s="608"/>
      <c r="CI33" s="608"/>
      <c r="CJ33" s="608"/>
      <c r="CK33" s="608"/>
      <c r="CL33" s="608"/>
      <c r="CM33" s="608"/>
      <c r="CN33" s="608"/>
      <c r="CO33" s="608"/>
      <c r="CP33" s="608"/>
      <c r="CQ33" s="609"/>
      <c r="CR33" s="610">
        <v>2810576</v>
      </c>
      <c r="CS33" s="643"/>
      <c r="CT33" s="643"/>
      <c r="CU33" s="643"/>
      <c r="CV33" s="643"/>
      <c r="CW33" s="643"/>
      <c r="CX33" s="643"/>
      <c r="CY33" s="644"/>
      <c r="CZ33" s="615">
        <v>39.6</v>
      </c>
      <c r="DA33" s="641"/>
      <c r="DB33" s="641"/>
      <c r="DC33" s="645"/>
      <c r="DD33" s="619">
        <v>1723821</v>
      </c>
      <c r="DE33" s="643"/>
      <c r="DF33" s="643"/>
      <c r="DG33" s="643"/>
      <c r="DH33" s="643"/>
      <c r="DI33" s="643"/>
      <c r="DJ33" s="643"/>
      <c r="DK33" s="644"/>
      <c r="DL33" s="619">
        <v>1336415</v>
      </c>
      <c r="DM33" s="643"/>
      <c r="DN33" s="643"/>
      <c r="DO33" s="643"/>
      <c r="DP33" s="643"/>
      <c r="DQ33" s="643"/>
      <c r="DR33" s="643"/>
      <c r="DS33" s="643"/>
      <c r="DT33" s="643"/>
      <c r="DU33" s="643"/>
      <c r="DV33" s="644"/>
      <c r="DW33" s="615">
        <v>32.9</v>
      </c>
      <c r="DX33" s="641"/>
      <c r="DY33" s="641"/>
      <c r="DZ33" s="641"/>
      <c r="EA33" s="641"/>
      <c r="EB33" s="641"/>
      <c r="EC33" s="642"/>
    </row>
    <row r="34" spans="2:133" ht="11.25" customHeight="1" x14ac:dyDescent="0.2">
      <c r="B34" s="607" t="s">
        <v>308</v>
      </c>
      <c r="C34" s="608"/>
      <c r="D34" s="608"/>
      <c r="E34" s="608"/>
      <c r="F34" s="608"/>
      <c r="G34" s="608"/>
      <c r="H34" s="608"/>
      <c r="I34" s="608"/>
      <c r="J34" s="608"/>
      <c r="K34" s="608"/>
      <c r="L34" s="608"/>
      <c r="M34" s="608"/>
      <c r="N34" s="608"/>
      <c r="O34" s="608"/>
      <c r="P34" s="608"/>
      <c r="Q34" s="609"/>
      <c r="R34" s="610">
        <v>95837</v>
      </c>
      <c r="S34" s="611"/>
      <c r="T34" s="611"/>
      <c r="U34" s="611"/>
      <c r="V34" s="611"/>
      <c r="W34" s="611"/>
      <c r="X34" s="611"/>
      <c r="Y34" s="612"/>
      <c r="Z34" s="613">
        <v>1.3</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864709</v>
      </c>
      <c r="CS34" s="611"/>
      <c r="CT34" s="611"/>
      <c r="CU34" s="611"/>
      <c r="CV34" s="611"/>
      <c r="CW34" s="611"/>
      <c r="CX34" s="611"/>
      <c r="CY34" s="612"/>
      <c r="CZ34" s="615">
        <v>12.2</v>
      </c>
      <c r="DA34" s="641"/>
      <c r="DB34" s="641"/>
      <c r="DC34" s="645"/>
      <c r="DD34" s="619">
        <v>539422</v>
      </c>
      <c r="DE34" s="611"/>
      <c r="DF34" s="611"/>
      <c r="DG34" s="611"/>
      <c r="DH34" s="611"/>
      <c r="DI34" s="611"/>
      <c r="DJ34" s="611"/>
      <c r="DK34" s="612"/>
      <c r="DL34" s="619">
        <v>476662</v>
      </c>
      <c r="DM34" s="611"/>
      <c r="DN34" s="611"/>
      <c r="DO34" s="611"/>
      <c r="DP34" s="611"/>
      <c r="DQ34" s="611"/>
      <c r="DR34" s="611"/>
      <c r="DS34" s="611"/>
      <c r="DT34" s="611"/>
      <c r="DU34" s="611"/>
      <c r="DV34" s="612"/>
      <c r="DW34" s="615">
        <v>11.7</v>
      </c>
      <c r="DX34" s="641"/>
      <c r="DY34" s="641"/>
      <c r="DZ34" s="641"/>
      <c r="EA34" s="641"/>
      <c r="EB34" s="641"/>
      <c r="EC34" s="642"/>
    </row>
    <row r="35" spans="2:133" ht="11.25" customHeight="1" x14ac:dyDescent="0.2">
      <c r="B35" s="607" t="s">
        <v>310</v>
      </c>
      <c r="C35" s="608"/>
      <c r="D35" s="608"/>
      <c r="E35" s="608"/>
      <c r="F35" s="608"/>
      <c r="G35" s="608"/>
      <c r="H35" s="608"/>
      <c r="I35" s="608"/>
      <c r="J35" s="608"/>
      <c r="K35" s="608"/>
      <c r="L35" s="608"/>
      <c r="M35" s="608"/>
      <c r="N35" s="608"/>
      <c r="O35" s="608"/>
      <c r="P35" s="608"/>
      <c r="Q35" s="609"/>
      <c r="R35" s="610">
        <v>122605</v>
      </c>
      <c r="S35" s="611"/>
      <c r="T35" s="611"/>
      <c r="U35" s="611"/>
      <c r="V35" s="611"/>
      <c r="W35" s="611"/>
      <c r="X35" s="611"/>
      <c r="Y35" s="612"/>
      <c r="Z35" s="613">
        <v>1.7</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82630</v>
      </c>
      <c r="CS35" s="643"/>
      <c r="CT35" s="643"/>
      <c r="CU35" s="643"/>
      <c r="CV35" s="643"/>
      <c r="CW35" s="643"/>
      <c r="CX35" s="643"/>
      <c r="CY35" s="644"/>
      <c r="CZ35" s="615">
        <v>1.2</v>
      </c>
      <c r="DA35" s="641"/>
      <c r="DB35" s="641"/>
      <c r="DC35" s="645"/>
      <c r="DD35" s="619">
        <v>42990</v>
      </c>
      <c r="DE35" s="643"/>
      <c r="DF35" s="643"/>
      <c r="DG35" s="643"/>
      <c r="DH35" s="643"/>
      <c r="DI35" s="643"/>
      <c r="DJ35" s="643"/>
      <c r="DK35" s="644"/>
      <c r="DL35" s="619">
        <v>42990</v>
      </c>
      <c r="DM35" s="643"/>
      <c r="DN35" s="643"/>
      <c r="DO35" s="643"/>
      <c r="DP35" s="643"/>
      <c r="DQ35" s="643"/>
      <c r="DR35" s="643"/>
      <c r="DS35" s="643"/>
      <c r="DT35" s="643"/>
      <c r="DU35" s="643"/>
      <c r="DV35" s="644"/>
      <c r="DW35" s="615">
        <v>1.1000000000000001</v>
      </c>
      <c r="DX35" s="641"/>
      <c r="DY35" s="641"/>
      <c r="DZ35" s="641"/>
      <c r="EA35" s="641"/>
      <c r="EB35" s="641"/>
      <c r="EC35" s="642"/>
    </row>
    <row r="36" spans="2:133" ht="11.25" customHeight="1" x14ac:dyDescent="0.2">
      <c r="B36" s="607" t="s">
        <v>314</v>
      </c>
      <c r="C36" s="608"/>
      <c r="D36" s="608"/>
      <c r="E36" s="608"/>
      <c r="F36" s="608"/>
      <c r="G36" s="608"/>
      <c r="H36" s="608"/>
      <c r="I36" s="608"/>
      <c r="J36" s="608"/>
      <c r="K36" s="608"/>
      <c r="L36" s="608"/>
      <c r="M36" s="608"/>
      <c r="N36" s="608"/>
      <c r="O36" s="608"/>
      <c r="P36" s="608"/>
      <c r="Q36" s="609"/>
      <c r="R36" s="610">
        <v>180771</v>
      </c>
      <c r="S36" s="611"/>
      <c r="T36" s="611"/>
      <c r="U36" s="611"/>
      <c r="V36" s="611"/>
      <c r="W36" s="611"/>
      <c r="X36" s="611"/>
      <c r="Y36" s="612"/>
      <c r="Z36" s="613">
        <v>2.5</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728112</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54271</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1239148</v>
      </c>
      <c r="CS36" s="611"/>
      <c r="CT36" s="611"/>
      <c r="CU36" s="611"/>
      <c r="CV36" s="611"/>
      <c r="CW36" s="611"/>
      <c r="CX36" s="611"/>
      <c r="CY36" s="612"/>
      <c r="CZ36" s="615">
        <v>17.399999999999999</v>
      </c>
      <c r="DA36" s="641"/>
      <c r="DB36" s="641"/>
      <c r="DC36" s="645"/>
      <c r="DD36" s="619">
        <v>687957</v>
      </c>
      <c r="DE36" s="611"/>
      <c r="DF36" s="611"/>
      <c r="DG36" s="611"/>
      <c r="DH36" s="611"/>
      <c r="DI36" s="611"/>
      <c r="DJ36" s="611"/>
      <c r="DK36" s="612"/>
      <c r="DL36" s="619">
        <v>565559</v>
      </c>
      <c r="DM36" s="611"/>
      <c r="DN36" s="611"/>
      <c r="DO36" s="611"/>
      <c r="DP36" s="611"/>
      <c r="DQ36" s="611"/>
      <c r="DR36" s="611"/>
      <c r="DS36" s="611"/>
      <c r="DT36" s="611"/>
      <c r="DU36" s="611"/>
      <c r="DV36" s="612"/>
      <c r="DW36" s="615">
        <v>13.9</v>
      </c>
      <c r="DX36" s="641"/>
      <c r="DY36" s="641"/>
      <c r="DZ36" s="641"/>
      <c r="EA36" s="641"/>
      <c r="EB36" s="641"/>
      <c r="EC36" s="642"/>
    </row>
    <row r="37" spans="2:133" ht="11.25" customHeight="1" x14ac:dyDescent="0.2">
      <c r="B37" s="607" t="s">
        <v>318</v>
      </c>
      <c r="C37" s="608"/>
      <c r="D37" s="608"/>
      <c r="E37" s="608"/>
      <c r="F37" s="608"/>
      <c r="G37" s="608"/>
      <c r="H37" s="608"/>
      <c r="I37" s="608"/>
      <c r="J37" s="608"/>
      <c r="K37" s="608"/>
      <c r="L37" s="608"/>
      <c r="M37" s="608"/>
      <c r="N37" s="608"/>
      <c r="O37" s="608"/>
      <c r="P37" s="608"/>
      <c r="Q37" s="609"/>
      <c r="R37" s="610">
        <v>117216</v>
      </c>
      <c r="S37" s="611"/>
      <c r="T37" s="611"/>
      <c r="U37" s="611"/>
      <c r="V37" s="611"/>
      <c r="W37" s="611"/>
      <c r="X37" s="611"/>
      <c r="Y37" s="612"/>
      <c r="Z37" s="613">
        <v>1.6</v>
      </c>
      <c r="AA37" s="613"/>
      <c r="AB37" s="613"/>
      <c r="AC37" s="613"/>
      <c r="AD37" s="614">
        <v>219</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295699</v>
      </c>
      <c r="BA37" s="611"/>
      <c r="BB37" s="611"/>
      <c r="BC37" s="611"/>
      <c r="BD37" s="643"/>
      <c r="BE37" s="643"/>
      <c r="BF37" s="665"/>
      <c r="BG37" s="607" t="s">
        <v>320</v>
      </c>
      <c r="BH37" s="608"/>
      <c r="BI37" s="608"/>
      <c r="BJ37" s="608"/>
      <c r="BK37" s="608"/>
      <c r="BL37" s="608"/>
      <c r="BM37" s="608"/>
      <c r="BN37" s="608"/>
      <c r="BO37" s="608"/>
      <c r="BP37" s="608"/>
      <c r="BQ37" s="608"/>
      <c r="BR37" s="608"/>
      <c r="BS37" s="608"/>
      <c r="BT37" s="608"/>
      <c r="BU37" s="609"/>
      <c r="BV37" s="610">
        <v>54271</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209826</v>
      </c>
      <c r="CS37" s="643"/>
      <c r="CT37" s="643"/>
      <c r="CU37" s="643"/>
      <c r="CV37" s="643"/>
      <c r="CW37" s="643"/>
      <c r="CX37" s="643"/>
      <c r="CY37" s="644"/>
      <c r="CZ37" s="615">
        <v>3</v>
      </c>
      <c r="DA37" s="641"/>
      <c r="DB37" s="641"/>
      <c r="DC37" s="645"/>
      <c r="DD37" s="619">
        <v>205412</v>
      </c>
      <c r="DE37" s="643"/>
      <c r="DF37" s="643"/>
      <c r="DG37" s="643"/>
      <c r="DH37" s="643"/>
      <c r="DI37" s="643"/>
      <c r="DJ37" s="643"/>
      <c r="DK37" s="644"/>
      <c r="DL37" s="619">
        <v>184175</v>
      </c>
      <c r="DM37" s="643"/>
      <c r="DN37" s="643"/>
      <c r="DO37" s="643"/>
      <c r="DP37" s="643"/>
      <c r="DQ37" s="643"/>
      <c r="DR37" s="643"/>
      <c r="DS37" s="643"/>
      <c r="DT37" s="643"/>
      <c r="DU37" s="643"/>
      <c r="DV37" s="644"/>
      <c r="DW37" s="615">
        <v>4.5</v>
      </c>
      <c r="DX37" s="641"/>
      <c r="DY37" s="641"/>
      <c r="DZ37" s="641"/>
      <c r="EA37" s="641"/>
      <c r="EB37" s="641"/>
      <c r="EC37" s="642"/>
    </row>
    <row r="38" spans="2:133" ht="11.25" customHeight="1" x14ac:dyDescent="0.2">
      <c r="B38" s="607" t="s">
        <v>322</v>
      </c>
      <c r="C38" s="608"/>
      <c r="D38" s="608"/>
      <c r="E38" s="608"/>
      <c r="F38" s="608"/>
      <c r="G38" s="608"/>
      <c r="H38" s="608"/>
      <c r="I38" s="608"/>
      <c r="J38" s="608"/>
      <c r="K38" s="608"/>
      <c r="L38" s="608"/>
      <c r="M38" s="608"/>
      <c r="N38" s="608"/>
      <c r="O38" s="608"/>
      <c r="P38" s="608"/>
      <c r="Q38" s="609"/>
      <c r="R38" s="610">
        <v>621200</v>
      </c>
      <c r="S38" s="611"/>
      <c r="T38" s="611"/>
      <c r="U38" s="611"/>
      <c r="V38" s="611"/>
      <c r="W38" s="611"/>
      <c r="X38" s="611"/>
      <c r="Y38" s="612"/>
      <c r="Z38" s="613">
        <v>8.5</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49420</v>
      </c>
      <c r="BA38" s="611"/>
      <c r="BB38" s="611"/>
      <c r="BC38" s="611"/>
      <c r="BD38" s="643"/>
      <c r="BE38" s="643"/>
      <c r="BF38" s="665"/>
      <c r="BG38" s="607" t="s">
        <v>324</v>
      </c>
      <c r="BH38" s="608"/>
      <c r="BI38" s="608"/>
      <c r="BJ38" s="608"/>
      <c r="BK38" s="608"/>
      <c r="BL38" s="608"/>
      <c r="BM38" s="608"/>
      <c r="BN38" s="608"/>
      <c r="BO38" s="608"/>
      <c r="BP38" s="608"/>
      <c r="BQ38" s="608"/>
      <c r="BR38" s="608"/>
      <c r="BS38" s="608"/>
      <c r="BT38" s="608"/>
      <c r="BU38" s="609"/>
      <c r="BV38" s="610">
        <v>1286</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371109</v>
      </c>
      <c r="CS38" s="611"/>
      <c r="CT38" s="611"/>
      <c r="CU38" s="611"/>
      <c r="CV38" s="611"/>
      <c r="CW38" s="611"/>
      <c r="CX38" s="611"/>
      <c r="CY38" s="612"/>
      <c r="CZ38" s="615">
        <v>5.2</v>
      </c>
      <c r="DA38" s="641"/>
      <c r="DB38" s="641"/>
      <c r="DC38" s="645"/>
      <c r="DD38" s="619">
        <v>273670</v>
      </c>
      <c r="DE38" s="611"/>
      <c r="DF38" s="611"/>
      <c r="DG38" s="611"/>
      <c r="DH38" s="611"/>
      <c r="DI38" s="611"/>
      <c r="DJ38" s="611"/>
      <c r="DK38" s="612"/>
      <c r="DL38" s="619">
        <v>251204</v>
      </c>
      <c r="DM38" s="611"/>
      <c r="DN38" s="611"/>
      <c r="DO38" s="611"/>
      <c r="DP38" s="611"/>
      <c r="DQ38" s="611"/>
      <c r="DR38" s="611"/>
      <c r="DS38" s="611"/>
      <c r="DT38" s="611"/>
      <c r="DU38" s="611"/>
      <c r="DV38" s="612"/>
      <c r="DW38" s="615">
        <v>6.2</v>
      </c>
      <c r="DX38" s="641"/>
      <c r="DY38" s="641"/>
      <c r="DZ38" s="641"/>
      <c r="EA38" s="641"/>
      <c r="EB38" s="641"/>
      <c r="EC38" s="642"/>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11884</v>
      </c>
      <c r="BA39" s="611"/>
      <c r="BB39" s="611"/>
      <c r="BC39" s="611"/>
      <c r="BD39" s="643"/>
      <c r="BE39" s="643"/>
      <c r="BF39" s="665"/>
      <c r="BG39" s="607" t="s">
        <v>328</v>
      </c>
      <c r="BH39" s="608"/>
      <c r="BI39" s="608"/>
      <c r="BJ39" s="608"/>
      <c r="BK39" s="608"/>
      <c r="BL39" s="608"/>
      <c r="BM39" s="608"/>
      <c r="BN39" s="608"/>
      <c r="BO39" s="608"/>
      <c r="BP39" s="608"/>
      <c r="BQ39" s="608"/>
      <c r="BR39" s="608"/>
      <c r="BS39" s="608"/>
      <c r="BT39" s="608"/>
      <c r="BU39" s="609"/>
      <c r="BV39" s="610">
        <v>2062</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166720</v>
      </c>
      <c r="CS39" s="643"/>
      <c r="CT39" s="643"/>
      <c r="CU39" s="643"/>
      <c r="CV39" s="643"/>
      <c r="CW39" s="643"/>
      <c r="CX39" s="643"/>
      <c r="CY39" s="644"/>
      <c r="CZ39" s="615">
        <v>2.2999999999999998</v>
      </c>
      <c r="DA39" s="641"/>
      <c r="DB39" s="641"/>
      <c r="DC39" s="645"/>
      <c r="DD39" s="619">
        <v>96882</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2">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340</v>
      </c>
      <c r="BA40" s="611"/>
      <c r="BB40" s="611"/>
      <c r="BC40" s="611"/>
      <c r="BD40" s="643"/>
      <c r="BE40" s="643"/>
      <c r="BF40" s="665"/>
      <c r="BG40" s="658" t="s">
        <v>332</v>
      </c>
      <c r="BH40" s="659"/>
      <c r="BI40" s="659"/>
      <c r="BJ40" s="659"/>
      <c r="BK40" s="659"/>
      <c r="BL40" s="205"/>
      <c r="BM40" s="608" t="s">
        <v>333</v>
      </c>
      <c r="BN40" s="608"/>
      <c r="BO40" s="608"/>
      <c r="BP40" s="608"/>
      <c r="BQ40" s="608"/>
      <c r="BR40" s="608"/>
      <c r="BS40" s="608"/>
      <c r="BT40" s="608"/>
      <c r="BU40" s="609"/>
      <c r="BV40" s="610">
        <v>82</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86260</v>
      </c>
      <c r="CS40" s="611"/>
      <c r="CT40" s="611"/>
      <c r="CU40" s="611"/>
      <c r="CV40" s="611"/>
      <c r="CW40" s="611"/>
      <c r="CX40" s="611"/>
      <c r="CY40" s="612"/>
      <c r="CZ40" s="615">
        <v>1.2</v>
      </c>
      <c r="DA40" s="641"/>
      <c r="DB40" s="641"/>
      <c r="DC40" s="645"/>
      <c r="DD40" s="619">
        <v>82900</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1"/>
      <c r="DY40" s="641"/>
      <c r="DZ40" s="641"/>
      <c r="EA40" s="641"/>
      <c r="EB40" s="641"/>
      <c r="EC40" s="642"/>
    </row>
    <row r="41" spans="2:133" ht="11.25" customHeight="1" x14ac:dyDescent="0.2">
      <c r="B41" s="631" t="s">
        <v>335</v>
      </c>
      <c r="C41" s="632"/>
      <c r="D41" s="632"/>
      <c r="E41" s="632"/>
      <c r="F41" s="632"/>
      <c r="G41" s="632"/>
      <c r="H41" s="632"/>
      <c r="I41" s="632"/>
      <c r="J41" s="632"/>
      <c r="K41" s="632"/>
      <c r="L41" s="632"/>
      <c r="M41" s="632"/>
      <c r="N41" s="632"/>
      <c r="O41" s="632"/>
      <c r="P41" s="632"/>
      <c r="Q41" s="633"/>
      <c r="R41" s="682">
        <v>7280707</v>
      </c>
      <c r="S41" s="683"/>
      <c r="T41" s="683"/>
      <c r="U41" s="683"/>
      <c r="V41" s="683"/>
      <c r="W41" s="683"/>
      <c r="X41" s="683"/>
      <c r="Y41" s="687"/>
      <c r="Z41" s="688">
        <v>100</v>
      </c>
      <c r="AA41" s="688"/>
      <c r="AB41" s="688"/>
      <c r="AC41" s="688"/>
      <c r="AD41" s="689">
        <v>4064193</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95143</v>
      </c>
      <c r="BA41" s="611"/>
      <c r="BB41" s="611"/>
      <c r="BC41" s="611"/>
      <c r="BD41" s="643"/>
      <c r="BE41" s="643"/>
      <c r="BF41" s="665"/>
      <c r="BG41" s="658"/>
      <c r="BH41" s="659"/>
      <c r="BI41" s="659"/>
      <c r="BJ41" s="659"/>
      <c r="BK41" s="659"/>
      <c r="BL41" s="205"/>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275626</v>
      </c>
      <c r="BA42" s="683"/>
      <c r="BB42" s="683"/>
      <c r="BC42" s="683"/>
      <c r="BD42" s="669"/>
      <c r="BE42" s="669"/>
      <c r="BF42" s="671"/>
      <c r="BG42" s="660"/>
      <c r="BH42" s="661"/>
      <c r="BI42" s="661"/>
      <c r="BJ42" s="661"/>
      <c r="BK42" s="661"/>
      <c r="BL42" s="206"/>
      <c r="BM42" s="632" t="s">
        <v>340</v>
      </c>
      <c r="BN42" s="632"/>
      <c r="BO42" s="632"/>
      <c r="BP42" s="632"/>
      <c r="BQ42" s="632"/>
      <c r="BR42" s="632"/>
      <c r="BS42" s="632"/>
      <c r="BT42" s="632"/>
      <c r="BU42" s="633"/>
      <c r="BV42" s="682">
        <v>370</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1206720</v>
      </c>
      <c r="CS42" s="643"/>
      <c r="CT42" s="643"/>
      <c r="CU42" s="643"/>
      <c r="CV42" s="643"/>
      <c r="CW42" s="643"/>
      <c r="CX42" s="643"/>
      <c r="CY42" s="644"/>
      <c r="CZ42" s="615">
        <v>17</v>
      </c>
      <c r="DA42" s="641"/>
      <c r="DB42" s="641"/>
      <c r="DC42" s="645"/>
      <c r="DD42" s="619">
        <v>248562</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43044</v>
      </c>
      <c r="CS43" s="643"/>
      <c r="CT43" s="643"/>
      <c r="CU43" s="643"/>
      <c r="CV43" s="643"/>
      <c r="CW43" s="643"/>
      <c r="CX43" s="643"/>
      <c r="CY43" s="644"/>
      <c r="CZ43" s="615">
        <v>0.6</v>
      </c>
      <c r="DA43" s="641"/>
      <c r="DB43" s="641"/>
      <c r="DC43" s="645"/>
      <c r="DD43" s="619">
        <v>41781</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1166805</v>
      </c>
      <c r="CS44" s="611"/>
      <c r="CT44" s="611"/>
      <c r="CU44" s="611"/>
      <c r="CV44" s="611"/>
      <c r="CW44" s="611"/>
      <c r="CX44" s="611"/>
      <c r="CY44" s="612"/>
      <c r="CZ44" s="615">
        <v>16.399999999999999</v>
      </c>
      <c r="DA44" s="616"/>
      <c r="DB44" s="616"/>
      <c r="DC44" s="622"/>
      <c r="DD44" s="619">
        <v>238123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709772</v>
      </c>
      <c r="CS45" s="643"/>
      <c r="CT45" s="643"/>
      <c r="CU45" s="643"/>
      <c r="CV45" s="643"/>
      <c r="CW45" s="643"/>
      <c r="CX45" s="643"/>
      <c r="CY45" s="644"/>
      <c r="CZ45" s="615">
        <v>10</v>
      </c>
      <c r="DA45" s="641"/>
      <c r="DB45" s="641"/>
      <c r="DC45" s="645"/>
      <c r="DD45" s="619">
        <v>78439</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386746</v>
      </c>
      <c r="CS46" s="611"/>
      <c r="CT46" s="611"/>
      <c r="CU46" s="611"/>
      <c r="CV46" s="611"/>
      <c r="CW46" s="611"/>
      <c r="CX46" s="611"/>
      <c r="CY46" s="612"/>
      <c r="CZ46" s="615">
        <v>5.4</v>
      </c>
      <c r="DA46" s="616"/>
      <c r="DB46" s="616"/>
      <c r="DC46" s="622"/>
      <c r="DD46" s="619">
        <v>151415</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v>39915</v>
      </c>
      <c r="CS47" s="643"/>
      <c r="CT47" s="643"/>
      <c r="CU47" s="643"/>
      <c r="CV47" s="643"/>
      <c r="CW47" s="643"/>
      <c r="CX47" s="643"/>
      <c r="CY47" s="644"/>
      <c r="CZ47" s="615">
        <v>0.6</v>
      </c>
      <c r="DA47" s="641"/>
      <c r="DB47" s="641"/>
      <c r="DC47" s="645"/>
      <c r="DD47" s="619">
        <v>10439</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7103761</v>
      </c>
      <c r="CS49" s="669"/>
      <c r="CT49" s="669"/>
      <c r="CU49" s="669"/>
      <c r="CV49" s="669"/>
      <c r="CW49" s="669"/>
      <c r="CX49" s="669"/>
      <c r="CY49" s="698"/>
      <c r="CZ49" s="690">
        <v>100</v>
      </c>
      <c r="DA49" s="699"/>
      <c r="DB49" s="699"/>
      <c r="DC49" s="700"/>
      <c r="DD49" s="701">
        <v>4473770</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ZenPzRGJcnjHW1WNl1ijJ7d1o3tpisX55qibKFYUrVY2LTHUnMpUoc19IotfVaDvm2lwCYJNe6EySAFGwbGBfw==" saltValue="TgHqnG1bUkBd10P8cHZNj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
      <c r="A7" s="218">
        <v>1</v>
      </c>
      <c r="B7" s="736" t="s">
        <v>374</v>
      </c>
      <c r="C7" s="737"/>
      <c r="D7" s="737"/>
      <c r="E7" s="737"/>
      <c r="F7" s="737"/>
      <c r="G7" s="737"/>
      <c r="H7" s="737"/>
      <c r="I7" s="737"/>
      <c r="J7" s="737"/>
      <c r="K7" s="737"/>
      <c r="L7" s="737"/>
      <c r="M7" s="737"/>
      <c r="N7" s="737"/>
      <c r="O7" s="737"/>
      <c r="P7" s="738"/>
      <c r="Q7" s="739">
        <v>7268</v>
      </c>
      <c r="R7" s="740"/>
      <c r="S7" s="740"/>
      <c r="T7" s="740"/>
      <c r="U7" s="740"/>
      <c r="V7" s="740">
        <v>7100</v>
      </c>
      <c r="W7" s="740"/>
      <c r="X7" s="740"/>
      <c r="Y7" s="740"/>
      <c r="Z7" s="740"/>
      <c r="AA7" s="740">
        <v>168</v>
      </c>
      <c r="AB7" s="740"/>
      <c r="AC7" s="740"/>
      <c r="AD7" s="740"/>
      <c r="AE7" s="741"/>
      <c r="AF7" s="742">
        <v>145</v>
      </c>
      <c r="AG7" s="743"/>
      <c r="AH7" s="743"/>
      <c r="AI7" s="743"/>
      <c r="AJ7" s="744"/>
      <c r="AK7" s="745">
        <v>114</v>
      </c>
      <c r="AL7" s="746"/>
      <c r="AM7" s="746"/>
      <c r="AN7" s="746"/>
      <c r="AO7" s="746"/>
      <c r="AP7" s="746">
        <v>7387</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547</v>
      </c>
      <c r="BT7" s="734"/>
      <c r="BU7" s="734"/>
      <c r="BV7" s="734"/>
      <c r="BW7" s="734"/>
      <c r="BX7" s="734"/>
      <c r="BY7" s="734"/>
      <c r="BZ7" s="734"/>
      <c r="CA7" s="734"/>
      <c r="CB7" s="734"/>
      <c r="CC7" s="734"/>
      <c r="CD7" s="734"/>
      <c r="CE7" s="734"/>
      <c r="CF7" s="734"/>
      <c r="CG7" s="749"/>
      <c r="CH7" s="730">
        <v>-3</v>
      </c>
      <c r="CI7" s="731"/>
      <c r="CJ7" s="731"/>
      <c r="CK7" s="731"/>
      <c r="CL7" s="732"/>
      <c r="CM7" s="730">
        <v>110</v>
      </c>
      <c r="CN7" s="731"/>
      <c r="CO7" s="731"/>
      <c r="CP7" s="731"/>
      <c r="CQ7" s="732"/>
      <c r="CR7" s="730" t="s">
        <v>557</v>
      </c>
      <c r="CS7" s="731"/>
      <c r="CT7" s="731"/>
      <c r="CU7" s="731"/>
      <c r="CV7" s="732"/>
      <c r="CW7" s="730" t="s">
        <v>557</v>
      </c>
      <c r="CX7" s="731"/>
      <c r="CY7" s="731"/>
      <c r="CZ7" s="731"/>
      <c r="DA7" s="732"/>
      <c r="DB7" s="730" t="s">
        <v>557</v>
      </c>
      <c r="DC7" s="731"/>
      <c r="DD7" s="731"/>
      <c r="DE7" s="731"/>
      <c r="DF7" s="732"/>
      <c r="DG7" s="730" t="s">
        <v>557</v>
      </c>
      <c r="DH7" s="731"/>
      <c r="DI7" s="731"/>
      <c r="DJ7" s="731"/>
      <c r="DK7" s="732"/>
      <c r="DL7" s="730" t="s">
        <v>557</v>
      </c>
      <c r="DM7" s="731"/>
      <c r="DN7" s="731"/>
      <c r="DO7" s="731"/>
      <c r="DP7" s="732"/>
      <c r="DQ7" s="730" t="s">
        <v>557</v>
      </c>
      <c r="DR7" s="731"/>
      <c r="DS7" s="731"/>
      <c r="DT7" s="731"/>
      <c r="DU7" s="732"/>
      <c r="DV7" s="733"/>
      <c r="DW7" s="734"/>
      <c r="DX7" s="734"/>
      <c r="DY7" s="734"/>
      <c r="DZ7" s="735"/>
      <c r="EA7" s="216"/>
    </row>
    <row r="8" spans="1:131" s="217" customFormat="1" ht="26.25" customHeight="1" x14ac:dyDescent="0.2">
      <c r="A8" s="220">
        <v>2</v>
      </c>
      <c r="B8" s="767" t="s">
        <v>375</v>
      </c>
      <c r="C8" s="768"/>
      <c r="D8" s="768"/>
      <c r="E8" s="768"/>
      <c r="F8" s="768"/>
      <c r="G8" s="768"/>
      <c r="H8" s="768"/>
      <c r="I8" s="768"/>
      <c r="J8" s="768"/>
      <c r="K8" s="768"/>
      <c r="L8" s="768"/>
      <c r="M8" s="768"/>
      <c r="N8" s="768"/>
      <c r="O8" s="768"/>
      <c r="P8" s="769"/>
      <c r="Q8" s="770">
        <v>13</v>
      </c>
      <c r="R8" s="771"/>
      <c r="S8" s="771"/>
      <c r="T8" s="771"/>
      <c r="U8" s="771"/>
      <c r="V8" s="771">
        <v>3</v>
      </c>
      <c r="W8" s="771"/>
      <c r="X8" s="771"/>
      <c r="Y8" s="771"/>
      <c r="Z8" s="771"/>
      <c r="AA8" s="771">
        <v>9</v>
      </c>
      <c r="AB8" s="771"/>
      <c r="AC8" s="771"/>
      <c r="AD8" s="771"/>
      <c r="AE8" s="772"/>
      <c r="AF8" s="773">
        <v>9</v>
      </c>
      <c r="AG8" s="774"/>
      <c r="AH8" s="774"/>
      <c r="AI8" s="774"/>
      <c r="AJ8" s="775"/>
      <c r="AK8" s="756" t="s">
        <v>546</v>
      </c>
      <c r="AL8" s="757"/>
      <c r="AM8" s="757"/>
      <c r="AN8" s="757"/>
      <c r="AO8" s="757"/>
      <c r="AP8" s="757" t="s">
        <v>546</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548</v>
      </c>
      <c r="BT8" s="761"/>
      <c r="BU8" s="761"/>
      <c r="BV8" s="761"/>
      <c r="BW8" s="761"/>
      <c r="BX8" s="761"/>
      <c r="BY8" s="761"/>
      <c r="BZ8" s="761"/>
      <c r="CA8" s="761"/>
      <c r="CB8" s="761"/>
      <c r="CC8" s="761"/>
      <c r="CD8" s="761"/>
      <c r="CE8" s="761"/>
      <c r="CF8" s="761"/>
      <c r="CG8" s="762"/>
      <c r="CH8" s="763">
        <v>-2</v>
      </c>
      <c r="CI8" s="764"/>
      <c r="CJ8" s="764"/>
      <c r="CK8" s="764"/>
      <c r="CL8" s="765"/>
      <c r="CM8" s="763">
        <v>-13</v>
      </c>
      <c r="CN8" s="764"/>
      <c r="CO8" s="764"/>
      <c r="CP8" s="764"/>
      <c r="CQ8" s="765"/>
      <c r="CR8" s="763">
        <v>25</v>
      </c>
      <c r="CS8" s="764"/>
      <c r="CT8" s="764"/>
      <c r="CU8" s="764"/>
      <c r="CV8" s="765"/>
      <c r="CW8" s="763" t="s">
        <v>557</v>
      </c>
      <c r="CX8" s="764"/>
      <c r="CY8" s="764"/>
      <c r="CZ8" s="764"/>
      <c r="DA8" s="765"/>
      <c r="DB8" s="763" t="s">
        <v>557</v>
      </c>
      <c r="DC8" s="764"/>
      <c r="DD8" s="764"/>
      <c r="DE8" s="764"/>
      <c r="DF8" s="765"/>
      <c r="DG8" s="763" t="s">
        <v>557</v>
      </c>
      <c r="DH8" s="764"/>
      <c r="DI8" s="764"/>
      <c r="DJ8" s="764"/>
      <c r="DK8" s="765"/>
      <c r="DL8" s="763" t="s">
        <v>557</v>
      </c>
      <c r="DM8" s="764"/>
      <c r="DN8" s="764"/>
      <c r="DO8" s="764"/>
      <c r="DP8" s="765"/>
      <c r="DQ8" s="763" t="s">
        <v>557</v>
      </c>
      <c r="DR8" s="764"/>
      <c r="DS8" s="764"/>
      <c r="DT8" s="764"/>
      <c r="DU8" s="765"/>
      <c r="DV8" s="760"/>
      <c r="DW8" s="761"/>
      <c r="DX8" s="761"/>
      <c r="DY8" s="761"/>
      <c r="DZ8" s="766"/>
      <c r="EA8" s="216"/>
    </row>
    <row r="9" spans="1:131" s="217" customFormat="1" ht="26.25" customHeight="1" x14ac:dyDescent="0.2">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2">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2">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2">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2">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2">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2">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5">
      <c r="A23" s="222" t="s">
        <v>377</v>
      </c>
      <c r="B23" s="776" t="s">
        <v>378</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155</v>
      </c>
      <c r="AG23" s="780"/>
      <c r="AH23" s="780"/>
      <c r="AI23" s="780"/>
      <c r="AJ23" s="783"/>
      <c r="AK23" s="784"/>
      <c r="AL23" s="785"/>
      <c r="AM23" s="785"/>
      <c r="AN23" s="785"/>
      <c r="AO23" s="785"/>
      <c r="AP23" s="780"/>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4">
        <v>1</v>
      </c>
      <c r="B28" s="736" t="s">
        <v>389</v>
      </c>
      <c r="C28" s="737"/>
      <c r="D28" s="737"/>
      <c r="E28" s="737"/>
      <c r="F28" s="737"/>
      <c r="G28" s="737"/>
      <c r="H28" s="737"/>
      <c r="I28" s="737"/>
      <c r="J28" s="737"/>
      <c r="K28" s="737"/>
      <c r="L28" s="737"/>
      <c r="M28" s="737"/>
      <c r="N28" s="737"/>
      <c r="O28" s="737"/>
      <c r="P28" s="738"/>
      <c r="Q28" s="809">
        <v>1150</v>
      </c>
      <c r="R28" s="810"/>
      <c r="S28" s="810"/>
      <c r="T28" s="810"/>
      <c r="U28" s="810"/>
      <c r="V28" s="810">
        <v>1096</v>
      </c>
      <c r="W28" s="810"/>
      <c r="X28" s="810"/>
      <c r="Y28" s="810"/>
      <c r="Z28" s="810"/>
      <c r="AA28" s="810">
        <v>54</v>
      </c>
      <c r="AB28" s="810"/>
      <c r="AC28" s="810"/>
      <c r="AD28" s="810"/>
      <c r="AE28" s="811"/>
      <c r="AF28" s="812">
        <v>54</v>
      </c>
      <c r="AG28" s="810"/>
      <c r="AH28" s="810"/>
      <c r="AI28" s="810"/>
      <c r="AJ28" s="813"/>
      <c r="AK28" s="814">
        <v>137</v>
      </c>
      <c r="AL28" s="815"/>
      <c r="AM28" s="815"/>
      <c r="AN28" s="815"/>
      <c r="AO28" s="815"/>
      <c r="AP28" s="815" t="s">
        <v>546</v>
      </c>
      <c r="AQ28" s="815"/>
      <c r="AR28" s="815"/>
      <c r="AS28" s="815"/>
      <c r="AT28" s="815"/>
      <c r="AU28" s="815" t="s">
        <v>546</v>
      </c>
      <c r="AV28" s="815"/>
      <c r="AW28" s="815"/>
      <c r="AX28" s="815"/>
      <c r="AY28" s="815"/>
      <c r="AZ28" s="816" t="s">
        <v>546</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4">
        <v>2</v>
      </c>
      <c r="B29" s="767" t="s">
        <v>390</v>
      </c>
      <c r="C29" s="768"/>
      <c r="D29" s="768"/>
      <c r="E29" s="768"/>
      <c r="F29" s="768"/>
      <c r="G29" s="768"/>
      <c r="H29" s="768"/>
      <c r="I29" s="768"/>
      <c r="J29" s="768"/>
      <c r="K29" s="768"/>
      <c r="L29" s="768"/>
      <c r="M29" s="768"/>
      <c r="N29" s="768"/>
      <c r="O29" s="768"/>
      <c r="P29" s="769"/>
      <c r="Q29" s="770">
        <v>113</v>
      </c>
      <c r="R29" s="771"/>
      <c r="S29" s="771"/>
      <c r="T29" s="771"/>
      <c r="U29" s="771"/>
      <c r="V29" s="771">
        <v>107</v>
      </c>
      <c r="W29" s="771"/>
      <c r="X29" s="771"/>
      <c r="Y29" s="771"/>
      <c r="Z29" s="771"/>
      <c r="AA29" s="771">
        <v>6</v>
      </c>
      <c r="AB29" s="771"/>
      <c r="AC29" s="771"/>
      <c r="AD29" s="771"/>
      <c r="AE29" s="772"/>
      <c r="AF29" s="773">
        <v>6</v>
      </c>
      <c r="AG29" s="774"/>
      <c r="AH29" s="774"/>
      <c r="AI29" s="774"/>
      <c r="AJ29" s="775"/>
      <c r="AK29" s="820">
        <v>36</v>
      </c>
      <c r="AL29" s="817"/>
      <c r="AM29" s="817"/>
      <c r="AN29" s="817"/>
      <c r="AO29" s="817"/>
      <c r="AP29" s="817" t="s">
        <v>546</v>
      </c>
      <c r="AQ29" s="817"/>
      <c r="AR29" s="817"/>
      <c r="AS29" s="817"/>
      <c r="AT29" s="817"/>
      <c r="AU29" s="817" t="s">
        <v>546</v>
      </c>
      <c r="AV29" s="817"/>
      <c r="AW29" s="817"/>
      <c r="AX29" s="817"/>
      <c r="AY29" s="817"/>
      <c r="AZ29" s="817" t="s">
        <v>546</v>
      </c>
      <c r="BA29" s="817"/>
      <c r="BB29" s="817"/>
      <c r="BC29" s="817"/>
      <c r="BD29" s="817"/>
      <c r="BE29" s="818"/>
      <c r="BF29" s="818"/>
      <c r="BG29" s="818"/>
      <c r="BH29" s="818"/>
      <c r="BI29" s="819"/>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4">
        <v>3</v>
      </c>
      <c r="B30" s="767" t="s">
        <v>391</v>
      </c>
      <c r="C30" s="768"/>
      <c r="D30" s="768"/>
      <c r="E30" s="768"/>
      <c r="F30" s="768"/>
      <c r="G30" s="768"/>
      <c r="H30" s="768"/>
      <c r="I30" s="768"/>
      <c r="J30" s="768"/>
      <c r="K30" s="768"/>
      <c r="L30" s="768"/>
      <c r="M30" s="768"/>
      <c r="N30" s="768"/>
      <c r="O30" s="768"/>
      <c r="P30" s="769"/>
      <c r="Q30" s="770">
        <v>941</v>
      </c>
      <c r="R30" s="771"/>
      <c r="S30" s="771"/>
      <c r="T30" s="771"/>
      <c r="U30" s="771"/>
      <c r="V30" s="771">
        <v>905</v>
      </c>
      <c r="W30" s="771"/>
      <c r="X30" s="771"/>
      <c r="Y30" s="771"/>
      <c r="Z30" s="771"/>
      <c r="AA30" s="771">
        <v>36</v>
      </c>
      <c r="AB30" s="771"/>
      <c r="AC30" s="771"/>
      <c r="AD30" s="771"/>
      <c r="AE30" s="772"/>
      <c r="AF30" s="773">
        <v>36</v>
      </c>
      <c r="AG30" s="774"/>
      <c r="AH30" s="774"/>
      <c r="AI30" s="774"/>
      <c r="AJ30" s="775"/>
      <c r="AK30" s="820">
        <v>177</v>
      </c>
      <c r="AL30" s="817"/>
      <c r="AM30" s="817"/>
      <c r="AN30" s="817"/>
      <c r="AO30" s="817"/>
      <c r="AP30" s="817" t="s">
        <v>546</v>
      </c>
      <c r="AQ30" s="817"/>
      <c r="AR30" s="817"/>
      <c r="AS30" s="817"/>
      <c r="AT30" s="817"/>
      <c r="AU30" s="817" t="s">
        <v>546</v>
      </c>
      <c r="AV30" s="817"/>
      <c r="AW30" s="817"/>
      <c r="AX30" s="817"/>
      <c r="AY30" s="817"/>
      <c r="AZ30" s="817" t="s">
        <v>546</v>
      </c>
      <c r="BA30" s="817"/>
      <c r="BB30" s="817"/>
      <c r="BC30" s="817"/>
      <c r="BD30" s="817"/>
      <c r="BE30" s="818"/>
      <c r="BF30" s="818"/>
      <c r="BG30" s="818"/>
      <c r="BH30" s="818"/>
      <c r="BI30" s="819"/>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4" t="s">
        <v>563</v>
      </c>
      <c r="B31" s="767" t="s">
        <v>392</v>
      </c>
      <c r="C31" s="768"/>
      <c r="D31" s="768"/>
      <c r="E31" s="768"/>
      <c r="F31" s="768"/>
      <c r="G31" s="768"/>
      <c r="H31" s="768"/>
      <c r="I31" s="768"/>
      <c r="J31" s="768"/>
      <c r="K31" s="768"/>
      <c r="L31" s="768"/>
      <c r="M31" s="768"/>
      <c r="N31" s="768"/>
      <c r="O31" s="768"/>
      <c r="P31" s="769"/>
      <c r="Q31" s="770">
        <v>208</v>
      </c>
      <c r="R31" s="771"/>
      <c r="S31" s="771"/>
      <c r="T31" s="771"/>
      <c r="U31" s="771"/>
      <c r="V31" s="771">
        <v>192</v>
      </c>
      <c r="W31" s="771"/>
      <c r="X31" s="771"/>
      <c r="Y31" s="771"/>
      <c r="Z31" s="771"/>
      <c r="AA31" s="771">
        <v>15</v>
      </c>
      <c r="AB31" s="771"/>
      <c r="AC31" s="771"/>
      <c r="AD31" s="771"/>
      <c r="AE31" s="772"/>
      <c r="AF31" s="773">
        <v>40</v>
      </c>
      <c r="AG31" s="774"/>
      <c r="AH31" s="774"/>
      <c r="AI31" s="774"/>
      <c r="AJ31" s="775"/>
      <c r="AK31" s="820">
        <v>48</v>
      </c>
      <c r="AL31" s="817"/>
      <c r="AM31" s="817"/>
      <c r="AN31" s="817"/>
      <c r="AO31" s="817"/>
      <c r="AP31" s="817">
        <v>958</v>
      </c>
      <c r="AQ31" s="817"/>
      <c r="AR31" s="817"/>
      <c r="AS31" s="817"/>
      <c r="AT31" s="817"/>
      <c r="AU31" s="817">
        <v>101</v>
      </c>
      <c r="AV31" s="817"/>
      <c r="AW31" s="817"/>
      <c r="AX31" s="817"/>
      <c r="AY31" s="817"/>
      <c r="AZ31" s="817" t="s">
        <v>546</v>
      </c>
      <c r="BA31" s="817"/>
      <c r="BB31" s="817"/>
      <c r="BC31" s="817"/>
      <c r="BD31" s="817"/>
      <c r="BE31" s="818" t="s">
        <v>393</v>
      </c>
      <c r="BF31" s="818"/>
      <c r="BG31" s="818"/>
      <c r="BH31" s="818"/>
      <c r="BI31" s="819"/>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4">
        <v>5</v>
      </c>
      <c r="B32" s="767" t="s">
        <v>394</v>
      </c>
      <c r="C32" s="768"/>
      <c r="D32" s="768"/>
      <c r="E32" s="768"/>
      <c r="F32" s="768"/>
      <c r="G32" s="768"/>
      <c r="H32" s="768"/>
      <c r="I32" s="768"/>
      <c r="J32" s="768"/>
      <c r="K32" s="768"/>
      <c r="L32" s="768"/>
      <c r="M32" s="768"/>
      <c r="N32" s="768"/>
      <c r="O32" s="768"/>
      <c r="P32" s="769"/>
      <c r="Q32" s="770">
        <v>214</v>
      </c>
      <c r="R32" s="771"/>
      <c r="S32" s="771"/>
      <c r="T32" s="771"/>
      <c r="U32" s="771"/>
      <c r="V32" s="771">
        <v>214</v>
      </c>
      <c r="W32" s="771"/>
      <c r="X32" s="771"/>
      <c r="Y32" s="771"/>
      <c r="Z32" s="771"/>
      <c r="AA32" s="771">
        <v>0</v>
      </c>
      <c r="AB32" s="771"/>
      <c r="AC32" s="771"/>
      <c r="AD32" s="771"/>
      <c r="AE32" s="772"/>
      <c r="AF32" s="773">
        <v>167</v>
      </c>
      <c r="AG32" s="774"/>
      <c r="AH32" s="774"/>
      <c r="AI32" s="774"/>
      <c r="AJ32" s="775"/>
      <c r="AK32" s="820">
        <v>102</v>
      </c>
      <c r="AL32" s="817"/>
      <c r="AM32" s="817"/>
      <c r="AN32" s="817"/>
      <c r="AO32" s="817"/>
      <c r="AP32" s="817">
        <v>803</v>
      </c>
      <c r="AQ32" s="817"/>
      <c r="AR32" s="817"/>
      <c r="AS32" s="817"/>
      <c r="AT32" s="817"/>
      <c r="AU32" s="817">
        <v>782</v>
      </c>
      <c r="AV32" s="817"/>
      <c r="AW32" s="817"/>
      <c r="AX32" s="817"/>
      <c r="AY32" s="817"/>
      <c r="AZ32" s="817" t="s">
        <v>546</v>
      </c>
      <c r="BA32" s="817"/>
      <c r="BB32" s="817"/>
      <c r="BC32" s="817"/>
      <c r="BD32" s="817"/>
      <c r="BE32" s="818" t="s">
        <v>393</v>
      </c>
      <c r="BF32" s="818"/>
      <c r="BG32" s="818"/>
      <c r="BH32" s="818"/>
      <c r="BI32" s="819"/>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4">
        <v>6</v>
      </c>
      <c r="B33" s="767" t="s">
        <v>395</v>
      </c>
      <c r="C33" s="768"/>
      <c r="D33" s="768"/>
      <c r="E33" s="768"/>
      <c r="F33" s="768"/>
      <c r="G33" s="768"/>
      <c r="H33" s="768"/>
      <c r="I33" s="768"/>
      <c r="J33" s="768"/>
      <c r="K33" s="768"/>
      <c r="L33" s="768"/>
      <c r="M33" s="768"/>
      <c r="N33" s="768"/>
      <c r="O33" s="768"/>
      <c r="P33" s="769"/>
      <c r="Q33" s="770">
        <v>214</v>
      </c>
      <c r="R33" s="771"/>
      <c r="S33" s="771"/>
      <c r="T33" s="771"/>
      <c r="U33" s="771"/>
      <c r="V33" s="771">
        <v>192</v>
      </c>
      <c r="W33" s="771"/>
      <c r="X33" s="771"/>
      <c r="Y33" s="771"/>
      <c r="Z33" s="771"/>
      <c r="AA33" s="771">
        <v>22</v>
      </c>
      <c r="AB33" s="771"/>
      <c r="AC33" s="771"/>
      <c r="AD33" s="771"/>
      <c r="AE33" s="772"/>
      <c r="AF33" s="773">
        <v>125</v>
      </c>
      <c r="AG33" s="774"/>
      <c r="AH33" s="774"/>
      <c r="AI33" s="774"/>
      <c r="AJ33" s="775"/>
      <c r="AK33" s="820">
        <v>110</v>
      </c>
      <c r="AL33" s="817"/>
      <c r="AM33" s="817"/>
      <c r="AN33" s="817"/>
      <c r="AO33" s="817"/>
      <c r="AP33" s="817">
        <v>1002</v>
      </c>
      <c r="AQ33" s="817"/>
      <c r="AR33" s="817"/>
      <c r="AS33" s="817"/>
      <c r="AT33" s="817"/>
      <c r="AU33" s="817">
        <v>854</v>
      </c>
      <c r="AV33" s="817"/>
      <c r="AW33" s="817"/>
      <c r="AX33" s="817"/>
      <c r="AY33" s="817"/>
      <c r="AZ33" s="817" t="s">
        <v>546</v>
      </c>
      <c r="BA33" s="817"/>
      <c r="BB33" s="817"/>
      <c r="BC33" s="817"/>
      <c r="BD33" s="817"/>
      <c r="BE33" s="818" t="s">
        <v>393</v>
      </c>
      <c r="BF33" s="818"/>
      <c r="BG33" s="818"/>
      <c r="BH33" s="818"/>
      <c r="BI33" s="819"/>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0"/>
      <c r="AL34" s="817"/>
      <c r="AM34" s="817"/>
      <c r="AN34" s="817"/>
      <c r="AO34" s="817"/>
      <c r="AP34" s="817"/>
      <c r="AQ34" s="817"/>
      <c r="AR34" s="817"/>
      <c r="AS34" s="817"/>
      <c r="AT34" s="817"/>
      <c r="AU34" s="817"/>
      <c r="AV34" s="817"/>
      <c r="AW34" s="817"/>
      <c r="AX34" s="817"/>
      <c r="AY34" s="817"/>
      <c r="AZ34" s="821"/>
      <c r="BA34" s="821"/>
      <c r="BB34" s="821"/>
      <c r="BC34" s="821"/>
      <c r="BD34" s="821"/>
      <c r="BE34" s="818"/>
      <c r="BF34" s="818"/>
      <c r="BG34" s="818"/>
      <c r="BH34" s="818"/>
      <c r="BI34" s="819"/>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0"/>
      <c r="AL35" s="817"/>
      <c r="AM35" s="817"/>
      <c r="AN35" s="817"/>
      <c r="AO35" s="817"/>
      <c r="AP35" s="817"/>
      <c r="AQ35" s="817"/>
      <c r="AR35" s="817"/>
      <c r="AS35" s="817"/>
      <c r="AT35" s="817"/>
      <c r="AU35" s="817"/>
      <c r="AV35" s="817"/>
      <c r="AW35" s="817"/>
      <c r="AX35" s="817"/>
      <c r="AY35" s="817"/>
      <c r="AZ35" s="821"/>
      <c r="BA35" s="821"/>
      <c r="BB35" s="821"/>
      <c r="BC35" s="821"/>
      <c r="BD35" s="821"/>
      <c r="BE35" s="818"/>
      <c r="BF35" s="818"/>
      <c r="BG35" s="818"/>
      <c r="BH35" s="818"/>
      <c r="BI35" s="819"/>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0"/>
      <c r="AL36" s="817"/>
      <c r="AM36" s="817"/>
      <c r="AN36" s="817"/>
      <c r="AO36" s="817"/>
      <c r="AP36" s="817"/>
      <c r="AQ36" s="817"/>
      <c r="AR36" s="817"/>
      <c r="AS36" s="817"/>
      <c r="AT36" s="817"/>
      <c r="AU36" s="817"/>
      <c r="AV36" s="817"/>
      <c r="AW36" s="817"/>
      <c r="AX36" s="817"/>
      <c r="AY36" s="817"/>
      <c r="AZ36" s="821"/>
      <c r="BA36" s="821"/>
      <c r="BB36" s="821"/>
      <c r="BC36" s="821"/>
      <c r="BD36" s="821"/>
      <c r="BE36" s="818"/>
      <c r="BF36" s="818"/>
      <c r="BG36" s="818"/>
      <c r="BH36" s="818"/>
      <c r="BI36" s="819"/>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0"/>
      <c r="AL37" s="817"/>
      <c r="AM37" s="817"/>
      <c r="AN37" s="817"/>
      <c r="AO37" s="817"/>
      <c r="AP37" s="817"/>
      <c r="AQ37" s="817"/>
      <c r="AR37" s="817"/>
      <c r="AS37" s="817"/>
      <c r="AT37" s="817"/>
      <c r="AU37" s="817"/>
      <c r="AV37" s="817"/>
      <c r="AW37" s="817"/>
      <c r="AX37" s="817"/>
      <c r="AY37" s="817"/>
      <c r="AZ37" s="821"/>
      <c r="BA37" s="821"/>
      <c r="BB37" s="821"/>
      <c r="BC37" s="821"/>
      <c r="BD37" s="821"/>
      <c r="BE37" s="818"/>
      <c r="BF37" s="818"/>
      <c r="BG37" s="818"/>
      <c r="BH37" s="818"/>
      <c r="BI37" s="819"/>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0"/>
      <c r="AL38" s="817"/>
      <c r="AM38" s="817"/>
      <c r="AN38" s="817"/>
      <c r="AO38" s="817"/>
      <c r="AP38" s="817"/>
      <c r="AQ38" s="817"/>
      <c r="AR38" s="817"/>
      <c r="AS38" s="817"/>
      <c r="AT38" s="817"/>
      <c r="AU38" s="817"/>
      <c r="AV38" s="817"/>
      <c r="AW38" s="817"/>
      <c r="AX38" s="817"/>
      <c r="AY38" s="817"/>
      <c r="AZ38" s="821"/>
      <c r="BA38" s="821"/>
      <c r="BB38" s="821"/>
      <c r="BC38" s="821"/>
      <c r="BD38" s="821"/>
      <c r="BE38" s="818"/>
      <c r="BF38" s="818"/>
      <c r="BG38" s="818"/>
      <c r="BH38" s="818"/>
      <c r="BI38" s="819"/>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0"/>
      <c r="AL39" s="817"/>
      <c r="AM39" s="817"/>
      <c r="AN39" s="817"/>
      <c r="AO39" s="817"/>
      <c r="AP39" s="817"/>
      <c r="AQ39" s="817"/>
      <c r="AR39" s="817"/>
      <c r="AS39" s="817"/>
      <c r="AT39" s="817"/>
      <c r="AU39" s="817"/>
      <c r="AV39" s="817"/>
      <c r="AW39" s="817"/>
      <c r="AX39" s="817"/>
      <c r="AY39" s="817"/>
      <c r="AZ39" s="821"/>
      <c r="BA39" s="821"/>
      <c r="BB39" s="821"/>
      <c r="BC39" s="821"/>
      <c r="BD39" s="821"/>
      <c r="BE39" s="818"/>
      <c r="BF39" s="818"/>
      <c r="BG39" s="818"/>
      <c r="BH39" s="818"/>
      <c r="BI39" s="819"/>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0"/>
      <c r="AL40" s="817"/>
      <c r="AM40" s="817"/>
      <c r="AN40" s="817"/>
      <c r="AO40" s="817"/>
      <c r="AP40" s="817"/>
      <c r="AQ40" s="817"/>
      <c r="AR40" s="817"/>
      <c r="AS40" s="817"/>
      <c r="AT40" s="817"/>
      <c r="AU40" s="817"/>
      <c r="AV40" s="817"/>
      <c r="AW40" s="817"/>
      <c r="AX40" s="817"/>
      <c r="AY40" s="817"/>
      <c r="AZ40" s="821"/>
      <c r="BA40" s="821"/>
      <c r="BB40" s="821"/>
      <c r="BC40" s="821"/>
      <c r="BD40" s="821"/>
      <c r="BE40" s="818"/>
      <c r="BF40" s="818"/>
      <c r="BG40" s="818"/>
      <c r="BH40" s="818"/>
      <c r="BI40" s="819"/>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0"/>
      <c r="AL41" s="817"/>
      <c r="AM41" s="817"/>
      <c r="AN41" s="817"/>
      <c r="AO41" s="817"/>
      <c r="AP41" s="817"/>
      <c r="AQ41" s="817"/>
      <c r="AR41" s="817"/>
      <c r="AS41" s="817"/>
      <c r="AT41" s="817"/>
      <c r="AU41" s="817"/>
      <c r="AV41" s="817"/>
      <c r="AW41" s="817"/>
      <c r="AX41" s="817"/>
      <c r="AY41" s="817"/>
      <c r="AZ41" s="821"/>
      <c r="BA41" s="821"/>
      <c r="BB41" s="821"/>
      <c r="BC41" s="821"/>
      <c r="BD41" s="821"/>
      <c r="BE41" s="818"/>
      <c r="BF41" s="818"/>
      <c r="BG41" s="818"/>
      <c r="BH41" s="818"/>
      <c r="BI41" s="819"/>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0"/>
      <c r="AL42" s="817"/>
      <c r="AM42" s="817"/>
      <c r="AN42" s="817"/>
      <c r="AO42" s="817"/>
      <c r="AP42" s="817"/>
      <c r="AQ42" s="817"/>
      <c r="AR42" s="817"/>
      <c r="AS42" s="817"/>
      <c r="AT42" s="817"/>
      <c r="AU42" s="817"/>
      <c r="AV42" s="817"/>
      <c r="AW42" s="817"/>
      <c r="AX42" s="817"/>
      <c r="AY42" s="817"/>
      <c r="AZ42" s="821"/>
      <c r="BA42" s="821"/>
      <c r="BB42" s="821"/>
      <c r="BC42" s="821"/>
      <c r="BD42" s="821"/>
      <c r="BE42" s="818"/>
      <c r="BF42" s="818"/>
      <c r="BG42" s="818"/>
      <c r="BH42" s="818"/>
      <c r="BI42" s="819"/>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0"/>
      <c r="AL43" s="817"/>
      <c r="AM43" s="817"/>
      <c r="AN43" s="817"/>
      <c r="AO43" s="817"/>
      <c r="AP43" s="817"/>
      <c r="AQ43" s="817"/>
      <c r="AR43" s="817"/>
      <c r="AS43" s="817"/>
      <c r="AT43" s="817"/>
      <c r="AU43" s="817"/>
      <c r="AV43" s="817"/>
      <c r="AW43" s="817"/>
      <c r="AX43" s="817"/>
      <c r="AY43" s="817"/>
      <c r="AZ43" s="821"/>
      <c r="BA43" s="821"/>
      <c r="BB43" s="821"/>
      <c r="BC43" s="821"/>
      <c r="BD43" s="821"/>
      <c r="BE43" s="818"/>
      <c r="BF43" s="818"/>
      <c r="BG43" s="818"/>
      <c r="BH43" s="818"/>
      <c r="BI43" s="819"/>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0"/>
      <c r="AL44" s="817"/>
      <c r="AM44" s="817"/>
      <c r="AN44" s="817"/>
      <c r="AO44" s="817"/>
      <c r="AP44" s="817"/>
      <c r="AQ44" s="817"/>
      <c r="AR44" s="817"/>
      <c r="AS44" s="817"/>
      <c r="AT44" s="817"/>
      <c r="AU44" s="817"/>
      <c r="AV44" s="817"/>
      <c r="AW44" s="817"/>
      <c r="AX44" s="817"/>
      <c r="AY44" s="817"/>
      <c r="AZ44" s="821"/>
      <c r="BA44" s="821"/>
      <c r="BB44" s="821"/>
      <c r="BC44" s="821"/>
      <c r="BD44" s="821"/>
      <c r="BE44" s="818"/>
      <c r="BF44" s="818"/>
      <c r="BG44" s="818"/>
      <c r="BH44" s="818"/>
      <c r="BI44" s="819"/>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0"/>
      <c r="AL45" s="817"/>
      <c r="AM45" s="817"/>
      <c r="AN45" s="817"/>
      <c r="AO45" s="817"/>
      <c r="AP45" s="817"/>
      <c r="AQ45" s="817"/>
      <c r="AR45" s="817"/>
      <c r="AS45" s="817"/>
      <c r="AT45" s="817"/>
      <c r="AU45" s="817"/>
      <c r="AV45" s="817"/>
      <c r="AW45" s="817"/>
      <c r="AX45" s="817"/>
      <c r="AY45" s="817"/>
      <c r="AZ45" s="821"/>
      <c r="BA45" s="821"/>
      <c r="BB45" s="821"/>
      <c r="BC45" s="821"/>
      <c r="BD45" s="821"/>
      <c r="BE45" s="818"/>
      <c r="BF45" s="818"/>
      <c r="BG45" s="818"/>
      <c r="BH45" s="818"/>
      <c r="BI45" s="819"/>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0"/>
      <c r="AL46" s="817"/>
      <c r="AM46" s="817"/>
      <c r="AN46" s="817"/>
      <c r="AO46" s="817"/>
      <c r="AP46" s="817"/>
      <c r="AQ46" s="817"/>
      <c r="AR46" s="817"/>
      <c r="AS46" s="817"/>
      <c r="AT46" s="817"/>
      <c r="AU46" s="817"/>
      <c r="AV46" s="817"/>
      <c r="AW46" s="817"/>
      <c r="AX46" s="817"/>
      <c r="AY46" s="817"/>
      <c r="AZ46" s="821"/>
      <c r="BA46" s="821"/>
      <c r="BB46" s="821"/>
      <c r="BC46" s="821"/>
      <c r="BD46" s="821"/>
      <c r="BE46" s="818"/>
      <c r="BF46" s="818"/>
      <c r="BG46" s="818"/>
      <c r="BH46" s="818"/>
      <c r="BI46" s="819"/>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0"/>
      <c r="AL47" s="817"/>
      <c r="AM47" s="817"/>
      <c r="AN47" s="817"/>
      <c r="AO47" s="817"/>
      <c r="AP47" s="817"/>
      <c r="AQ47" s="817"/>
      <c r="AR47" s="817"/>
      <c r="AS47" s="817"/>
      <c r="AT47" s="817"/>
      <c r="AU47" s="817"/>
      <c r="AV47" s="817"/>
      <c r="AW47" s="817"/>
      <c r="AX47" s="817"/>
      <c r="AY47" s="817"/>
      <c r="AZ47" s="821"/>
      <c r="BA47" s="821"/>
      <c r="BB47" s="821"/>
      <c r="BC47" s="821"/>
      <c r="BD47" s="821"/>
      <c r="BE47" s="818"/>
      <c r="BF47" s="818"/>
      <c r="BG47" s="818"/>
      <c r="BH47" s="818"/>
      <c r="BI47" s="819"/>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0"/>
      <c r="AL48" s="817"/>
      <c r="AM48" s="817"/>
      <c r="AN48" s="817"/>
      <c r="AO48" s="817"/>
      <c r="AP48" s="817"/>
      <c r="AQ48" s="817"/>
      <c r="AR48" s="817"/>
      <c r="AS48" s="817"/>
      <c r="AT48" s="817"/>
      <c r="AU48" s="817"/>
      <c r="AV48" s="817"/>
      <c r="AW48" s="817"/>
      <c r="AX48" s="817"/>
      <c r="AY48" s="817"/>
      <c r="AZ48" s="821"/>
      <c r="BA48" s="821"/>
      <c r="BB48" s="821"/>
      <c r="BC48" s="821"/>
      <c r="BD48" s="821"/>
      <c r="BE48" s="818"/>
      <c r="BF48" s="818"/>
      <c r="BG48" s="818"/>
      <c r="BH48" s="818"/>
      <c r="BI48" s="819"/>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0"/>
      <c r="AL49" s="817"/>
      <c r="AM49" s="817"/>
      <c r="AN49" s="817"/>
      <c r="AO49" s="817"/>
      <c r="AP49" s="817"/>
      <c r="AQ49" s="817"/>
      <c r="AR49" s="817"/>
      <c r="AS49" s="817"/>
      <c r="AT49" s="817"/>
      <c r="AU49" s="817"/>
      <c r="AV49" s="817"/>
      <c r="AW49" s="817"/>
      <c r="AX49" s="817"/>
      <c r="AY49" s="817"/>
      <c r="AZ49" s="821"/>
      <c r="BA49" s="821"/>
      <c r="BB49" s="821"/>
      <c r="BC49" s="821"/>
      <c r="BD49" s="821"/>
      <c r="BE49" s="818"/>
      <c r="BF49" s="818"/>
      <c r="BG49" s="818"/>
      <c r="BH49" s="818"/>
      <c r="BI49" s="819"/>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8"/>
      <c r="BF50" s="818"/>
      <c r="BG50" s="818"/>
      <c r="BH50" s="818"/>
      <c r="BI50" s="819"/>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8"/>
      <c r="BF51" s="818"/>
      <c r="BG51" s="818"/>
      <c r="BH51" s="818"/>
      <c r="BI51" s="819"/>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8"/>
      <c r="BF52" s="818"/>
      <c r="BG52" s="818"/>
      <c r="BH52" s="818"/>
      <c r="BI52" s="819"/>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8"/>
      <c r="BF53" s="818"/>
      <c r="BG53" s="818"/>
      <c r="BH53" s="818"/>
      <c r="BI53" s="819"/>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8"/>
      <c r="BF54" s="818"/>
      <c r="BG54" s="818"/>
      <c r="BH54" s="818"/>
      <c r="BI54" s="819"/>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8"/>
      <c r="BF55" s="818"/>
      <c r="BG55" s="818"/>
      <c r="BH55" s="818"/>
      <c r="BI55" s="819"/>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8"/>
      <c r="BF56" s="818"/>
      <c r="BG56" s="818"/>
      <c r="BH56" s="818"/>
      <c r="BI56" s="819"/>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8"/>
      <c r="BF57" s="818"/>
      <c r="BG57" s="818"/>
      <c r="BH57" s="818"/>
      <c r="BI57" s="819"/>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8"/>
      <c r="BF58" s="818"/>
      <c r="BG58" s="818"/>
      <c r="BH58" s="818"/>
      <c r="BI58" s="819"/>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8"/>
      <c r="BF59" s="818"/>
      <c r="BG59" s="818"/>
      <c r="BH59" s="818"/>
      <c r="BI59" s="819"/>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8"/>
      <c r="BF60" s="818"/>
      <c r="BG60" s="818"/>
      <c r="BH60" s="818"/>
      <c r="BI60" s="819"/>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8"/>
      <c r="BF61" s="818"/>
      <c r="BG61" s="818"/>
      <c r="BH61" s="818"/>
      <c r="BI61" s="819"/>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8"/>
      <c r="BF62" s="818"/>
      <c r="BG62" s="818"/>
      <c r="BH62" s="818"/>
      <c r="BI62" s="819"/>
      <c r="BJ62" s="834" t="s">
        <v>396</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2" t="s">
        <v>377</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428</v>
      </c>
      <c r="AG63" s="831"/>
      <c r="AH63" s="831"/>
      <c r="AI63" s="831"/>
      <c r="AJ63" s="832"/>
      <c r="AK63" s="833"/>
      <c r="AL63" s="828"/>
      <c r="AM63" s="828"/>
      <c r="AN63" s="828"/>
      <c r="AO63" s="828"/>
      <c r="AP63" s="831">
        <v>2763</v>
      </c>
      <c r="AQ63" s="831"/>
      <c r="AR63" s="831"/>
      <c r="AS63" s="831"/>
      <c r="AT63" s="831"/>
      <c r="AU63" s="831">
        <v>1737</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399</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400</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8">
        <v>1</v>
      </c>
      <c r="B68" s="856" t="s">
        <v>549</v>
      </c>
      <c r="C68" s="857"/>
      <c r="D68" s="857"/>
      <c r="E68" s="857"/>
      <c r="F68" s="857"/>
      <c r="G68" s="857"/>
      <c r="H68" s="857"/>
      <c r="I68" s="857"/>
      <c r="J68" s="857"/>
      <c r="K68" s="857"/>
      <c r="L68" s="857"/>
      <c r="M68" s="857"/>
      <c r="N68" s="857"/>
      <c r="O68" s="857"/>
      <c r="P68" s="858"/>
      <c r="Q68" s="859">
        <v>10742</v>
      </c>
      <c r="R68" s="853"/>
      <c r="S68" s="853"/>
      <c r="T68" s="853"/>
      <c r="U68" s="853"/>
      <c r="V68" s="853">
        <v>10165</v>
      </c>
      <c r="W68" s="853"/>
      <c r="X68" s="853"/>
      <c r="Y68" s="853"/>
      <c r="Z68" s="853"/>
      <c r="AA68" s="853">
        <v>577</v>
      </c>
      <c r="AB68" s="853"/>
      <c r="AC68" s="853"/>
      <c r="AD68" s="853"/>
      <c r="AE68" s="853"/>
      <c r="AF68" s="853">
        <v>577</v>
      </c>
      <c r="AG68" s="853"/>
      <c r="AH68" s="853"/>
      <c r="AI68" s="853"/>
      <c r="AJ68" s="853"/>
      <c r="AK68" s="853">
        <v>565</v>
      </c>
      <c r="AL68" s="853"/>
      <c r="AM68" s="853"/>
      <c r="AN68" s="853"/>
      <c r="AO68" s="853"/>
      <c r="AP68" s="853" t="s">
        <v>557</v>
      </c>
      <c r="AQ68" s="853"/>
      <c r="AR68" s="853"/>
      <c r="AS68" s="853"/>
      <c r="AT68" s="853"/>
      <c r="AU68" s="853" t="s">
        <v>557</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0">
        <v>2</v>
      </c>
      <c r="B69" s="860" t="s">
        <v>550</v>
      </c>
      <c r="C69" s="861"/>
      <c r="D69" s="861"/>
      <c r="E69" s="861"/>
      <c r="F69" s="861"/>
      <c r="G69" s="861"/>
      <c r="H69" s="861"/>
      <c r="I69" s="861"/>
      <c r="J69" s="861"/>
      <c r="K69" s="861"/>
      <c r="L69" s="861"/>
      <c r="M69" s="861"/>
      <c r="N69" s="861"/>
      <c r="O69" s="861"/>
      <c r="P69" s="862"/>
      <c r="Q69" s="863">
        <v>412</v>
      </c>
      <c r="R69" s="817"/>
      <c r="S69" s="817"/>
      <c r="T69" s="817"/>
      <c r="U69" s="817"/>
      <c r="V69" s="817">
        <v>404</v>
      </c>
      <c r="W69" s="817"/>
      <c r="X69" s="817"/>
      <c r="Y69" s="817"/>
      <c r="Z69" s="817"/>
      <c r="AA69" s="817">
        <v>8</v>
      </c>
      <c r="AB69" s="817"/>
      <c r="AC69" s="817"/>
      <c r="AD69" s="817"/>
      <c r="AE69" s="817"/>
      <c r="AF69" s="817">
        <v>0</v>
      </c>
      <c r="AG69" s="817"/>
      <c r="AH69" s="817"/>
      <c r="AI69" s="817"/>
      <c r="AJ69" s="817"/>
      <c r="AK69" s="817" t="s">
        <v>557</v>
      </c>
      <c r="AL69" s="817"/>
      <c r="AM69" s="817"/>
      <c r="AN69" s="817"/>
      <c r="AO69" s="817"/>
      <c r="AP69" s="817">
        <v>82</v>
      </c>
      <c r="AQ69" s="817"/>
      <c r="AR69" s="817"/>
      <c r="AS69" s="817"/>
      <c r="AT69" s="817"/>
      <c r="AU69" s="817">
        <v>41</v>
      </c>
      <c r="AV69" s="817"/>
      <c r="AW69" s="817"/>
      <c r="AX69" s="817"/>
      <c r="AY69" s="817"/>
      <c r="AZ69" s="818"/>
      <c r="BA69" s="818"/>
      <c r="BB69" s="818"/>
      <c r="BC69" s="818"/>
      <c r="BD69" s="819"/>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0">
        <v>3</v>
      </c>
      <c r="B70" s="860" t="s">
        <v>551</v>
      </c>
      <c r="C70" s="861"/>
      <c r="D70" s="861"/>
      <c r="E70" s="861"/>
      <c r="F70" s="861"/>
      <c r="G70" s="861"/>
      <c r="H70" s="861"/>
      <c r="I70" s="861"/>
      <c r="J70" s="861"/>
      <c r="K70" s="861"/>
      <c r="L70" s="861"/>
      <c r="M70" s="861"/>
      <c r="N70" s="861"/>
      <c r="O70" s="861"/>
      <c r="P70" s="862"/>
      <c r="Q70" s="863">
        <v>1</v>
      </c>
      <c r="R70" s="817"/>
      <c r="S70" s="817"/>
      <c r="T70" s="817"/>
      <c r="U70" s="817"/>
      <c r="V70" s="817">
        <v>1</v>
      </c>
      <c r="W70" s="817"/>
      <c r="X70" s="817"/>
      <c r="Y70" s="817"/>
      <c r="Z70" s="817"/>
      <c r="AA70" s="817">
        <v>0</v>
      </c>
      <c r="AB70" s="817"/>
      <c r="AC70" s="817"/>
      <c r="AD70" s="817"/>
      <c r="AE70" s="817"/>
      <c r="AF70" s="817">
        <v>0</v>
      </c>
      <c r="AG70" s="817"/>
      <c r="AH70" s="817"/>
      <c r="AI70" s="817"/>
      <c r="AJ70" s="817"/>
      <c r="AK70" s="817" t="s">
        <v>557</v>
      </c>
      <c r="AL70" s="817"/>
      <c r="AM70" s="817"/>
      <c r="AN70" s="817"/>
      <c r="AO70" s="817"/>
      <c r="AP70" s="817" t="s">
        <v>557</v>
      </c>
      <c r="AQ70" s="817"/>
      <c r="AR70" s="817"/>
      <c r="AS70" s="817"/>
      <c r="AT70" s="817"/>
      <c r="AU70" s="817" t="s">
        <v>557</v>
      </c>
      <c r="AV70" s="817"/>
      <c r="AW70" s="817"/>
      <c r="AX70" s="817"/>
      <c r="AY70" s="817"/>
      <c r="AZ70" s="818"/>
      <c r="BA70" s="818"/>
      <c r="BB70" s="818"/>
      <c r="BC70" s="818"/>
      <c r="BD70" s="819"/>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0">
        <v>4</v>
      </c>
      <c r="B71" s="860" t="s">
        <v>552</v>
      </c>
      <c r="C71" s="861"/>
      <c r="D71" s="861"/>
      <c r="E71" s="861"/>
      <c r="F71" s="861"/>
      <c r="G71" s="861"/>
      <c r="H71" s="861"/>
      <c r="I71" s="861"/>
      <c r="J71" s="861"/>
      <c r="K71" s="861"/>
      <c r="L71" s="861"/>
      <c r="M71" s="861"/>
      <c r="N71" s="861"/>
      <c r="O71" s="861"/>
      <c r="P71" s="862"/>
      <c r="Q71" s="863">
        <v>452</v>
      </c>
      <c r="R71" s="817"/>
      <c r="S71" s="817"/>
      <c r="T71" s="817"/>
      <c r="U71" s="817"/>
      <c r="V71" s="817">
        <v>433</v>
      </c>
      <c r="W71" s="817"/>
      <c r="X71" s="817"/>
      <c r="Y71" s="817"/>
      <c r="Z71" s="817"/>
      <c r="AA71" s="817">
        <v>19</v>
      </c>
      <c r="AB71" s="817"/>
      <c r="AC71" s="817"/>
      <c r="AD71" s="817"/>
      <c r="AE71" s="817"/>
      <c r="AF71" s="817">
        <v>19</v>
      </c>
      <c r="AG71" s="817"/>
      <c r="AH71" s="817"/>
      <c r="AI71" s="817"/>
      <c r="AJ71" s="817"/>
      <c r="AK71" s="817" t="s">
        <v>557</v>
      </c>
      <c r="AL71" s="817"/>
      <c r="AM71" s="817"/>
      <c r="AN71" s="817"/>
      <c r="AO71" s="817"/>
      <c r="AP71" s="817">
        <v>22</v>
      </c>
      <c r="AQ71" s="817"/>
      <c r="AR71" s="817"/>
      <c r="AS71" s="817"/>
      <c r="AT71" s="817"/>
      <c r="AU71" s="817">
        <v>7</v>
      </c>
      <c r="AV71" s="817"/>
      <c r="AW71" s="817"/>
      <c r="AX71" s="817"/>
      <c r="AY71" s="817"/>
      <c r="AZ71" s="818"/>
      <c r="BA71" s="818"/>
      <c r="BB71" s="818"/>
      <c r="BC71" s="818"/>
      <c r="BD71" s="819"/>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0">
        <v>5</v>
      </c>
      <c r="B72" s="860" t="s">
        <v>553</v>
      </c>
      <c r="C72" s="861"/>
      <c r="D72" s="861"/>
      <c r="E72" s="861"/>
      <c r="F72" s="861"/>
      <c r="G72" s="861"/>
      <c r="H72" s="861"/>
      <c r="I72" s="861"/>
      <c r="J72" s="861"/>
      <c r="K72" s="861"/>
      <c r="L72" s="861"/>
      <c r="M72" s="861"/>
      <c r="N72" s="861"/>
      <c r="O72" s="861"/>
      <c r="P72" s="862"/>
      <c r="Q72" s="863">
        <v>501</v>
      </c>
      <c r="R72" s="817"/>
      <c r="S72" s="817"/>
      <c r="T72" s="817"/>
      <c r="U72" s="817"/>
      <c r="V72" s="817">
        <v>480</v>
      </c>
      <c r="W72" s="817"/>
      <c r="X72" s="817"/>
      <c r="Y72" s="817"/>
      <c r="Z72" s="817"/>
      <c r="AA72" s="817">
        <v>21</v>
      </c>
      <c r="AB72" s="817"/>
      <c r="AC72" s="817"/>
      <c r="AD72" s="817"/>
      <c r="AE72" s="817"/>
      <c r="AF72" s="817">
        <v>21</v>
      </c>
      <c r="AG72" s="817"/>
      <c r="AH72" s="817"/>
      <c r="AI72" s="817"/>
      <c r="AJ72" s="817"/>
      <c r="AK72" s="817">
        <v>35</v>
      </c>
      <c r="AL72" s="817"/>
      <c r="AM72" s="817"/>
      <c r="AN72" s="817"/>
      <c r="AO72" s="817"/>
      <c r="AP72" s="817" t="s">
        <v>488</v>
      </c>
      <c r="AQ72" s="817"/>
      <c r="AR72" s="817"/>
      <c r="AS72" s="817"/>
      <c r="AT72" s="817"/>
      <c r="AU72" s="817" t="s">
        <v>488</v>
      </c>
      <c r="AV72" s="817"/>
      <c r="AW72" s="817"/>
      <c r="AX72" s="817"/>
      <c r="AY72" s="817"/>
      <c r="AZ72" s="818"/>
      <c r="BA72" s="818"/>
      <c r="BB72" s="818"/>
      <c r="BC72" s="818"/>
      <c r="BD72" s="819"/>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0">
        <v>6</v>
      </c>
      <c r="B73" s="860" t="s">
        <v>554</v>
      </c>
      <c r="C73" s="861"/>
      <c r="D73" s="861"/>
      <c r="E73" s="861"/>
      <c r="F73" s="861"/>
      <c r="G73" s="861"/>
      <c r="H73" s="861"/>
      <c r="I73" s="861"/>
      <c r="J73" s="861"/>
      <c r="K73" s="861"/>
      <c r="L73" s="861"/>
      <c r="M73" s="861"/>
      <c r="N73" s="861"/>
      <c r="O73" s="861"/>
      <c r="P73" s="862"/>
      <c r="Q73" s="863">
        <v>100</v>
      </c>
      <c r="R73" s="817"/>
      <c r="S73" s="817"/>
      <c r="T73" s="817"/>
      <c r="U73" s="817"/>
      <c r="V73" s="817">
        <v>91</v>
      </c>
      <c r="W73" s="817"/>
      <c r="X73" s="817"/>
      <c r="Y73" s="817"/>
      <c r="Z73" s="817"/>
      <c r="AA73" s="817">
        <v>9</v>
      </c>
      <c r="AB73" s="817"/>
      <c r="AC73" s="817"/>
      <c r="AD73" s="817"/>
      <c r="AE73" s="817"/>
      <c r="AF73" s="817">
        <v>9</v>
      </c>
      <c r="AG73" s="817"/>
      <c r="AH73" s="817"/>
      <c r="AI73" s="817"/>
      <c r="AJ73" s="817"/>
      <c r="AK73" s="817">
        <v>17</v>
      </c>
      <c r="AL73" s="817"/>
      <c r="AM73" s="817"/>
      <c r="AN73" s="817"/>
      <c r="AO73" s="817"/>
      <c r="AP73" s="817" t="s">
        <v>488</v>
      </c>
      <c r="AQ73" s="817"/>
      <c r="AR73" s="817"/>
      <c r="AS73" s="817"/>
      <c r="AT73" s="817"/>
      <c r="AU73" s="817" t="s">
        <v>488</v>
      </c>
      <c r="AV73" s="817"/>
      <c r="AW73" s="817"/>
      <c r="AX73" s="817"/>
      <c r="AY73" s="817"/>
      <c r="AZ73" s="818"/>
      <c r="BA73" s="818"/>
      <c r="BB73" s="818"/>
      <c r="BC73" s="818"/>
      <c r="BD73" s="819"/>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0">
        <v>7</v>
      </c>
      <c r="B74" s="860" t="s">
        <v>555</v>
      </c>
      <c r="C74" s="861"/>
      <c r="D74" s="861"/>
      <c r="E74" s="861"/>
      <c r="F74" s="861"/>
      <c r="G74" s="861"/>
      <c r="H74" s="861"/>
      <c r="I74" s="861"/>
      <c r="J74" s="861"/>
      <c r="K74" s="861"/>
      <c r="L74" s="861"/>
      <c r="M74" s="861"/>
      <c r="N74" s="861"/>
      <c r="O74" s="861"/>
      <c r="P74" s="862"/>
      <c r="Q74" s="863">
        <v>303344</v>
      </c>
      <c r="R74" s="817"/>
      <c r="S74" s="817"/>
      <c r="T74" s="817"/>
      <c r="U74" s="817"/>
      <c r="V74" s="817">
        <v>298534</v>
      </c>
      <c r="W74" s="817"/>
      <c r="X74" s="817"/>
      <c r="Y74" s="817"/>
      <c r="Z74" s="817"/>
      <c r="AA74" s="817">
        <v>4810</v>
      </c>
      <c r="AB74" s="817"/>
      <c r="AC74" s="817"/>
      <c r="AD74" s="817"/>
      <c r="AE74" s="817"/>
      <c r="AF74" s="817">
        <v>4810</v>
      </c>
      <c r="AG74" s="817"/>
      <c r="AH74" s="817"/>
      <c r="AI74" s="817"/>
      <c r="AJ74" s="817"/>
      <c r="AK74" s="817">
        <v>2401</v>
      </c>
      <c r="AL74" s="817"/>
      <c r="AM74" s="817"/>
      <c r="AN74" s="817"/>
      <c r="AO74" s="817"/>
      <c r="AP74" s="817" t="s">
        <v>488</v>
      </c>
      <c r="AQ74" s="817"/>
      <c r="AR74" s="817"/>
      <c r="AS74" s="817"/>
      <c r="AT74" s="817"/>
      <c r="AU74" s="817" t="s">
        <v>488</v>
      </c>
      <c r="AV74" s="817"/>
      <c r="AW74" s="817"/>
      <c r="AX74" s="817"/>
      <c r="AY74" s="817"/>
      <c r="AZ74" s="818"/>
      <c r="BA74" s="818"/>
      <c r="BB74" s="818"/>
      <c r="BC74" s="818"/>
      <c r="BD74" s="819"/>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0" t="s">
        <v>556</v>
      </c>
      <c r="C75" s="861"/>
      <c r="D75" s="861"/>
      <c r="E75" s="861"/>
      <c r="F75" s="861"/>
      <c r="G75" s="861"/>
      <c r="H75" s="861"/>
      <c r="I75" s="861"/>
      <c r="J75" s="861"/>
      <c r="K75" s="861"/>
      <c r="L75" s="861"/>
      <c r="M75" s="861"/>
      <c r="N75" s="861"/>
      <c r="O75" s="861"/>
      <c r="P75" s="862"/>
      <c r="Q75" s="864">
        <v>140</v>
      </c>
      <c r="R75" s="865"/>
      <c r="S75" s="865"/>
      <c r="T75" s="865"/>
      <c r="U75" s="820"/>
      <c r="V75" s="866">
        <v>137</v>
      </c>
      <c r="W75" s="865"/>
      <c r="X75" s="865"/>
      <c r="Y75" s="865"/>
      <c r="Z75" s="820"/>
      <c r="AA75" s="866">
        <v>3</v>
      </c>
      <c r="AB75" s="865"/>
      <c r="AC75" s="865"/>
      <c r="AD75" s="865"/>
      <c r="AE75" s="820"/>
      <c r="AF75" s="866">
        <v>8</v>
      </c>
      <c r="AG75" s="865"/>
      <c r="AH75" s="865"/>
      <c r="AI75" s="865"/>
      <c r="AJ75" s="820"/>
      <c r="AK75" s="866">
        <v>99</v>
      </c>
      <c r="AL75" s="865"/>
      <c r="AM75" s="865"/>
      <c r="AN75" s="865"/>
      <c r="AO75" s="820"/>
      <c r="AP75" s="817" t="s">
        <v>488</v>
      </c>
      <c r="AQ75" s="817"/>
      <c r="AR75" s="817"/>
      <c r="AS75" s="817"/>
      <c r="AT75" s="817"/>
      <c r="AU75" s="817" t="s">
        <v>488</v>
      </c>
      <c r="AV75" s="817"/>
      <c r="AW75" s="817"/>
      <c r="AX75" s="817"/>
      <c r="AY75" s="817"/>
      <c r="AZ75" s="818"/>
      <c r="BA75" s="818"/>
      <c r="BB75" s="818"/>
      <c r="BC75" s="818"/>
      <c r="BD75" s="819"/>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0"/>
      <c r="C76" s="861"/>
      <c r="D76" s="861"/>
      <c r="E76" s="861"/>
      <c r="F76" s="861"/>
      <c r="G76" s="861"/>
      <c r="H76" s="861"/>
      <c r="I76" s="861"/>
      <c r="J76" s="861"/>
      <c r="K76" s="861"/>
      <c r="L76" s="861"/>
      <c r="M76" s="861"/>
      <c r="N76" s="861"/>
      <c r="O76" s="861"/>
      <c r="P76" s="862"/>
      <c r="Q76" s="864"/>
      <c r="R76" s="865"/>
      <c r="S76" s="865"/>
      <c r="T76" s="865"/>
      <c r="U76" s="820"/>
      <c r="V76" s="866"/>
      <c r="W76" s="865"/>
      <c r="X76" s="865"/>
      <c r="Y76" s="865"/>
      <c r="Z76" s="820"/>
      <c r="AA76" s="866"/>
      <c r="AB76" s="865"/>
      <c r="AC76" s="865"/>
      <c r="AD76" s="865"/>
      <c r="AE76" s="820"/>
      <c r="AF76" s="866"/>
      <c r="AG76" s="865"/>
      <c r="AH76" s="865"/>
      <c r="AI76" s="865"/>
      <c r="AJ76" s="820"/>
      <c r="AK76" s="866"/>
      <c r="AL76" s="865"/>
      <c r="AM76" s="865"/>
      <c r="AN76" s="865"/>
      <c r="AO76" s="820"/>
      <c r="AP76" s="866"/>
      <c r="AQ76" s="865"/>
      <c r="AR76" s="865"/>
      <c r="AS76" s="865"/>
      <c r="AT76" s="820"/>
      <c r="AU76" s="866"/>
      <c r="AV76" s="865"/>
      <c r="AW76" s="865"/>
      <c r="AX76" s="865"/>
      <c r="AY76" s="820"/>
      <c r="AZ76" s="818"/>
      <c r="BA76" s="818"/>
      <c r="BB76" s="818"/>
      <c r="BC76" s="818"/>
      <c r="BD76" s="819"/>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0"/>
      <c r="C77" s="861"/>
      <c r="D77" s="861"/>
      <c r="E77" s="861"/>
      <c r="F77" s="861"/>
      <c r="G77" s="861"/>
      <c r="H77" s="861"/>
      <c r="I77" s="861"/>
      <c r="J77" s="861"/>
      <c r="K77" s="861"/>
      <c r="L77" s="861"/>
      <c r="M77" s="861"/>
      <c r="N77" s="861"/>
      <c r="O77" s="861"/>
      <c r="P77" s="862"/>
      <c r="Q77" s="864"/>
      <c r="R77" s="865"/>
      <c r="S77" s="865"/>
      <c r="T77" s="865"/>
      <c r="U77" s="820"/>
      <c r="V77" s="866"/>
      <c r="W77" s="865"/>
      <c r="X77" s="865"/>
      <c r="Y77" s="865"/>
      <c r="Z77" s="820"/>
      <c r="AA77" s="866"/>
      <c r="AB77" s="865"/>
      <c r="AC77" s="865"/>
      <c r="AD77" s="865"/>
      <c r="AE77" s="820"/>
      <c r="AF77" s="866"/>
      <c r="AG77" s="865"/>
      <c r="AH77" s="865"/>
      <c r="AI77" s="865"/>
      <c r="AJ77" s="820"/>
      <c r="AK77" s="866"/>
      <c r="AL77" s="865"/>
      <c r="AM77" s="865"/>
      <c r="AN77" s="865"/>
      <c r="AO77" s="820"/>
      <c r="AP77" s="866"/>
      <c r="AQ77" s="865"/>
      <c r="AR77" s="865"/>
      <c r="AS77" s="865"/>
      <c r="AT77" s="820"/>
      <c r="AU77" s="866"/>
      <c r="AV77" s="865"/>
      <c r="AW77" s="865"/>
      <c r="AX77" s="865"/>
      <c r="AY77" s="820"/>
      <c r="AZ77" s="818"/>
      <c r="BA77" s="818"/>
      <c r="BB77" s="818"/>
      <c r="BC77" s="818"/>
      <c r="BD77" s="819"/>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8"/>
      <c r="BA78" s="818"/>
      <c r="BB78" s="818"/>
      <c r="BC78" s="818"/>
      <c r="BD78" s="819"/>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8"/>
      <c r="BA79" s="818"/>
      <c r="BB79" s="818"/>
      <c r="BC79" s="818"/>
      <c r="BD79" s="819"/>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8"/>
      <c r="BA80" s="818"/>
      <c r="BB80" s="818"/>
      <c r="BC80" s="818"/>
      <c r="BD80" s="819"/>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8"/>
      <c r="BA81" s="818"/>
      <c r="BB81" s="818"/>
      <c r="BC81" s="818"/>
      <c r="BD81" s="819"/>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8"/>
      <c r="BA82" s="818"/>
      <c r="BB82" s="818"/>
      <c r="BC82" s="818"/>
      <c r="BD82" s="819"/>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8"/>
      <c r="BA83" s="818"/>
      <c r="BB83" s="818"/>
      <c r="BC83" s="818"/>
      <c r="BD83" s="819"/>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8"/>
      <c r="BA84" s="818"/>
      <c r="BB84" s="818"/>
      <c r="BC84" s="818"/>
      <c r="BD84" s="819"/>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8"/>
      <c r="BA85" s="818"/>
      <c r="BB85" s="818"/>
      <c r="BC85" s="818"/>
      <c r="BD85" s="819"/>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8"/>
      <c r="BA86" s="818"/>
      <c r="BB86" s="818"/>
      <c r="BC86" s="818"/>
      <c r="BD86" s="819"/>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377</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5444</v>
      </c>
      <c r="AG88" s="831"/>
      <c r="AH88" s="831"/>
      <c r="AI88" s="831"/>
      <c r="AJ88" s="831"/>
      <c r="AK88" s="828"/>
      <c r="AL88" s="828"/>
      <c r="AM88" s="828"/>
      <c r="AN88" s="828"/>
      <c r="AO88" s="828"/>
      <c r="AP88" s="831">
        <v>104</v>
      </c>
      <c r="AQ88" s="831"/>
      <c r="AR88" s="831"/>
      <c r="AS88" s="831"/>
      <c r="AT88" s="831"/>
      <c r="AU88" s="831">
        <v>48</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25</v>
      </c>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294</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294</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294</v>
      </c>
      <c r="DR109" s="880"/>
      <c r="DS109" s="880"/>
      <c r="DT109" s="880"/>
      <c r="DU109" s="881"/>
      <c r="DV109" s="879" t="s">
        <v>412</v>
      </c>
      <c r="DW109" s="880"/>
      <c r="DX109" s="880"/>
      <c r="DY109" s="880"/>
      <c r="DZ109" s="882"/>
    </row>
    <row r="110" spans="1:131" s="212" customFormat="1" ht="26.25" customHeight="1" x14ac:dyDescent="0.2">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1057876</v>
      </c>
      <c r="AB110" s="887"/>
      <c r="AC110" s="887"/>
      <c r="AD110" s="887"/>
      <c r="AE110" s="888"/>
      <c r="AF110" s="889">
        <v>1020261</v>
      </c>
      <c r="AG110" s="887"/>
      <c r="AH110" s="887"/>
      <c r="AI110" s="887"/>
      <c r="AJ110" s="888"/>
      <c r="AK110" s="889">
        <v>952899</v>
      </c>
      <c r="AL110" s="887"/>
      <c r="AM110" s="887"/>
      <c r="AN110" s="887"/>
      <c r="AO110" s="888"/>
      <c r="AP110" s="890">
        <v>27.9</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8555496</v>
      </c>
      <c r="BR110" s="918"/>
      <c r="BS110" s="918"/>
      <c r="BT110" s="918"/>
      <c r="BU110" s="918"/>
      <c r="BV110" s="918">
        <v>7685866</v>
      </c>
      <c r="BW110" s="918"/>
      <c r="BX110" s="918"/>
      <c r="BY110" s="918"/>
      <c r="BZ110" s="918"/>
      <c r="CA110" s="918">
        <v>7387017</v>
      </c>
      <c r="CB110" s="918"/>
      <c r="CC110" s="918"/>
      <c r="CD110" s="918"/>
      <c r="CE110" s="918"/>
      <c r="CF110" s="931">
        <v>216.3</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2095166</v>
      </c>
      <c r="BR112" s="913"/>
      <c r="BS112" s="913"/>
      <c r="BT112" s="913"/>
      <c r="BU112" s="913"/>
      <c r="BV112" s="913">
        <v>1914994</v>
      </c>
      <c r="BW112" s="913"/>
      <c r="BX112" s="913"/>
      <c r="BY112" s="913"/>
      <c r="BZ112" s="913"/>
      <c r="CA112" s="913">
        <v>1736198</v>
      </c>
      <c r="CB112" s="913"/>
      <c r="CC112" s="913"/>
      <c r="CD112" s="913"/>
      <c r="CE112" s="913"/>
      <c r="CF112" s="907">
        <v>50.8</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253669</v>
      </c>
      <c r="AB113" s="925"/>
      <c r="AC113" s="925"/>
      <c r="AD113" s="925"/>
      <c r="AE113" s="926"/>
      <c r="AF113" s="927">
        <v>270691</v>
      </c>
      <c r="AG113" s="925"/>
      <c r="AH113" s="925"/>
      <c r="AI113" s="925"/>
      <c r="AJ113" s="926"/>
      <c r="AK113" s="927">
        <v>250343</v>
      </c>
      <c r="AL113" s="925"/>
      <c r="AM113" s="925"/>
      <c r="AN113" s="925"/>
      <c r="AO113" s="926"/>
      <c r="AP113" s="928">
        <v>7.3</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v>58226</v>
      </c>
      <c r="BR113" s="913"/>
      <c r="BS113" s="913"/>
      <c r="BT113" s="913"/>
      <c r="BU113" s="913"/>
      <c r="BV113" s="913">
        <v>53212</v>
      </c>
      <c r="BW113" s="913"/>
      <c r="BX113" s="913"/>
      <c r="BY113" s="913"/>
      <c r="BZ113" s="913"/>
      <c r="CA113" s="913">
        <v>48286</v>
      </c>
      <c r="CB113" s="913"/>
      <c r="CC113" s="913"/>
      <c r="CD113" s="913"/>
      <c r="CE113" s="913"/>
      <c r="CF113" s="907">
        <v>1.4</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9254</v>
      </c>
      <c r="AB114" s="946"/>
      <c r="AC114" s="946"/>
      <c r="AD114" s="946"/>
      <c r="AE114" s="947"/>
      <c r="AF114" s="948">
        <v>5793</v>
      </c>
      <c r="AG114" s="946"/>
      <c r="AH114" s="946"/>
      <c r="AI114" s="946"/>
      <c r="AJ114" s="947"/>
      <c r="AK114" s="948">
        <v>2986</v>
      </c>
      <c r="AL114" s="946"/>
      <c r="AM114" s="946"/>
      <c r="AN114" s="946"/>
      <c r="AO114" s="947"/>
      <c r="AP114" s="949">
        <v>0.1</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647679</v>
      </c>
      <c r="BR114" s="913"/>
      <c r="BS114" s="913"/>
      <c r="BT114" s="913"/>
      <c r="BU114" s="913"/>
      <c r="BV114" s="913">
        <v>625297</v>
      </c>
      <c r="BW114" s="913"/>
      <c r="BX114" s="913"/>
      <c r="BY114" s="913"/>
      <c r="BZ114" s="913"/>
      <c r="CA114" s="913">
        <v>661428</v>
      </c>
      <c r="CB114" s="913"/>
      <c r="CC114" s="913"/>
      <c r="CD114" s="913"/>
      <c r="CE114" s="913"/>
      <c r="CF114" s="907">
        <v>19.399999999999999</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1320799</v>
      </c>
      <c r="AB117" s="966"/>
      <c r="AC117" s="966"/>
      <c r="AD117" s="966"/>
      <c r="AE117" s="967"/>
      <c r="AF117" s="968">
        <v>1296745</v>
      </c>
      <c r="AG117" s="966"/>
      <c r="AH117" s="966"/>
      <c r="AI117" s="966"/>
      <c r="AJ117" s="967"/>
      <c r="AK117" s="968">
        <v>1206228</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294</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442</v>
      </c>
      <c r="BP119" s="992"/>
      <c r="BQ119" s="986">
        <v>11356567</v>
      </c>
      <c r="BR119" s="987"/>
      <c r="BS119" s="987"/>
      <c r="BT119" s="987"/>
      <c r="BU119" s="987"/>
      <c r="BV119" s="987">
        <v>10279369</v>
      </c>
      <c r="BW119" s="987"/>
      <c r="BX119" s="987"/>
      <c r="BY119" s="987"/>
      <c r="BZ119" s="987"/>
      <c r="CA119" s="987">
        <v>9832929</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3865341</v>
      </c>
      <c r="BR120" s="918"/>
      <c r="BS120" s="918"/>
      <c r="BT120" s="918"/>
      <c r="BU120" s="918"/>
      <c r="BV120" s="918">
        <v>4100915</v>
      </c>
      <c r="BW120" s="918"/>
      <c r="BX120" s="918"/>
      <c r="BY120" s="918"/>
      <c r="BZ120" s="918"/>
      <c r="CA120" s="918">
        <v>4000612</v>
      </c>
      <c r="CB120" s="918"/>
      <c r="CC120" s="918"/>
      <c r="CD120" s="918"/>
      <c r="CE120" s="918"/>
      <c r="CF120" s="931">
        <v>117.1</v>
      </c>
      <c r="CG120" s="932"/>
      <c r="CH120" s="932"/>
      <c r="CI120" s="932"/>
      <c r="CJ120" s="932"/>
      <c r="CK120" s="993" t="s">
        <v>446</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v>1029127</v>
      </c>
      <c r="DM120" s="918"/>
      <c r="DN120" s="918"/>
      <c r="DO120" s="918"/>
      <c r="DP120" s="918"/>
      <c r="DQ120" s="918">
        <v>854034</v>
      </c>
      <c r="DR120" s="918"/>
      <c r="DS120" s="918"/>
      <c r="DT120" s="918"/>
      <c r="DU120" s="918"/>
      <c r="DV120" s="919">
        <v>25</v>
      </c>
      <c r="DW120" s="919"/>
      <c r="DX120" s="919"/>
      <c r="DY120" s="919"/>
      <c r="DZ120" s="920"/>
    </row>
    <row r="121" spans="1:130" s="212" customFormat="1" ht="26.25" customHeight="1" x14ac:dyDescent="0.2">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v>814417</v>
      </c>
      <c r="BR121" s="913"/>
      <c r="BS121" s="913"/>
      <c r="BT121" s="913"/>
      <c r="BU121" s="913"/>
      <c r="BV121" s="913">
        <v>588141</v>
      </c>
      <c r="BW121" s="913"/>
      <c r="BX121" s="913"/>
      <c r="BY121" s="913"/>
      <c r="BZ121" s="913"/>
      <c r="CA121" s="913">
        <v>556984</v>
      </c>
      <c r="CB121" s="913"/>
      <c r="CC121" s="913"/>
      <c r="CD121" s="913"/>
      <c r="CE121" s="913"/>
      <c r="CF121" s="907">
        <v>16.3</v>
      </c>
      <c r="CG121" s="908"/>
      <c r="CH121" s="908"/>
      <c r="CI121" s="908"/>
      <c r="CJ121" s="908"/>
      <c r="CK121" s="996"/>
      <c r="CL121" s="997"/>
      <c r="CM121" s="997"/>
      <c r="CN121" s="997"/>
      <c r="CO121" s="998"/>
      <c r="CP121" s="1006" t="s">
        <v>394</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v>856262</v>
      </c>
      <c r="DM121" s="913"/>
      <c r="DN121" s="913"/>
      <c r="DO121" s="913"/>
      <c r="DP121" s="913"/>
      <c r="DQ121" s="913">
        <v>781540</v>
      </c>
      <c r="DR121" s="913"/>
      <c r="DS121" s="913"/>
      <c r="DT121" s="913"/>
      <c r="DU121" s="913"/>
      <c r="DV121" s="914">
        <v>22.9</v>
      </c>
      <c r="DW121" s="914"/>
      <c r="DX121" s="914"/>
      <c r="DY121" s="914"/>
      <c r="DZ121" s="915"/>
    </row>
    <row r="122" spans="1:130" s="212" customFormat="1" ht="26.25" customHeight="1" x14ac:dyDescent="0.2">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5476077</v>
      </c>
      <c r="BR122" s="987"/>
      <c r="BS122" s="987"/>
      <c r="BT122" s="987"/>
      <c r="BU122" s="987"/>
      <c r="BV122" s="987">
        <v>5337352</v>
      </c>
      <c r="BW122" s="987"/>
      <c r="BX122" s="987"/>
      <c r="BY122" s="987"/>
      <c r="BZ122" s="987"/>
      <c r="CA122" s="987">
        <v>5247242</v>
      </c>
      <c r="CB122" s="987"/>
      <c r="CC122" s="987"/>
      <c r="CD122" s="987"/>
      <c r="CE122" s="987"/>
      <c r="CF122" s="1004">
        <v>153.6</v>
      </c>
      <c r="CG122" s="1005"/>
      <c r="CH122" s="1005"/>
      <c r="CI122" s="1005"/>
      <c r="CJ122" s="1005"/>
      <c r="CK122" s="996"/>
      <c r="CL122" s="997"/>
      <c r="CM122" s="997"/>
      <c r="CN122" s="997"/>
      <c r="CO122" s="998"/>
      <c r="CP122" s="1006" t="s">
        <v>392</v>
      </c>
      <c r="CQ122" s="1007"/>
      <c r="CR122" s="1007"/>
      <c r="CS122" s="1007"/>
      <c r="CT122" s="1007"/>
      <c r="CU122" s="1007"/>
      <c r="CV122" s="1007"/>
      <c r="CW122" s="1007"/>
      <c r="CX122" s="1007"/>
      <c r="CY122" s="1007"/>
      <c r="CZ122" s="1007"/>
      <c r="DA122" s="1007"/>
      <c r="DB122" s="1007"/>
      <c r="DC122" s="1007"/>
      <c r="DD122" s="1007"/>
      <c r="DE122" s="1007"/>
      <c r="DF122" s="1008"/>
      <c r="DG122" s="912">
        <v>4328</v>
      </c>
      <c r="DH122" s="913"/>
      <c r="DI122" s="913"/>
      <c r="DJ122" s="913"/>
      <c r="DK122" s="913"/>
      <c r="DL122" s="913">
        <v>29605</v>
      </c>
      <c r="DM122" s="913"/>
      <c r="DN122" s="913"/>
      <c r="DO122" s="913"/>
      <c r="DP122" s="913"/>
      <c r="DQ122" s="913">
        <v>100624</v>
      </c>
      <c r="DR122" s="913"/>
      <c r="DS122" s="913"/>
      <c r="DT122" s="913"/>
      <c r="DU122" s="913"/>
      <c r="DV122" s="914">
        <v>2.9</v>
      </c>
      <c r="DW122" s="914"/>
      <c r="DX122" s="914"/>
      <c r="DY122" s="914"/>
      <c r="DZ122" s="915"/>
    </row>
    <row r="123" spans="1:130" s="212" customFormat="1" ht="26.25" customHeight="1" x14ac:dyDescent="0.2">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450</v>
      </c>
      <c r="BP123" s="992"/>
      <c r="BQ123" s="1050">
        <v>10155835</v>
      </c>
      <c r="BR123" s="1051"/>
      <c r="BS123" s="1051"/>
      <c r="BT123" s="1051"/>
      <c r="BU123" s="1051"/>
      <c r="BV123" s="1051">
        <v>10026408</v>
      </c>
      <c r="BW123" s="1051"/>
      <c r="BX123" s="1051"/>
      <c r="BY123" s="1051"/>
      <c r="BZ123" s="1051"/>
      <c r="CA123" s="1051">
        <v>9804838</v>
      </c>
      <c r="CB123" s="1051"/>
      <c r="CC123" s="1051"/>
      <c r="CD123" s="1051"/>
      <c r="CE123" s="1051"/>
      <c r="CF123" s="988"/>
      <c r="CG123" s="989"/>
      <c r="CH123" s="989"/>
      <c r="CI123" s="989"/>
      <c r="CJ123" s="990"/>
      <c r="CK123" s="996"/>
      <c r="CL123" s="997"/>
      <c r="CM123" s="997"/>
      <c r="CN123" s="997"/>
      <c r="CO123" s="998"/>
      <c r="CP123" s="1006" t="s">
        <v>391</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35.5</v>
      </c>
      <c r="BR124" s="1014"/>
      <c r="BS124" s="1014"/>
      <c r="BT124" s="1014"/>
      <c r="BU124" s="1014"/>
      <c r="BV124" s="1014">
        <v>7.3</v>
      </c>
      <c r="BW124" s="1014"/>
      <c r="BX124" s="1014"/>
      <c r="BY124" s="1014"/>
      <c r="BZ124" s="1014"/>
      <c r="CA124" s="1014">
        <v>0.8</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v>2090838</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v>62263</v>
      </c>
      <c r="AB128" s="1033"/>
      <c r="AC128" s="1033"/>
      <c r="AD128" s="1033"/>
      <c r="AE128" s="1034"/>
      <c r="AF128" s="1035">
        <v>50265</v>
      </c>
      <c r="AG128" s="1033"/>
      <c r="AH128" s="1033"/>
      <c r="AI128" s="1033"/>
      <c r="AJ128" s="1034"/>
      <c r="AK128" s="1035">
        <v>56836</v>
      </c>
      <c r="AL128" s="1033"/>
      <c r="AM128" s="1033"/>
      <c r="AN128" s="1033"/>
      <c r="AO128" s="1034"/>
      <c r="AP128" s="1036"/>
      <c r="AQ128" s="1037"/>
      <c r="AR128" s="1037"/>
      <c r="AS128" s="1037"/>
      <c r="AT128" s="1038"/>
      <c r="AU128" s="214"/>
      <c r="AV128" s="214"/>
      <c r="AW128" s="214"/>
      <c r="AX128" s="883" t="s">
        <v>464</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465</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4072094</v>
      </c>
      <c r="AB129" s="946"/>
      <c r="AC129" s="946"/>
      <c r="AD129" s="946"/>
      <c r="AE129" s="947"/>
      <c r="AF129" s="948">
        <v>4086377</v>
      </c>
      <c r="AG129" s="946"/>
      <c r="AH129" s="946"/>
      <c r="AI129" s="946"/>
      <c r="AJ129" s="947"/>
      <c r="AK129" s="948">
        <v>4052472</v>
      </c>
      <c r="AL129" s="946"/>
      <c r="AM129" s="946"/>
      <c r="AN129" s="946"/>
      <c r="AO129" s="947"/>
      <c r="AP129" s="1060"/>
      <c r="AQ129" s="1061"/>
      <c r="AR129" s="1061"/>
      <c r="AS129" s="1061"/>
      <c r="AT129" s="1062"/>
      <c r="AU129" s="215"/>
      <c r="AV129" s="215"/>
      <c r="AW129" s="215"/>
      <c r="AX129" s="1052" t="s">
        <v>467</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694645</v>
      </c>
      <c r="AB130" s="946"/>
      <c r="AC130" s="946"/>
      <c r="AD130" s="946"/>
      <c r="AE130" s="947"/>
      <c r="AF130" s="948">
        <v>664076</v>
      </c>
      <c r="AG130" s="946"/>
      <c r="AH130" s="946"/>
      <c r="AI130" s="946"/>
      <c r="AJ130" s="947"/>
      <c r="AK130" s="948">
        <v>636944</v>
      </c>
      <c r="AL130" s="946"/>
      <c r="AM130" s="946"/>
      <c r="AN130" s="946"/>
      <c r="AO130" s="947"/>
      <c r="AP130" s="1060"/>
      <c r="AQ130" s="1061"/>
      <c r="AR130" s="1061"/>
      <c r="AS130" s="1061"/>
      <c r="AT130" s="1062"/>
      <c r="AU130" s="215"/>
      <c r="AV130" s="215"/>
      <c r="AW130" s="215"/>
      <c r="AX130" s="1052" t="s">
        <v>470</v>
      </c>
      <c r="AY130" s="910"/>
      <c r="AZ130" s="910"/>
      <c r="BA130" s="910"/>
      <c r="BB130" s="910"/>
      <c r="BC130" s="910"/>
      <c r="BD130" s="910"/>
      <c r="BE130" s="911"/>
      <c r="BF130" s="1088">
        <v>16.2</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3377449</v>
      </c>
      <c r="AB131" s="973"/>
      <c r="AC131" s="973"/>
      <c r="AD131" s="973"/>
      <c r="AE131" s="974"/>
      <c r="AF131" s="972">
        <v>3422301</v>
      </c>
      <c r="AG131" s="973"/>
      <c r="AH131" s="973"/>
      <c r="AI131" s="973"/>
      <c r="AJ131" s="974"/>
      <c r="AK131" s="972">
        <v>3415528</v>
      </c>
      <c r="AL131" s="973"/>
      <c r="AM131" s="973"/>
      <c r="AN131" s="973"/>
      <c r="AO131" s="974"/>
      <c r="AP131" s="1097"/>
      <c r="AQ131" s="1098"/>
      <c r="AR131" s="1098"/>
      <c r="AS131" s="1098"/>
      <c r="AT131" s="1099"/>
      <c r="AU131" s="215"/>
      <c r="AV131" s="215"/>
      <c r="AW131" s="215"/>
      <c r="AX131" s="1070" t="s">
        <v>472</v>
      </c>
      <c r="AY131" s="713"/>
      <c r="AZ131" s="713"/>
      <c r="BA131" s="713"/>
      <c r="BB131" s="713"/>
      <c r="BC131" s="713"/>
      <c r="BD131" s="713"/>
      <c r="BE131" s="1023"/>
      <c r="BF131" s="1071">
        <v>0.8</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16.695765420000001</v>
      </c>
      <c r="AB132" s="1084"/>
      <c r="AC132" s="1084"/>
      <c r="AD132" s="1084"/>
      <c r="AE132" s="1085"/>
      <c r="AF132" s="1086">
        <v>17.017906960000001</v>
      </c>
      <c r="AG132" s="1084"/>
      <c r="AH132" s="1084"/>
      <c r="AI132" s="1084"/>
      <c r="AJ132" s="1085"/>
      <c r="AK132" s="1086">
        <v>15.00347088</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16.399999999999999</v>
      </c>
      <c r="AB133" s="1067"/>
      <c r="AC133" s="1067"/>
      <c r="AD133" s="1067"/>
      <c r="AE133" s="1068"/>
      <c r="AF133" s="1066">
        <v>16.600000000000001</v>
      </c>
      <c r="AG133" s="1067"/>
      <c r="AH133" s="1067"/>
      <c r="AI133" s="1067"/>
      <c r="AJ133" s="1068"/>
      <c r="AK133" s="1066">
        <v>16.2</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YcmvyijXFxJPKNFozQ494UfShywBgXwnSanSIHUQCNdM/BpLnpAQrbvlcrv4sOOrLg0qcrZw+MDenAVKRo6J2g==" saltValue="bIDXq9o6BRyvP3lV+eNWY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476</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oXMtre6LfwEfOLI7sDSvnia3dMLlmDYJIcftCaqihQkt7xIkrz01Lr5+IZKPEW4JQN3Ec/KtwRFzcWd0UtqTpQ==" saltValue="DT9Kd3bPjbE4G9NMYhHv2A=="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jO4n4hHAUwO/1ESE/wL3eK8fwYw5gO8Livjos7YIoG0Dk5HS32PNPUmxZEJmis51hbYWqY+9ddcqb+dZkCMJqQ==" saltValue="JJi9tJ9eiToP8srM9o4ygg=="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478</v>
      </c>
      <c r="AL6" s="248"/>
      <c r="AM6" s="248"/>
      <c r="AN6" s="248"/>
    </row>
    <row r="7" spans="1:46" ht="13.5" customHeight="1" x14ac:dyDescent="0.2">
      <c r="A7" s="247"/>
      <c r="AK7" s="250"/>
      <c r="AL7" s="251"/>
      <c r="AM7" s="251"/>
      <c r="AN7" s="252"/>
      <c r="AO7" s="1101" t="s">
        <v>479</v>
      </c>
      <c r="AP7" s="253"/>
      <c r="AQ7" s="254" t="s">
        <v>480</v>
      </c>
      <c r="AR7" s="255"/>
    </row>
    <row r="8" spans="1:46" ht="13" x14ac:dyDescent="0.2">
      <c r="A8" s="247"/>
      <c r="AK8" s="256"/>
      <c r="AL8" s="257"/>
      <c r="AM8" s="257"/>
      <c r="AN8" s="258"/>
      <c r="AO8" s="1102"/>
      <c r="AP8" s="259" t="s">
        <v>481</v>
      </c>
      <c r="AQ8" s="260" t="s">
        <v>482</v>
      </c>
      <c r="AR8" s="261" t="s">
        <v>483</v>
      </c>
    </row>
    <row r="9" spans="1:46" ht="13" x14ac:dyDescent="0.2">
      <c r="A9" s="247"/>
      <c r="AK9" s="1103" t="s">
        <v>484</v>
      </c>
      <c r="AL9" s="1104"/>
      <c r="AM9" s="1104"/>
      <c r="AN9" s="1105"/>
      <c r="AO9" s="262">
        <v>1355084</v>
      </c>
      <c r="AP9" s="262">
        <v>226792</v>
      </c>
      <c r="AQ9" s="263">
        <v>186275</v>
      </c>
      <c r="AR9" s="264">
        <v>21.8</v>
      </c>
    </row>
    <row r="10" spans="1:46" ht="13.5" customHeight="1" x14ac:dyDescent="0.2">
      <c r="A10" s="247"/>
      <c r="AK10" s="1103" t="s">
        <v>485</v>
      </c>
      <c r="AL10" s="1104"/>
      <c r="AM10" s="1104"/>
      <c r="AN10" s="1105"/>
      <c r="AO10" s="265">
        <v>154487</v>
      </c>
      <c r="AP10" s="265">
        <v>25856</v>
      </c>
      <c r="AQ10" s="266">
        <v>28060</v>
      </c>
      <c r="AR10" s="267">
        <v>-7.9</v>
      </c>
    </row>
    <row r="11" spans="1:46" ht="13.5" customHeight="1" x14ac:dyDescent="0.2">
      <c r="A11" s="247"/>
      <c r="AK11" s="1103" t="s">
        <v>486</v>
      </c>
      <c r="AL11" s="1104"/>
      <c r="AM11" s="1104"/>
      <c r="AN11" s="1105"/>
      <c r="AO11" s="265">
        <v>11884</v>
      </c>
      <c r="AP11" s="265">
        <v>1989</v>
      </c>
      <c r="AQ11" s="266">
        <v>7123</v>
      </c>
      <c r="AR11" s="267">
        <v>-72.099999999999994</v>
      </c>
    </row>
    <row r="12" spans="1:46" ht="13.5" customHeight="1" x14ac:dyDescent="0.2">
      <c r="A12" s="247"/>
      <c r="AK12" s="1103" t="s">
        <v>487</v>
      </c>
      <c r="AL12" s="1104"/>
      <c r="AM12" s="1104"/>
      <c r="AN12" s="1105"/>
      <c r="AO12" s="265" t="s">
        <v>488</v>
      </c>
      <c r="AP12" s="265" t="s">
        <v>488</v>
      </c>
      <c r="AQ12" s="266">
        <v>57</v>
      </c>
      <c r="AR12" s="267" t="s">
        <v>488</v>
      </c>
    </row>
    <row r="13" spans="1:46" ht="13.5" customHeight="1" x14ac:dyDescent="0.2">
      <c r="A13" s="247"/>
      <c r="AK13" s="1103" t="s">
        <v>489</v>
      </c>
      <c r="AL13" s="1104"/>
      <c r="AM13" s="1104"/>
      <c r="AN13" s="1105"/>
      <c r="AO13" s="265">
        <v>36005</v>
      </c>
      <c r="AP13" s="265">
        <v>6026</v>
      </c>
      <c r="AQ13" s="266">
        <v>6435</v>
      </c>
      <c r="AR13" s="267">
        <v>-6.4</v>
      </c>
    </row>
    <row r="14" spans="1:46" ht="13.5" customHeight="1" x14ac:dyDescent="0.2">
      <c r="A14" s="247"/>
      <c r="AK14" s="1103" t="s">
        <v>490</v>
      </c>
      <c r="AL14" s="1104"/>
      <c r="AM14" s="1104"/>
      <c r="AN14" s="1105"/>
      <c r="AO14" s="265">
        <v>43044</v>
      </c>
      <c r="AP14" s="265">
        <v>7204</v>
      </c>
      <c r="AQ14" s="266">
        <v>3786</v>
      </c>
      <c r="AR14" s="267">
        <v>90.3</v>
      </c>
    </row>
    <row r="15" spans="1:46" ht="13.5" customHeight="1" x14ac:dyDescent="0.2">
      <c r="A15" s="247"/>
      <c r="AK15" s="1106" t="s">
        <v>491</v>
      </c>
      <c r="AL15" s="1107"/>
      <c r="AM15" s="1107"/>
      <c r="AN15" s="1108"/>
      <c r="AO15" s="265">
        <v>-54901</v>
      </c>
      <c r="AP15" s="265">
        <v>-9188</v>
      </c>
      <c r="AQ15" s="266">
        <v>-9323</v>
      </c>
      <c r="AR15" s="267">
        <v>-1.4</v>
      </c>
    </row>
    <row r="16" spans="1:46" ht="13" x14ac:dyDescent="0.2">
      <c r="A16" s="247"/>
      <c r="AK16" s="1106" t="s">
        <v>177</v>
      </c>
      <c r="AL16" s="1107"/>
      <c r="AM16" s="1107"/>
      <c r="AN16" s="1108"/>
      <c r="AO16" s="265">
        <v>1545603</v>
      </c>
      <c r="AP16" s="265">
        <v>258678</v>
      </c>
      <c r="AQ16" s="266">
        <v>222412</v>
      </c>
      <c r="AR16" s="267">
        <v>16.3</v>
      </c>
    </row>
    <row r="17" spans="1:46" ht="13" x14ac:dyDescent="0.2">
      <c r="A17" s="247"/>
    </row>
    <row r="18" spans="1:46" ht="13" x14ac:dyDescent="0.2">
      <c r="A18" s="247"/>
      <c r="AQ18" s="268"/>
      <c r="AR18" s="268"/>
    </row>
    <row r="19" spans="1:46" ht="13" x14ac:dyDescent="0.2">
      <c r="A19" s="247"/>
      <c r="AK19" s="243" t="s">
        <v>492</v>
      </c>
    </row>
    <row r="20" spans="1:46" ht="13" x14ac:dyDescent="0.2">
      <c r="A20" s="247"/>
      <c r="AK20" s="269"/>
      <c r="AL20" s="270"/>
      <c r="AM20" s="270"/>
      <c r="AN20" s="271"/>
      <c r="AO20" s="272" t="s">
        <v>493</v>
      </c>
      <c r="AP20" s="273" t="s">
        <v>494</v>
      </c>
      <c r="AQ20" s="274" t="s">
        <v>495</v>
      </c>
      <c r="AR20" s="275"/>
    </row>
    <row r="21" spans="1:46" s="248" customFormat="1" ht="13" x14ac:dyDescent="0.2">
      <c r="A21" s="276"/>
      <c r="AK21" s="1109" t="s">
        <v>496</v>
      </c>
      <c r="AL21" s="1110"/>
      <c r="AM21" s="1110"/>
      <c r="AN21" s="1111"/>
      <c r="AO21" s="277">
        <v>20.75</v>
      </c>
      <c r="AP21" s="278">
        <v>17.59</v>
      </c>
      <c r="AQ21" s="279">
        <v>3.16</v>
      </c>
      <c r="AS21" s="280"/>
      <c r="AT21" s="276"/>
    </row>
    <row r="22" spans="1:46" s="248" customFormat="1" ht="13" x14ac:dyDescent="0.2">
      <c r="A22" s="276"/>
      <c r="AK22" s="1109" t="s">
        <v>497</v>
      </c>
      <c r="AL22" s="1110"/>
      <c r="AM22" s="1110"/>
      <c r="AN22" s="1111"/>
      <c r="AO22" s="281">
        <v>93.4</v>
      </c>
      <c r="AP22" s="282">
        <v>95.9</v>
      </c>
      <c r="AQ22" s="283">
        <v>-2.5</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500</v>
      </c>
      <c r="AL29" s="248"/>
      <c r="AM29" s="248"/>
      <c r="AN29" s="248"/>
      <c r="AS29" s="290"/>
    </row>
    <row r="30" spans="1:46" ht="13.5" customHeight="1" x14ac:dyDescent="0.2">
      <c r="A30" s="247"/>
      <c r="AK30" s="250"/>
      <c r="AL30" s="251"/>
      <c r="AM30" s="251"/>
      <c r="AN30" s="252"/>
      <c r="AO30" s="1101" t="s">
        <v>479</v>
      </c>
      <c r="AP30" s="253"/>
      <c r="AQ30" s="254" t="s">
        <v>480</v>
      </c>
      <c r="AR30" s="255"/>
    </row>
    <row r="31" spans="1:46" ht="13" x14ac:dyDescent="0.2">
      <c r="A31" s="247"/>
      <c r="AK31" s="256"/>
      <c r="AL31" s="257"/>
      <c r="AM31" s="257"/>
      <c r="AN31" s="258"/>
      <c r="AO31" s="1102"/>
      <c r="AP31" s="259" t="s">
        <v>481</v>
      </c>
      <c r="AQ31" s="260" t="s">
        <v>482</v>
      </c>
      <c r="AR31" s="261" t="s">
        <v>483</v>
      </c>
    </row>
    <row r="32" spans="1:46" ht="27" customHeight="1" x14ac:dyDescent="0.2">
      <c r="A32" s="247"/>
      <c r="AK32" s="1117" t="s">
        <v>501</v>
      </c>
      <c r="AL32" s="1118"/>
      <c r="AM32" s="1118"/>
      <c r="AN32" s="1119"/>
      <c r="AO32" s="291">
        <v>952899</v>
      </c>
      <c r="AP32" s="291">
        <v>159481</v>
      </c>
      <c r="AQ32" s="292">
        <v>124581</v>
      </c>
      <c r="AR32" s="293">
        <v>28</v>
      </c>
    </row>
    <row r="33" spans="1:46" ht="13.5" customHeight="1" x14ac:dyDescent="0.2">
      <c r="A33" s="247"/>
      <c r="AK33" s="1117" t="s">
        <v>502</v>
      </c>
      <c r="AL33" s="1118"/>
      <c r="AM33" s="1118"/>
      <c r="AN33" s="1119"/>
      <c r="AO33" s="291" t="s">
        <v>488</v>
      </c>
      <c r="AP33" s="291" t="s">
        <v>488</v>
      </c>
      <c r="AQ33" s="292">
        <v>76</v>
      </c>
      <c r="AR33" s="293" t="s">
        <v>488</v>
      </c>
    </row>
    <row r="34" spans="1:46" ht="27" customHeight="1" x14ac:dyDescent="0.2">
      <c r="A34" s="247"/>
      <c r="AK34" s="1117" t="s">
        <v>503</v>
      </c>
      <c r="AL34" s="1118"/>
      <c r="AM34" s="1118"/>
      <c r="AN34" s="1119"/>
      <c r="AO34" s="291" t="s">
        <v>488</v>
      </c>
      <c r="AP34" s="291" t="s">
        <v>488</v>
      </c>
      <c r="AQ34" s="292">
        <v>163</v>
      </c>
      <c r="AR34" s="293" t="s">
        <v>488</v>
      </c>
    </row>
    <row r="35" spans="1:46" ht="27" customHeight="1" x14ac:dyDescent="0.2">
      <c r="A35" s="247"/>
      <c r="AK35" s="1117" t="s">
        <v>504</v>
      </c>
      <c r="AL35" s="1118"/>
      <c r="AM35" s="1118"/>
      <c r="AN35" s="1119"/>
      <c r="AO35" s="291">
        <v>250343</v>
      </c>
      <c r="AP35" s="291">
        <v>41898</v>
      </c>
      <c r="AQ35" s="292">
        <v>24428</v>
      </c>
      <c r="AR35" s="293">
        <v>71.5</v>
      </c>
    </row>
    <row r="36" spans="1:46" ht="27" customHeight="1" x14ac:dyDescent="0.2">
      <c r="A36" s="247"/>
      <c r="AK36" s="1117" t="s">
        <v>505</v>
      </c>
      <c r="AL36" s="1118"/>
      <c r="AM36" s="1118"/>
      <c r="AN36" s="1119"/>
      <c r="AO36" s="291">
        <v>2986</v>
      </c>
      <c r="AP36" s="291">
        <v>500</v>
      </c>
      <c r="AQ36" s="292">
        <v>4294</v>
      </c>
      <c r="AR36" s="293">
        <v>-88.4</v>
      </c>
    </row>
    <row r="37" spans="1:46" ht="13.5" customHeight="1" x14ac:dyDescent="0.2">
      <c r="A37" s="247"/>
      <c r="AK37" s="1117" t="s">
        <v>506</v>
      </c>
      <c r="AL37" s="1118"/>
      <c r="AM37" s="1118"/>
      <c r="AN37" s="1119"/>
      <c r="AO37" s="291" t="s">
        <v>488</v>
      </c>
      <c r="AP37" s="291" t="s">
        <v>488</v>
      </c>
      <c r="AQ37" s="292">
        <v>880</v>
      </c>
      <c r="AR37" s="293" t="s">
        <v>488</v>
      </c>
    </row>
    <row r="38" spans="1:46" ht="27" customHeight="1" x14ac:dyDescent="0.2">
      <c r="A38" s="247"/>
      <c r="AK38" s="1120" t="s">
        <v>507</v>
      </c>
      <c r="AL38" s="1121"/>
      <c r="AM38" s="1121"/>
      <c r="AN38" s="1122"/>
      <c r="AO38" s="294" t="s">
        <v>488</v>
      </c>
      <c r="AP38" s="294" t="s">
        <v>488</v>
      </c>
      <c r="AQ38" s="295">
        <v>22</v>
      </c>
      <c r="AR38" s="283" t="s">
        <v>488</v>
      </c>
      <c r="AS38" s="290"/>
    </row>
    <row r="39" spans="1:46" ht="13" x14ac:dyDescent="0.2">
      <c r="A39" s="247"/>
      <c r="AK39" s="1120" t="s">
        <v>508</v>
      </c>
      <c r="AL39" s="1121"/>
      <c r="AM39" s="1121"/>
      <c r="AN39" s="1122"/>
      <c r="AO39" s="291">
        <v>-56836</v>
      </c>
      <c r="AP39" s="291">
        <v>-9512</v>
      </c>
      <c r="AQ39" s="292">
        <v>-5293</v>
      </c>
      <c r="AR39" s="293">
        <v>79.7</v>
      </c>
      <c r="AS39" s="290"/>
    </row>
    <row r="40" spans="1:46" ht="27" customHeight="1" x14ac:dyDescent="0.2">
      <c r="A40" s="247"/>
      <c r="AK40" s="1117" t="s">
        <v>509</v>
      </c>
      <c r="AL40" s="1118"/>
      <c r="AM40" s="1118"/>
      <c r="AN40" s="1119"/>
      <c r="AO40" s="291">
        <v>-636944</v>
      </c>
      <c r="AP40" s="291">
        <v>-106602</v>
      </c>
      <c r="AQ40" s="292">
        <v>-99375</v>
      </c>
      <c r="AR40" s="293">
        <v>7.3</v>
      </c>
      <c r="AS40" s="290"/>
    </row>
    <row r="41" spans="1:46" ht="13" x14ac:dyDescent="0.2">
      <c r="A41" s="247"/>
      <c r="AK41" s="1123" t="s">
        <v>287</v>
      </c>
      <c r="AL41" s="1124"/>
      <c r="AM41" s="1124"/>
      <c r="AN41" s="1125"/>
      <c r="AO41" s="291">
        <v>512448</v>
      </c>
      <c r="AP41" s="291">
        <v>85765</v>
      </c>
      <c r="AQ41" s="292">
        <v>49775</v>
      </c>
      <c r="AR41" s="293">
        <v>72.3</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510</v>
      </c>
    </row>
    <row r="48" spans="1:46" ht="13" x14ac:dyDescent="0.2">
      <c r="A48" s="247"/>
      <c r="AK48" s="301" t="s">
        <v>511</v>
      </c>
      <c r="AL48" s="301"/>
      <c r="AM48" s="301"/>
      <c r="AN48" s="301"/>
      <c r="AO48" s="301"/>
      <c r="AP48" s="301"/>
      <c r="AQ48" s="302"/>
      <c r="AR48" s="301"/>
    </row>
    <row r="49" spans="1:44" ht="13.5" customHeight="1" x14ac:dyDescent="0.2">
      <c r="A49" s="247"/>
      <c r="AK49" s="303"/>
      <c r="AL49" s="304"/>
      <c r="AM49" s="1112" t="s">
        <v>479</v>
      </c>
      <c r="AN49" s="1114" t="s">
        <v>512</v>
      </c>
      <c r="AO49" s="1115"/>
      <c r="AP49" s="1115"/>
      <c r="AQ49" s="1115"/>
      <c r="AR49" s="1116"/>
    </row>
    <row r="50" spans="1:44" ht="13" x14ac:dyDescent="0.2">
      <c r="A50" s="247"/>
      <c r="AK50" s="305"/>
      <c r="AL50" s="306"/>
      <c r="AM50" s="1113"/>
      <c r="AN50" s="307" t="s">
        <v>513</v>
      </c>
      <c r="AO50" s="308" t="s">
        <v>514</v>
      </c>
      <c r="AP50" s="309" t="s">
        <v>515</v>
      </c>
      <c r="AQ50" s="310" t="s">
        <v>516</v>
      </c>
      <c r="AR50" s="311" t="s">
        <v>517</v>
      </c>
    </row>
    <row r="51" spans="1:44" ht="13" x14ac:dyDescent="0.2">
      <c r="A51" s="247"/>
      <c r="AK51" s="303" t="s">
        <v>518</v>
      </c>
      <c r="AL51" s="304"/>
      <c r="AM51" s="312">
        <v>1365552</v>
      </c>
      <c r="AN51" s="313">
        <v>212471</v>
      </c>
      <c r="AO51" s="314">
        <v>30.1</v>
      </c>
      <c r="AP51" s="315">
        <v>200194</v>
      </c>
      <c r="AQ51" s="316">
        <v>5.2</v>
      </c>
      <c r="AR51" s="317">
        <v>24.9</v>
      </c>
    </row>
    <row r="52" spans="1:44" ht="13" x14ac:dyDescent="0.2">
      <c r="A52" s="247"/>
      <c r="AK52" s="318"/>
      <c r="AL52" s="319" t="s">
        <v>519</v>
      </c>
      <c r="AM52" s="320">
        <v>454438</v>
      </c>
      <c r="AN52" s="321">
        <v>70708</v>
      </c>
      <c r="AO52" s="322">
        <v>107.4</v>
      </c>
      <c r="AP52" s="323">
        <v>106422</v>
      </c>
      <c r="AQ52" s="324">
        <v>20.100000000000001</v>
      </c>
      <c r="AR52" s="325">
        <v>87.3</v>
      </c>
    </row>
    <row r="53" spans="1:44" ht="13" x14ac:dyDescent="0.2">
      <c r="A53" s="247"/>
      <c r="AK53" s="303" t="s">
        <v>520</v>
      </c>
      <c r="AL53" s="304"/>
      <c r="AM53" s="312">
        <v>1320100</v>
      </c>
      <c r="AN53" s="313">
        <v>208711</v>
      </c>
      <c r="AO53" s="314">
        <v>-1.8</v>
      </c>
      <c r="AP53" s="315">
        <v>196914</v>
      </c>
      <c r="AQ53" s="316">
        <v>-1.6</v>
      </c>
      <c r="AR53" s="317">
        <v>-0.2</v>
      </c>
    </row>
    <row r="54" spans="1:44" ht="13" x14ac:dyDescent="0.2">
      <c r="A54" s="247"/>
      <c r="AK54" s="318"/>
      <c r="AL54" s="319" t="s">
        <v>519</v>
      </c>
      <c r="AM54" s="320">
        <v>194111</v>
      </c>
      <c r="AN54" s="321">
        <v>30689</v>
      </c>
      <c r="AO54" s="322">
        <v>-56.6</v>
      </c>
      <c r="AP54" s="323">
        <v>98966</v>
      </c>
      <c r="AQ54" s="324">
        <v>-7</v>
      </c>
      <c r="AR54" s="325">
        <v>-49.6</v>
      </c>
    </row>
    <row r="55" spans="1:44" ht="13" x14ac:dyDescent="0.2">
      <c r="A55" s="247"/>
      <c r="AK55" s="303" t="s">
        <v>521</v>
      </c>
      <c r="AL55" s="304"/>
      <c r="AM55" s="312">
        <v>678697</v>
      </c>
      <c r="AN55" s="313">
        <v>107798</v>
      </c>
      <c r="AO55" s="314">
        <v>-48.4</v>
      </c>
      <c r="AP55" s="315">
        <v>204757</v>
      </c>
      <c r="AQ55" s="316">
        <v>4</v>
      </c>
      <c r="AR55" s="317">
        <v>-52.4</v>
      </c>
    </row>
    <row r="56" spans="1:44" ht="13" x14ac:dyDescent="0.2">
      <c r="A56" s="247"/>
      <c r="AK56" s="318"/>
      <c r="AL56" s="319" t="s">
        <v>519</v>
      </c>
      <c r="AM56" s="320">
        <v>148691</v>
      </c>
      <c r="AN56" s="321">
        <v>23617</v>
      </c>
      <c r="AO56" s="322">
        <v>-23</v>
      </c>
      <c r="AP56" s="323">
        <v>106071</v>
      </c>
      <c r="AQ56" s="324">
        <v>7.2</v>
      </c>
      <c r="AR56" s="325">
        <v>-30.2</v>
      </c>
    </row>
    <row r="57" spans="1:44" ht="13" x14ac:dyDescent="0.2">
      <c r="A57" s="247"/>
      <c r="AK57" s="303" t="s">
        <v>522</v>
      </c>
      <c r="AL57" s="304"/>
      <c r="AM57" s="312">
        <v>642720</v>
      </c>
      <c r="AN57" s="313">
        <v>104507</v>
      </c>
      <c r="AO57" s="314">
        <v>-3.1</v>
      </c>
      <c r="AP57" s="315">
        <v>194971</v>
      </c>
      <c r="AQ57" s="316">
        <v>-4.8</v>
      </c>
      <c r="AR57" s="317">
        <v>1.7</v>
      </c>
    </row>
    <row r="58" spans="1:44" ht="13" x14ac:dyDescent="0.2">
      <c r="A58" s="247"/>
      <c r="AK58" s="318"/>
      <c r="AL58" s="319" t="s">
        <v>519</v>
      </c>
      <c r="AM58" s="320">
        <v>185597</v>
      </c>
      <c r="AN58" s="321">
        <v>30178</v>
      </c>
      <c r="AO58" s="322">
        <v>27.8</v>
      </c>
      <c r="AP58" s="323">
        <v>105966</v>
      </c>
      <c r="AQ58" s="324">
        <v>-0.1</v>
      </c>
      <c r="AR58" s="325">
        <v>27.9</v>
      </c>
    </row>
    <row r="59" spans="1:44" ht="13" x14ac:dyDescent="0.2">
      <c r="A59" s="247"/>
      <c r="AK59" s="303" t="s">
        <v>523</v>
      </c>
      <c r="AL59" s="304"/>
      <c r="AM59" s="312">
        <v>1166805</v>
      </c>
      <c r="AN59" s="313">
        <v>195281</v>
      </c>
      <c r="AO59" s="314">
        <v>86.9</v>
      </c>
      <c r="AP59" s="315">
        <v>224172</v>
      </c>
      <c r="AQ59" s="316">
        <v>15</v>
      </c>
      <c r="AR59" s="317">
        <v>71.900000000000006</v>
      </c>
    </row>
    <row r="60" spans="1:44" ht="13" x14ac:dyDescent="0.2">
      <c r="A60" s="247"/>
      <c r="AK60" s="318"/>
      <c r="AL60" s="319" t="s">
        <v>519</v>
      </c>
      <c r="AM60" s="320">
        <v>386746</v>
      </c>
      <c r="AN60" s="321">
        <v>64727</v>
      </c>
      <c r="AO60" s="322">
        <v>114.5</v>
      </c>
      <c r="AP60" s="323">
        <v>117611</v>
      </c>
      <c r="AQ60" s="324">
        <v>11</v>
      </c>
      <c r="AR60" s="325">
        <v>103.5</v>
      </c>
    </row>
    <row r="61" spans="1:44" ht="13" x14ac:dyDescent="0.2">
      <c r="A61" s="247"/>
      <c r="AK61" s="303" t="s">
        <v>524</v>
      </c>
      <c r="AL61" s="326"/>
      <c r="AM61" s="312">
        <v>1034775</v>
      </c>
      <c r="AN61" s="313">
        <v>165754</v>
      </c>
      <c r="AO61" s="314">
        <v>12.7</v>
      </c>
      <c r="AP61" s="315">
        <v>204202</v>
      </c>
      <c r="AQ61" s="327">
        <v>3.6</v>
      </c>
      <c r="AR61" s="317">
        <v>9.1</v>
      </c>
    </row>
    <row r="62" spans="1:44" ht="13" x14ac:dyDescent="0.2">
      <c r="A62" s="247"/>
      <c r="AK62" s="318"/>
      <c r="AL62" s="319" t="s">
        <v>519</v>
      </c>
      <c r="AM62" s="320">
        <v>273917</v>
      </c>
      <c r="AN62" s="321">
        <v>43984</v>
      </c>
      <c r="AO62" s="322">
        <v>34</v>
      </c>
      <c r="AP62" s="323">
        <v>107007</v>
      </c>
      <c r="AQ62" s="324">
        <v>6.2</v>
      </c>
      <c r="AR62" s="325">
        <v>27.8</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2BFbZjm4e4GNekxNvakrpoSiNexuWMt6Y6wOGzeWWCTIQfq+m323Mwb6SdGkeABBfmKYM4GR+AOOhO+qUHqB1w==" saltValue="dUOcubkrsJmdRCNlxDO/k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476</v>
      </c>
    </row>
    <row r="121" spans="125:125" ht="13.5" hidden="1" customHeight="1" x14ac:dyDescent="0.2">
      <c r="DU121" s="241"/>
    </row>
  </sheetData>
  <sheetProtection algorithmName="SHA-512" hashValue="dl5X3fHqsjkNIPIByqcUww6CXzo+KMnKkdmj8081c2fzSLbGL3EfanQ3E/RrgU/VDoV3CDc73zV8q/o9vIYu6Q==" saltValue="ThXeEXAHjeCjE2wTUC8PO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476</v>
      </c>
    </row>
  </sheetData>
  <sheetProtection algorithmName="SHA-512" hashValue="5tM1bYvvObKKfLkQ2YE1hz2Xn0Oj5lckOVPEVp1HqxyuLuzU4s9TUlA2xMqMumUr22gnLw0Km7kV14ISVMbvDQ==" saltValue="fRed7i4ZgQF8kMq4s2b3b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30.1</v>
      </c>
      <c r="G47" s="12">
        <v>32.04</v>
      </c>
      <c r="H47" s="12">
        <v>23.93</v>
      </c>
      <c r="I47" s="12">
        <v>24.11</v>
      </c>
      <c r="J47" s="13">
        <v>26</v>
      </c>
    </row>
    <row r="48" spans="2:10" ht="57.75" customHeight="1" x14ac:dyDescent="0.2">
      <c r="B48" s="14"/>
      <c r="C48" s="1128" t="s">
        <v>4</v>
      </c>
      <c r="D48" s="1128"/>
      <c r="E48" s="1129"/>
      <c r="F48" s="15">
        <v>1.48</v>
      </c>
      <c r="G48" s="16">
        <v>1.27</v>
      </c>
      <c r="H48" s="16">
        <v>3.14</v>
      </c>
      <c r="I48" s="16">
        <v>3.53</v>
      </c>
      <c r="J48" s="17">
        <v>3.82</v>
      </c>
    </row>
    <row r="49" spans="2:10" ht="57.75" customHeight="1" thickBot="1" x14ac:dyDescent="0.25">
      <c r="B49" s="18"/>
      <c r="C49" s="1130" t="s">
        <v>5</v>
      </c>
      <c r="D49" s="1130"/>
      <c r="E49" s="1131"/>
      <c r="F49" s="19">
        <v>3.06</v>
      </c>
      <c r="G49" s="20">
        <v>3.74</v>
      </c>
      <c r="H49" s="20">
        <v>4.5199999999999996</v>
      </c>
      <c r="I49" s="20">
        <v>3.02</v>
      </c>
      <c r="J49" s="21">
        <v>1.95</v>
      </c>
    </row>
    <row r="50" spans="2:10" ht="13" x14ac:dyDescent="0.2"/>
  </sheetData>
  <sheetProtection algorithmName="SHA-512" hashValue="VxQ9kvuQ7dAIm4zAA4BNN9hmRu6jEyVquZ98xfb+c5CZzK4wK6LpQP98ZCuzhUWZG9w38idtvuh3zmoSkxTdoQ==" saltValue="Or+w/wzL/9zvjIqYqavzN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有村 裕貴</cp:lastModifiedBy>
  <cp:lastPrinted>2026-03-11T00:30:33Z</cp:lastPrinted>
  <dcterms:created xsi:type="dcterms:W3CDTF">2026-02-23T10:03:04Z</dcterms:created>
  <dcterms:modified xsi:type="dcterms:W3CDTF">2026-03-24T00:19:11Z</dcterms:modified>
  <cp:category/>
</cp:coreProperties>
</file>