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29C6679F-C432-490D-ACAF-D3C3E03A6C9F}"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alcChain>
</file>

<file path=xl/sharedStrings.xml><?xml version="1.0" encoding="utf-8"?>
<sst xmlns="http://schemas.openxmlformats.org/spreadsheetml/2006/main" count="1083" uniqueCount="558">
  <si>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</si>
  <si>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</si>
  <si>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</si>
  <si>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</si>
  <si>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</si>
  <si>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</si>
  <si>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</si>
  <si>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</si>
  <si>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</si>
  <si>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</si>
  <si>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</si>
  <si>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</si>
  <si>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</si>
  <si>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</si>
  <si>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</si>
  <si>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</si>
  <si>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</si>
  <si>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</si>
  <si>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</si>
  <si>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</si>
  <si>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</si>
  <si>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</si>
  <si>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</si>
  <si>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</si>
  <si>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</si>
  <si>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</si>
  <si>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</si>
  <si>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</si>
  <si>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</si>
  <si>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</si>
  <si>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</si>
  <si>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</si>
  <si>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</si>
  <si>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</si>
  <si>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</si>
  <si>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</si>
  <si>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</si>
  <si>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</si>
  <si>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</si>
  <si>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</si>
  <si>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</si>
  <si>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</si>
  <si>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</si>
  <si>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</si>
  <si>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</si>
  <si>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</si>
  <si>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</si>
  <si>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</si>
  <si>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</si>
  <si>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</si>
  <si>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</si>
  <si>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</si>
  <si>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</si>
  <si>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</si>
  <si>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</si>
  <si>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</si>
  <si>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</si>
  <si>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</si>
  <si>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</si>
  <si>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</si>
  <si>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</si>
  <si>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</si>
  <si>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</si>
  <si>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</si>
  <si>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</si>
  <si>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</si>
  <si>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</si>
  <si>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</si>
  <si>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</si>
  <si>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</si>
  <si>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</si>
  <si>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</si>
  <si>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</si>
  <si>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</si>
  <si>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</si>
  <si>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</si>
  <si>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</si>
  <si>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</si>
  <si>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</si>
  <si>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</si>
  <si>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</si>
  <si>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</si>
  <si>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</si>
  <si>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</si>
  <si>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</si>
  <si>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</si>
  <si>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</si>
  <si>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</si>
  <si>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</si>
  <si>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</si>
  <si>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</si>
  <si>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</si>
  <si>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</si>
  <si>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</si>
  <si>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</si>
  <si>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</si>
  <si>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</si>
  <si>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</si>
  <si>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</si>
  <si>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</si>
  <si>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</si>
  <si>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</si>
  <si>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</si>
  <si>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</si>
  <si>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</si>
  <si>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</si>
  <si>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</si>
  <si>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</si>
  <si>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</si>
  <si>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</si>
  <si>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</si>
  <si>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</si>
  <si>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</si>
  <si>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</si>
  <si>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</si>
  <si>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</si>
  <si>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</si>
  <si>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</si>
  <si>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</si>
  <si>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</si>
  <si>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</si>
  <si>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</si>
  <si>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</si>
  <si>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</si>
  <si>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</si>
  <si>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</si>
  <si>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</si>
  <si>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</si>
  <si>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</si>
  <si>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</si>
  <si>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</si>
  <si>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</si>
  <si>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</si>
  <si>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</si>
  <si>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</si>
  <si>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</si>
  <si>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</si>
  <si>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</si>
  <si>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</si>
  <si>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</si>
  <si>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</si>
  <si>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</si>
  <si>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</si>
  <si>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</si>
  <si>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</si>
  <si>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</si>
  <si>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</si>
  <si>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</si>
  <si>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</si>
  <si>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</si>
  <si>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</si>
  <si>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</si>
  <si>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</si>
  <si>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</si>
  <si>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</si>
  <si>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</si>
  <si>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</si>
  <si>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</si>
  <si>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</si>
  <si>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</si>
  <si>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</si>
  <si>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</si>
  <si>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</si>
  <si>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</si>
  <si>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</si>
  <si>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</si>
  <si>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</si>
  <si>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</si>
  <si>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</si>
  <si>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</si>
  <si>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</si>
  <si>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</si>
  <si>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</si>
  <si>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</si>
  <si>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</si>
  <si>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</si>
  <si>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</si>
  <si>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</si>
  <si>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</si>
  <si>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</si>
  <si>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</si>
  <si>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</si>
  <si>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</si>
  <si>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</si>
  <si>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</si>
  <si>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</si>
  <si>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</si>
  <si>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</si>
  <si>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</si>
  <si>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</si>
  <si>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</si>
  <si>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</si>
  <si>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</si>
  <si>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</si>
  <si>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</si>
  <si>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</si>
  <si>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</si>
  <si>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</si>
  <si>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</si>
  <si>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</si>
  <si>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</si>
  <si>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</si>
  <si>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鹿児島県伊仙町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</si>
  <si>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</si>
  <si>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</si>
  <si>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</si>
  <si>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</si>
  <si>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</si>
  <si>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</si>
  <si>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</si>
  <si>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</si>
  <si>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</si>
  <si>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</si>
  <si>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</si>
  <si>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</si>
  <si>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</si>
  <si>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</si>
  <si>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</si>
  <si>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</si>
  <si>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</si>
  <si>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</si>
  <si>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</si>
  <si>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</si>
  <si>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</si>
  <si>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</si>
  <si>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</si>
  <si>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</si>
  <si>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</si>
  <si>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</si>
  <si>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</si>
  <si>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</si>
  <si>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</si>
  <si>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</si>
  <si>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</si>
  <si>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</si>
  <si>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</si>
  <si>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</si>
  <si>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</si>
  <si>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</si>
  <si>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</si>
  <si>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</si>
  <si>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</si>
  <si>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</si>
  <si>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</si>
  <si>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</si>
  <si>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</si>
  <si>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</si>
  <si>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</si>
  <si>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</si>
  <si>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</si>
  <si>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</si>
  <si>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</si>
  <si>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</si>
  <si>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</si>
  <si>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</si>
  <si>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</si>
  <si>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</si>
  <si>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</si>
  <si>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</si>
  <si>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</si>
  <si>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</si>
  <si>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</si>
  <si>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</si>
  <si>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</si>
  <si>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</si>
  <si>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</si>
  <si>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</si>
  <si>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</si>
  <si>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</si>
  <si>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</si>
  <si>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</si>
  <si>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</si>
  <si>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</si>
  <si>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</si>
  <si>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</si>
  <si>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</si>
  <si>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</si>
  <si>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</si>
  <si>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</si>
  <si>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</si>
  <si>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</si>
  <si>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</si>
  <si>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</si>
  <si>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</si>
  <si>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</si>
  <si>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</si>
  <si>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</si>
  <si>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</si>
  <si>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</si>
  <si>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</si>
  <si>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</si>
  <si>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</si>
  <si>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</si>
  <si>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</si>
  <si>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</si>
  <si>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</si>
  <si>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</si>
  <si>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</si>
  <si>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</si>
  <si>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</si>
  <si>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</si>
  <si>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</si>
  <si>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</si>
  <si>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</si>
  <si>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</si>
  <si>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</si>
  <si>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</si>
  <si>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</si>
  <si>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</si>
  <si>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</si>
  <si>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</si>
  <si>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</si>
  <si>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</si>
  <si>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</si>
  <si>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</si>
  <si>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</si>
  <si>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</si>
  <si>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</si>
  <si>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</si>
  <si>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</si>
  <si>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</si>
  <si>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</si>
  <si>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</si>
  <si>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</si>
  <si>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</si>
  <si>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</si>
  <si>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</si>
  <si>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</si>
  <si>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</si>
  <si>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</si>
  <si>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</si>
  <si>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</si>
  <si>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</si>
  <si>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</si>
  <si>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</si>
  <si>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</si>
  <si>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</si>
  <si>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</si>
  <si>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</si>
  <si>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</si>
  <si>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</si>
  <si>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</si>
  <si>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</si>
  <si>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</si>
  <si>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</si>
  <si>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</si>
  <si>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</si>
  <si>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</si>
  <si>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</si>
  <si>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</si>
  <si>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</si>
  <si>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</si>
  <si>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</si>
  <si>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鹿児島県伊仙町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</si>
  <si>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</si>
  <si>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</si>
  <si>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</si>
  <si>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</si>
  <si>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</si>
  <si>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</si>
  <si>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</si>
  <si>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</si>
  <si>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</si>
  <si>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</si>
  <si>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</si>
  <si>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</si>
  <si>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</si>
  <si>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</si>
  <si>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</si>
  <si>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</si>
  <si>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</si>
  <si>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</si>
  <si>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</si>
  <si>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</si>
  <si>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</si>
  <si>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</si>
  <si>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</si>
  <si>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</si>
  <si>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</si>
  <si>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</si>
  <si>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</si>
  <si>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</si>
  <si>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</si>
  <si>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</si>
  <si>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</si>
  <si>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</si>
  <si>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</si>
  <si>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</si>
  <si>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</si>
  <si>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伊仙町介護保険特別会計</t>
    <phoneticPr fontId="5"/>
  </si>
  <si>
    <t>伊仙町後期高齢者医療特別会計</t>
    <phoneticPr fontId="5"/>
  </si>
  <si>
    <t>伊仙町上水道事業会計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</si>
  <si>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</si>
  <si>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</si>
  <si>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</si>
  <si>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</si>
  <si>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</si>
  <si>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</si>
  <si>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</si>
  <si>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</si>
  <si>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</si>
  <si>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</si>
  <si>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</si>
  <si>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</si>
  <si>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</si>
  <si>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</si>
  <si>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</si>
  <si>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</si>
  <si>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</si>
  <si>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</si>
  <si>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</si>
  <si>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</si>
  <si>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</si>
  <si>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</si>
  <si>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</si>
  <si>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</si>
  <si>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</si>
  <si>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</si>
  <si>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</si>
  <si>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</si>
  <si>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</si>
  <si>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</si>
  <si>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</si>
  <si>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</si>
  <si>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</si>
  <si>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</si>
  <si>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</si>
  <si>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</si>
  <si>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</si>
  <si>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</si>
  <si>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</si>
  <si>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</si>
  <si>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</si>
  <si>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</si>
  <si>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</si>
  <si>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</si>
  <si>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</si>
  <si>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</si>
  <si>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</si>
  <si>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</si>
  <si>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</si>
  <si>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</si>
  <si>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</si>
  <si>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</si>
  <si>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</si>
  <si>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</si>
  <si>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</si>
  <si>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</si>
  <si>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</si>
  <si>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</si>
  <si>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</si>
  <si>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</si>
  <si>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</si>
  <si>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</si>
  <si>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</si>
  <si>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</si>
  <si>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</si>
  <si>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</si>
  <si>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</si>
  <si>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</si>
  <si>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</si>
  <si>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</si>
  <si>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</si>
  <si>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</si>
  <si>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</si>
  <si>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</si>
  <si>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</si>
  <si>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</si>
  <si>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</si>
  <si>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</si>
  <si>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</si>
  <si>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</si>
  <si>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</si>
  <si>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</si>
  <si>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</si>
  <si>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</si>
  <si>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</si>
  <si>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</si>
  <si>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</si>
  <si>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</si>
  <si>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</si>
  <si>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</si>
  <si>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</si>
  <si>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</si>
  <si>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</si>
  <si>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</si>
  <si>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</si>
  <si>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</si>
  <si>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</si>
  <si>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</si>
  <si>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</si>
  <si>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</si>
  <si>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</si>
  <si>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</si>
  <si>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</si>
  <si>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</si>
  <si>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</si>
  <si>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</si>
  <si>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</si>
  <si>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</si>
  <si>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</si>
  <si>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</si>
  <si>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</si>
  <si>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</si>
  <si>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</si>
  <si>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</si>
  <si>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</si>
  <si>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</si>
  <si>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</si>
  <si>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</si>
  <si>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</si>
  <si>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</si>
  <si>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</si>
  <si>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</si>
  <si>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</si>
  <si>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</si>
  <si>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</si>
  <si>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</si>
  <si>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</si>
  <si>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</si>
  <si>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</si>
  <si>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</si>
  <si>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</si>
  <si>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</si>
  <si>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</si>
  <si>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</si>
  <si>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</si>
  <si>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</si>
  <si>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2.51</t>
  </si>
  <si>
    <t>▲ 3.29</t>
  </si>
  <si>
    <t>伊仙町上水道事業会計</t>
  </si>
  <si>
    <t>伊仙町国民健康保険特別会計</t>
  </si>
  <si>
    <t>伊仙町介護保険特別会計</t>
  </si>
  <si>
    <t>一般会計</t>
  </si>
  <si>
    <t>伊仙町後期高齢者医療特別会計</t>
  </si>
  <si>
    <t>徳之島交流ひろば「ほーらい館」特別会計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</si>
  <si>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</si>
  <si>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</si>
  <si>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</si>
  <si>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</si>
  <si>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</si>
  <si>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</si>
  <si>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</si>
  <si>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</si>
  <si>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7">
      <t>シチョウソン</t>
    </rPh>
    <rPh sb="7" eb="9">
      <t>ソウゴウ</t>
    </rPh>
    <rPh sb="9" eb="11">
      <t>ジム</t>
    </rPh>
    <rPh sb="11" eb="13">
      <t>クミアイ</t>
    </rPh>
    <phoneticPr fontId="10"/>
  </si>
  <si>
    <t>徳之島地区消防組合</t>
    <rPh sb="0" eb="3">
      <t>トクノシマ</t>
    </rPh>
    <rPh sb="3" eb="5">
      <t>チク</t>
    </rPh>
    <rPh sb="5" eb="7">
      <t>ショウボウ</t>
    </rPh>
    <rPh sb="7" eb="9">
      <t>クミアイ</t>
    </rPh>
    <phoneticPr fontId="10"/>
  </si>
  <si>
    <t>奄美群島広域事務組合</t>
    <rPh sb="0" eb="2">
      <t>アマミ</t>
    </rPh>
    <rPh sb="2" eb="4">
      <t>グントウ</t>
    </rPh>
    <rPh sb="4" eb="6">
      <t>コウイキ</t>
    </rPh>
    <rPh sb="6" eb="8">
      <t>ジム</t>
    </rPh>
    <rPh sb="8" eb="10">
      <t>クミアイ</t>
    </rPh>
    <phoneticPr fontId="10"/>
  </si>
  <si>
    <t>徳之島地区介護保険組合</t>
    <rPh sb="0" eb="3">
      <t>トクノシマ</t>
    </rPh>
    <rPh sb="3" eb="5">
      <t>チク</t>
    </rPh>
    <rPh sb="5" eb="7">
      <t>カイゴ</t>
    </rPh>
    <rPh sb="7" eb="9">
      <t>ホケン</t>
    </rPh>
    <rPh sb="9" eb="11">
      <t>クミアイ</t>
    </rPh>
    <phoneticPr fontId="10"/>
  </si>
  <si>
    <t>徳之島愛ランド広域連合（一般会計）</t>
    <rPh sb="0" eb="3">
      <t>トクノシマ</t>
    </rPh>
    <rPh sb="3" eb="4">
      <t>アイ</t>
    </rPh>
    <rPh sb="7" eb="9">
      <t>コウイキ</t>
    </rPh>
    <rPh sb="9" eb="11">
      <t>レンゴウ</t>
    </rPh>
    <rPh sb="12" eb="14">
      <t>イッパン</t>
    </rPh>
    <rPh sb="14" eb="16">
      <t>カイケイ</t>
    </rPh>
    <phoneticPr fontId="10"/>
  </si>
  <si>
    <t>徳之島愛ランド広域連合徳之島食肉センター（特別会計）</t>
    <rPh sb="0" eb="3">
      <t>トクノシマ</t>
    </rPh>
    <rPh sb="3" eb="4">
      <t>アイ</t>
    </rPh>
    <rPh sb="7" eb="9">
      <t>コウイキ</t>
    </rPh>
    <rPh sb="9" eb="11">
      <t>レンゴウ</t>
    </rPh>
    <rPh sb="11" eb="14">
      <t>トクノシマ</t>
    </rPh>
    <rPh sb="14" eb="16">
      <t>ショクニク</t>
    </rPh>
    <rPh sb="21" eb="23">
      <t>トクベツ</t>
    </rPh>
    <rPh sb="23" eb="25">
      <t>カイケイ</t>
    </rPh>
    <phoneticPr fontId="10"/>
  </si>
  <si>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0"/>
  </si>
  <si>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0"/>
  </si>
  <si>
    <t>きばらでぇ伊仙応援基金</t>
  </si>
  <si>
    <t>公共施設総合管理基金</t>
    <rPh sb="0" eb="2">
      <t>コウキョウ</t>
    </rPh>
    <rPh sb="2" eb="4">
      <t>シセツ</t>
    </rPh>
    <rPh sb="4" eb="6">
      <t>ソウゴウ</t>
    </rPh>
    <rPh sb="6" eb="8">
      <t>カンリ</t>
    </rPh>
    <rPh sb="8" eb="10">
      <t>キキン</t>
    </rPh>
    <phoneticPr fontId="5"/>
  </si>
  <si>
    <t>子ども・子育て支援基金</t>
  </si>
  <si>
    <t>防犯設備基金</t>
  </si>
  <si>
    <t>－</t>
  </si>
  <si>
    <t>中山間ふるさと水と土保全基金</t>
    <rPh sb="0" eb="1">
      <t>チュウ</t>
    </rPh>
    <rPh sb="1" eb="3">
      <t>サンカン</t>
    </rPh>
    <rPh sb="7" eb="8">
      <t>ミズ</t>
    </rPh>
    <rPh sb="9" eb="10">
      <t>ツチ</t>
    </rPh>
    <rPh sb="10" eb="12">
      <t>ホゼン</t>
    </rPh>
    <rPh sb="12" eb="1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</si>
</sst>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FE47-4C5C-81DB-38ABA69B31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133695</c:v>
                </c:pt>
                <c:pt idx="1">
                  <c:v>243480</c:v>
                </c:pt>
                <c:pt idx="2">
                  <c:v>320601</c:v>
                </c:pt>
                <c:pt idx="3">
                  <c:v>431009</c:v>
                </c:pt>
                <c:pt idx="4">
                  <c:v>220216</c:v>
                </c:pt>
              </c:numCache>
            </c:numRef>
          </c:val>
          <c:smooth val="0"/>
          <c:extLst>
            <c:ext xmlns:c16="http://schemas.microsoft.com/office/drawing/2014/chart" uri="{C3380CC4-5D6E-409C-BE32-E72D297353CC}">
              <c16:uniqueId val="{00000001-FE47-4C5C-81DB-38ABA69B31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0.92</c:v>
                </c:pt>
                <c:pt idx="1">
                  <c:v>1.47</c:v>
                </c:pt>
                <c:pt idx="2">
                  <c:v>0.41</c:v>
                </c:pt>
                <c:pt idx="3">
                  <c:v>2.34</c:v>
                </c:pt>
                <c:pt idx="4">
                  <c:v>0.09</c:v>
                </c:pt>
              </c:numCache>
            </c:numRef>
          </c:val>
          <c:extLst>
            <c:ext xmlns:c16="http://schemas.microsoft.com/office/drawing/2014/chart" uri="{C3380CC4-5D6E-409C-BE32-E72D297353CC}">
              <c16:uniqueId val="{00000000-8122-4220-AB97-5645C2A77A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28.12</c:v>
                </c:pt>
                <c:pt idx="1">
                  <c:v>26.72</c:v>
                </c:pt>
                <c:pt idx="2">
                  <c:v>26.99</c:v>
                </c:pt>
                <c:pt idx="3">
                  <c:v>27.11</c:v>
                </c:pt>
                <c:pt idx="4">
                  <c:v>26.27</c:v>
                </c:pt>
              </c:numCache>
            </c:numRef>
          </c:val>
          <c:extLst>
            <c:ext xmlns:c16="http://schemas.microsoft.com/office/drawing/2014/chart" uri="{C3380CC4-5D6E-409C-BE32-E72D297353CC}">
              <c16:uniqueId val="{00000001-8122-4220-AB97-5645C2A77A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0.61</c:v>
                </c:pt>
                <c:pt idx="2">
                  <c:v>-2.5099999999999998</c:v>
                </c:pt>
                <c:pt idx="3">
                  <c:v>1.93</c:v>
                </c:pt>
                <c:pt idx="4">
                  <c:v>-3.29</c:v>
                </c:pt>
              </c:numCache>
            </c:numRef>
          </c:val>
          <c:smooth val="0"/>
          <c:extLst>
            <c:ext xmlns:c16="http://schemas.microsoft.com/office/drawing/2014/chart" uri="{C3380CC4-5D6E-409C-BE32-E72D297353CC}">
              <c16:uniqueId val="{00000002-8122-4220-AB97-5645C2A77A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69FF-44D1-9E3E-4851471B67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FF-44D1-9E3E-4851471B677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FF-44D1-9E3E-4851471B677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9FF-44D1-9E3E-4851471B6775}"/>
            </c:ext>
          </c:extLst>
        </c:ser>
        <c:ser>
          <c:idx val="4"/>
          <c:order val="4"/>
          <c:tx>
            <c:strRef>
              <c:f>データシート!$A$31</c:f>
              <c:strCache>
                <c:ptCount val="1"/>
                <c:pt idx="0">
                  <c:v>徳之島交流ひろば「ほーらい館」特別会計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9FF-44D1-9E3E-4851471B6775}"/>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5-69FF-44D1-9E3E-4851471B677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1.46</c:v>
                </c:pt>
                <c:pt idx="4">
                  <c:v>#N/A</c:v>
                </c:pt>
                <c:pt idx="5">
                  <c:v>0.41</c:v>
                </c:pt>
                <c:pt idx="6">
                  <c:v>#N/A</c:v>
                </c:pt>
                <c:pt idx="7">
                  <c:v>2.34</c:v>
                </c:pt>
                <c:pt idx="8">
                  <c:v>#N/A</c:v>
                </c:pt>
                <c:pt idx="9">
                  <c:v>0.09</c:v>
                </c:pt>
              </c:numCache>
            </c:numRef>
          </c:val>
          <c:extLst>
            <c:ext xmlns:c16="http://schemas.microsoft.com/office/drawing/2014/chart" uri="{C3380CC4-5D6E-409C-BE32-E72D297353CC}">
              <c16:uniqueId val="{00000006-69FF-44D1-9E3E-4851471B6775}"/>
            </c:ext>
          </c:extLst>
        </c:ser>
        <c:ser>
          <c:idx val="7"/>
          <c:order val="7"/>
          <c:tx>
            <c:strRef>
              <c:f>データシート!$A$34</c:f>
              <c:strCache>
                <c:ptCount val="1"/>
                <c:pt idx="0">
                  <c:v>伊仙町介護保険特別会計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0.8</c:v>
                </c:pt>
                <c:pt idx="4">
                  <c:v>#N/A</c:v>
                </c:pt>
                <c:pt idx="5">
                  <c:v>0.68</c:v>
                </c:pt>
                <c:pt idx="6">
                  <c:v>#N/A</c:v>
                </c:pt>
                <c:pt idx="7">
                  <c:v>0.27</c:v>
                </c:pt>
                <c:pt idx="8">
                  <c:v>#N/A</c:v>
                </c:pt>
                <c:pt idx="9">
                  <c:v>0.37</c:v>
                </c:pt>
              </c:numCache>
            </c:numRef>
          </c:val>
          <c:extLst>
            <c:ext xmlns:c16="http://schemas.microsoft.com/office/drawing/2014/chart" uri="{C3380CC4-5D6E-409C-BE32-E72D297353CC}">
              <c16:uniqueId val="{00000007-69FF-44D1-9E3E-4851471B6775}"/>
            </c:ext>
          </c:extLst>
        </c:ser>
        <c:ser>
          <c:idx val="8"/>
          <c:order val="8"/>
          <c:tx>
            <c:strRef>
              <c:f>データシート!$A$35</c:f>
              <c:strCache>
                <c:ptCount val="1"/>
                <c:pt idx="0">
                  <c:v>伊仙町国民健康保険特別会計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0.46</c:v>
                </c:pt>
                <c:pt idx="2">
                  <c:v>#N/A</c:v>
                </c:pt>
                <c:pt idx="3">
                  <c:v>1.32</c:v>
                </c:pt>
                <c:pt idx="4">
                  <c:v>#N/A</c:v>
                </c:pt>
                <c:pt idx="5">
                  <c:v>1.18</c:v>
                </c:pt>
                <c:pt idx="6">
                  <c:v>#N/A</c:v>
                </c:pt>
                <c:pt idx="7">
                  <c:v>1.22</c:v>
                </c:pt>
                <c:pt idx="8">
                  <c:v>#N/A</c:v>
                </c:pt>
                <c:pt idx="9">
                  <c:v>0.66</c:v>
                </c:pt>
              </c:numCache>
            </c:numRef>
          </c:val>
          <c:extLst>
            <c:ext xmlns:c16="http://schemas.microsoft.com/office/drawing/2014/chart" uri="{C3380CC4-5D6E-409C-BE32-E72D297353CC}">
              <c16:uniqueId val="{00000008-69FF-44D1-9E3E-4851471B6775}"/>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11.87</c:v>
                </c:pt>
                <c:pt idx="2">
                  <c:v>#N/A</c:v>
                </c:pt>
                <c:pt idx="3">
                  <c:v>12.64</c:v>
                </c:pt>
                <c:pt idx="4">
                  <c:v>#N/A</c:v>
                </c:pt>
                <c:pt idx="5">
                  <c:v>13.37</c:v>
                </c:pt>
                <c:pt idx="6">
                  <c:v>#N/A</c:v>
                </c:pt>
                <c:pt idx="7">
                  <c:v>13.43</c:v>
                </c:pt>
                <c:pt idx="8">
                  <c:v>#N/A</c:v>
                </c:pt>
                <c:pt idx="9">
                  <c:v>11.93</c:v>
                </c:pt>
              </c:numCache>
            </c:numRef>
          </c:val>
          <c:extLst>
            <c:ext xmlns:c16="http://schemas.microsoft.com/office/drawing/2014/chart" uri="{C3380CC4-5D6E-409C-BE32-E72D297353CC}">
              <c16:uniqueId val="{00000009-69FF-44D1-9E3E-4851471B67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642</c:v>
                </c:pt>
                <c:pt idx="5">
                  <c:v>636</c:v>
                </c:pt>
                <c:pt idx="8">
                  <c:v>582</c:v>
                </c:pt>
                <c:pt idx="11">
                  <c:v>568</c:v>
                </c:pt>
                <c:pt idx="14">
                  <c:v>579</c:v>
                </c:pt>
              </c:numCache>
            </c:numRef>
          </c:val>
          <c:extLst>
            <c:ext xmlns:c16="http://schemas.microsoft.com/office/drawing/2014/chart" uri="{C3380CC4-5D6E-409C-BE32-E72D297353CC}">
              <c16:uniqueId val="{00000000-13BD-4619-A01D-E7DA3E25A8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BD-4619-A01D-E7DA3E25A8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BD-4619-A01D-E7DA3E25A8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21</c:v>
                </c:pt>
                <c:pt idx="6">
                  <c:v>21</c:v>
                </c:pt>
                <c:pt idx="9">
                  <c:v>3</c:v>
                </c:pt>
                <c:pt idx="12">
                  <c:v>3</c:v>
                </c:pt>
              </c:numCache>
            </c:numRef>
          </c:val>
          <c:extLst>
            <c:ext xmlns:c16="http://schemas.microsoft.com/office/drawing/2014/chart" uri="{C3380CC4-5D6E-409C-BE32-E72D297353CC}">
              <c16:uniqueId val="{00000003-13BD-4619-A01D-E7DA3E25A8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c:v>
                </c:pt>
                <c:pt idx="3">
                  <c:v>95</c:v>
                </c:pt>
                <c:pt idx="6">
                  <c:v>88</c:v>
                </c:pt>
                <c:pt idx="9">
                  <c:v>83</c:v>
                </c:pt>
                <c:pt idx="12">
                  <c:v>101</c:v>
                </c:pt>
              </c:numCache>
            </c:numRef>
          </c:val>
          <c:extLst>
            <c:ext xmlns:c16="http://schemas.microsoft.com/office/drawing/2014/chart" uri="{C3380CC4-5D6E-409C-BE32-E72D297353CC}">
              <c16:uniqueId val="{00000004-13BD-4619-A01D-E7DA3E25A8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BD-4619-A01D-E7DA3E25A8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BD-4619-A01D-E7DA3E25A8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864</c:v>
                </c:pt>
                <c:pt idx="3">
                  <c:v>813</c:v>
                </c:pt>
                <c:pt idx="6">
                  <c:v>804</c:v>
                </c:pt>
                <c:pt idx="9">
                  <c:v>819</c:v>
                </c:pt>
                <c:pt idx="12">
                  <c:v>808</c:v>
                </c:pt>
              </c:numCache>
            </c:numRef>
          </c:val>
          <c:extLst>
            <c:ext xmlns:c16="http://schemas.microsoft.com/office/drawing/2014/chart" uri="{C3380CC4-5D6E-409C-BE32-E72D297353CC}">
              <c16:uniqueId val="{00000007-13BD-4619-A01D-E7DA3E25A8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315</c:v>
                </c:pt>
                <c:pt idx="2">
                  <c:v>#N/A</c:v>
                </c:pt>
                <c:pt idx="3">
                  <c:v>#N/A</c:v>
                </c:pt>
                <c:pt idx="4">
                  <c:v>293</c:v>
                </c:pt>
                <c:pt idx="5">
                  <c:v>#N/A</c:v>
                </c:pt>
                <c:pt idx="6">
                  <c:v>#N/A</c:v>
                </c:pt>
                <c:pt idx="7">
                  <c:v>331</c:v>
                </c:pt>
                <c:pt idx="8">
                  <c:v>#N/A</c:v>
                </c:pt>
                <c:pt idx="9">
                  <c:v>#N/A</c:v>
                </c:pt>
                <c:pt idx="10">
                  <c:v>337</c:v>
                </c:pt>
                <c:pt idx="11">
                  <c:v>#N/A</c:v>
                </c:pt>
                <c:pt idx="12">
                  <c:v>#N/A</c:v>
                </c:pt>
                <c:pt idx="13">
                  <c:v>333</c:v>
                </c:pt>
                <c:pt idx="14">
                  <c:v>#N/A</c:v>
                </c:pt>
              </c:numCache>
            </c:numRef>
          </c:val>
          <c:smooth val="0"/>
          <c:extLst>
            <c:ext xmlns:c16="http://schemas.microsoft.com/office/drawing/2014/chart" uri="{C3380CC4-5D6E-409C-BE32-E72D297353CC}">
              <c16:uniqueId val="{00000008-13BD-4619-A01D-E7DA3E25A8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4982</c:v>
                </c:pt>
                <c:pt idx="5">
                  <c:v>5052</c:v>
                </c:pt>
                <c:pt idx="8">
                  <c:v>5073</c:v>
                </c:pt>
                <c:pt idx="11">
                  <c:v>5116</c:v>
                </c:pt>
                <c:pt idx="14">
                  <c:v>4967</c:v>
                </c:pt>
              </c:numCache>
            </c:numRef>
          </c:val>
          <c:extLst>
            <c:ext xmlns:c16="http://schemas.microsoft.com/office/drawing/2014/chart" uri="{C3380CC4-5D6E-409C-BE32-E72D297353CC}">
              <c16:uniqueId val="{00000000-DEA0-4180-AB29-28BEC8E659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610</c:v>
                </c:pt>
                <c:pt idx="5">
                  <c:v>511</c:v>
                </c:pt>
                <c:pt idx="8">
                  <c:v>571</c:v>
                </c:pt>
                <c:pt idx="11">
                  <c:v>591</c:v>
                </c:pt>
                <c:pt idx="14">
                  <c:v>656</c:v>
                </c:pt>
              </c:numCache>
            </c:numRef>
          </c:val>
          <c:extLst>
            <c:ext xmlns:c16="http://schemas.microsoft.com/office/drawing/2014/chart" uri="{C3380CC4-5D6E-409C-BE32-E72D297353CC}">
              <c16:uniqueId val="{00000001-DEA0-4180-AB29-28BEC8E659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1645</c:v>
                </c:pt>
                <c:pt idx="5">
                  <c:v>1752</c:v>
                </c:pt>
                <c:pt idx="8">
                  <c:v>1805</c:v>
                </c:pt>
                <c:pt idx="11">
                  <c:v>1920</c:v>
                </c:pt>
                <c:pt idx="14">
                  <c:v>1962</c:v>
                </c:pt>
              </c:numCache>
            </c:numRef>
          </c:val>
          <c:extLst>
            <c:ext xmlns:c16="http://schemas.microsoft.com/office/drawing/2014/chart" uri="{C3380CC4-5D6E-409C-BE32-E72D297353CC}">
              <c16:uniqueId val="{00000002-DEA0-4180-AB29-28BEC8E659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A0-4180-AB29-28BEC8E659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A0-4180-AB29-28BEC8E659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A0-4180-AB29-28BEC8E659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169</c:v>
                </c:pt>
                <c:pt idx="3">
                  <c:v>71</c:v>
                </c:pt>
                <c:pt idx="6">
                  <c:v>0</c:v>
                </c:pt>
                <c:pt idx="9">
                  <c:v>0</c:v>
                </c:pt>
                <c:pt idx="12">
                  <c:v>0</c:v>
                </c:pt>
              </c:numCache>
            </c:numRef>
          </c:val>
          <c:extLst>
            <c:ext xmlns:c16="http://schemas.microsoft.com/office/drawing/2014/chart" uri="{C3380CC4-5D6E-409C-BE32-E72D297353CC}">
              <c16:uniqueId val="{00000006-DEA0-4180-AB29-28BEC8E659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61</c:v>
                </c:pt>
                <c:pt idx="3">
                  <c:v>40</c:v>
                </c:pt>
                <c:pt idx="6">
                  <c:v>21</c:v>
                </c:pt>
                <c:pt idx="9">
                  <c:v>19</c:v>
                </c:pt>
                <c:pt idx="12">
                  <c:v>68</c:v>
                </c:pt>
              </c:numCache>
            </c:numRef>
          </c:val>
          <c:extLst>
            <c:ext xmlns:c16="http://schemas.microsoft.com/office/drawing/2014/chart" uri="{C3380CC4-5D6E-409C-BE32-E72D297353CC}">
              <c16:uniqueId val="{00000007-DEA0-4180-AB29-28BEC8E659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1471</c:v>
                </c:pt>
                <c:pt idx="3">
                  <c:v>1448</c:v>
                </c:pt>
                <c:pt idx="6">
                  <c:v>1326</c:v>
                </c:pt>
                <c:pt idx="9">
                  <c:v>1381</c:v>
                </c:pt>
                <c:pt idx="12">
                  <c:v>1287</c:v>
                </c:pt>
              </c:numCache>
            </c:numRef>
          </c:val>
          <c:extLst>
            <c:ext xmlns:c16="http://schemas.microsoft.com/office/drawing/2014/chart" uri="{C3380CC4-5D6E-409C-BE32-E72D297353CC}">
              <c16:uniqueId val="{00000008-DEA0-4180-AB29-28BEC8E659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490</c:v>
                </c:pt>
                <c:pt idx="3">
                  <c:v>221</c:v>
                </c:pt>
                <c:pt idx="6">
                  <c:v>199</c:v>
                </c:pt>
                <c:pt idx="9">
                  <c:v>274</c:v>
                </c:pt>
                <c:pt idx="12">
                  <c:v>293</c:v>
                </c:pt>
              </c:numCache>
            </c:numRef>
          </c:val>
          <c:extLst>
            <c:ext xmlns:c16="http://schemas.microsoft.com/office/drawing/2014/chart" uri="{C3380CC4-5D6E-409C-BE32-E72D297353CC}">
              <c16:uniqueId val="{00000009-DEA0-4180-AB29-28BEC8E659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7381</c:v>
                </c:pt>
                <c:pt idx="3">
                  <c:v>7528</c:v>
                </c:pt>
                <c:pt idx="6">
                  <c:v>7915</c:v>
                </c:pt>
                <c:pt idx="9">
                  <c:v>8952</c:v>
                </c:pt>
                <c:pt idx="12">
                  <c:v>8991</c:v>
                </c:pt>
              </c:numCache>
            </c:numRef>
          </c:val>
          <c:extLst>
            <c:ext xmlns:c16="http://schemas.microsoft.com/office/drawing/2014/chart" uri="{C3380CC4-5D6E-409C-BE32-E72D297353CC}">
              <c16:uniqueId val="{0000000A-DEA0-4180-AB29-28BEC8E659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2334</c:v>
                </c:pt>
                <c:pt idx="2">
                  <c:v>#N/A</c:v>
                </c:pt>
                <c:pt idx="3">
                  <c:v>#N/A</c:v>
                </c:pt>
                <c:pt idx="4">
                  <c:v>1993</c:v>
                </c:pt>
                <c:pt idx="5">
                  <c:v>#N/A</c:v>
                </c:pt>
                <c:pt idx="6">
                  <c:v>#N/A</c:v>
                </c:pt>
                <c:pt idx="7">
                  <c:v>2011</c:v>
                </c:pt>
                <c:pt idx="8">
                  <c:v>#N/A</c:v>
                </c:pt>
                <c:pt idx="9">
                  <c:v>#N/A</c:v>
                </c:pt>
                <c:pt idx="10">
                  <c:v>2999</c:v>
                </c:pt>
                <c:pt idx="11">
                  <c:v>#N/A</c:v>
                </c:pt>
                <c:pt idx="12">
                  <c:v>#N/A</c:v>
                </c:pt>
                <c:pt idx="13">
                  <c:v>3055</c:v>
                </c:pt>
                <c:pt idx="14">
                  <c:v>#N/A</c:v>
                </c:pt>
              </c:numCache>
            </c:numRef>
          </c:val>
          <c:smooth val="0"/>
          <c:extLst>
            <c:ext xmlns:c16="http://schemas.microsoft.com/office/drawing/2014/chart" uri="{C3380CC4-5D6E-409C-BE32-E72D297353CC}">
              <c16:uniqueId val="{0000000B-DEA0-4180-AB29-28BEC8E659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1049</c:v>
                </c:pt>
                <c:pt idx="1">
                  <c:v>1058</c:v>
                </c:pt>
                <c:pt idx="2">
                  <c:v>1059</c:v>
                </c:pt>
              </c:numCache>
            </c:numRef>
          </c:val>
          <c:extLst>
            <c:ext xmlns:c16="http://schemas.microsoft.com/office/drawing/2014/chart" uri="{C3380CC4-5D6E-409C-BE32-E72D297353CC}">
              <c16:uniqueId val="{00000000-D989-4550-B690-493AE271D3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c:v>
                </c:pt>
                <c:pt idx="1">
                  <c:v>163</c:v>
                </c:pt>
                <c:pt idx="2">
                  <c:v>177</c:v>
                </c:pt>
              </c:numCache>
            </c:numRef>
          </c:val>
          <c:extLst>
            <c:ext xmlns:c16="http://schemas.microsoft.com/office/drawing/2014/chart" uri="{C3380CC4-5D6E-409C-BE32-E72D297353CC}">
              <c16:uniqueId val="{00000001-D989-4550-B690-493AE271D3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288</c:v>
                </c:pt>
                <c:pt idx="1">
                  <c:v>337</c:v>
                </c:pt>
                <c:pt idx="2">
                  <c:v>312</c:v>
                </c:pt>
              </c:numCache>
            </c:numRef>
          </c:val>
          <c:extLst>
            <c:ext xmlns:c16="http://schemas.microsoft.com/office/drawing/2014/chart" uri="{C3380CC4-5D6E-409C-BE32-E72D297353CC}">
              <c16:uniqueId val="{00000002-D989-4550-B690-493AE271D3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前年度は地方債一部繰上償還があったことにより令和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年度は元利償還金が減少し、実質公債費比率の分子も減少となった。今後は庁舎建設</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期工事や学校建築、給食センター建設等の実施、組合等の施設の老朽化による改修も現在行われているため、元利償還金が大きく増加しないようハード事業については計画的な実施を検討する。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公営企業債の元利償還金に対する繰入金については、基準内繰入の上乗せが生じたため増加に転じた。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組合等が起こした地方債の元利償還金に対する負担金は令和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年度以降減少しているが、施設の老朽化による改修が行われているため増加が見込まれる。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満期一括償還地方債の償還の財源としての積立がないため該当なし。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地方債現在高は、庁舎建設の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期地盤改良工事や継続している公営住宅整備事業、特産品加工工房の搬入路等整備事業により、昨年度より増加となった。今後も庁舎</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期本体工事や学校建築、給食センターの更新等が控えているため、継続して行っている住宅整備やインフラ整備計画の縮小等、事業実施を検討しなければならない。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組合等の負担金等見込額は、施設の老朽化による改修が実施されているため増加に転じた。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充当可能財源等である基金が他の団体と比較して少ない現状であるため、各種事業の精査を基に歳出の削減を行いつつ、事業継続に必要な財源の確保を行うことが必要である。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財政調整基金については、各種事業を実施する中で財源不足が生じたため取崩しを行ったが、決算余剰金積み立てが上回ったため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百万円の増、減債基金は普通交付税再算定にて臨時財政対策債償還基金費の創設による積み立てのため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百万円の増であったが、特定目的基金において、学校施設の老朽化に伴う維持管理に充てるための取り崩しが大きかったため、基金全体として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・老朽化した公共施設の更新や学校施設等の建替えを控えているため、今後の財政需要の増大にも対応できるように一定額を確保していく。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・今後も資金の使途の明確化を図るため、個々の特定目的基金に積み立てを行う。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らでぇ伊仙応援基金：寄附金を社会投資の資金として受け入れると同時に、寄附者の公共サービスに対するニーズを具体化することにより、寄附を通じた住民参加型の地方自治を実現すると共に個性あるまちづくりに資する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○公共施設総合管理基金：本町の公共施設の老朽化に伴い、改修・更新に要する費用を確保することを目的とする。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○中山間ふるさと・水と土保全基金：中山間地域における土地改良施設の機能を適正に発揮させるための集落共同活動の強化に対する支援事業を行うことを目的とする。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○森林環境譲与税基金：本町における間伐や人材育成、担い手の確保、木材利用の促進や普及啓発等の森林整備及びその促進に要する経費の財源に充てることを目的とする。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○まち・ひと・しごと創生基金：総合戦略に掲げる事業に関連する寄附金等を財源として、総合戦略に関する施策の推進を図り、地方創生の更なる充実に資することを目的とする。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○防犯設備基金：町民生活に悪影響を及ぼす犯罪、事故等を未然に防止する環境を整備し、町民が安心して、かつ、安全に暮らすことができるまちづくりを推進することを目的とする。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○子ども・子育て支援基金：子どもが健やかに生まれ、育つことができ、町民が安心して子どもを生み、育てることができるまちづくりを推進することを目的とする。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○きばらでぇ伊仙応援基金：ふるさと納税による寄附金は減となっているが、事業への活用額が寄附金の減少率よりも大きかったことによる増。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○森林環境譲与税基金：県内産の木材を利用した備品整備で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○まち・ひと・しごと創生基金：地方創生の充実に資するための事業に充てるため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百万円取り崩したことによる減。</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○防犯設備基金：町内各地に設置した防犯カメラ維持管理に要する費用に充てるため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○子ども・子育て支援基金：子ども・子育て支援事業に活用するため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○きばらでぇ伊仙応援基金：寄附金の収入が減少しているため、充当する活用事業については内容や金額の精査を行いつつ、目的を達成するために基金の財源である寄附金を頂けるような返礼品の拡充や</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PR</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活動の強化等による広報活動を推進していく。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○森林環境譲与税基金：本年度整備した備品整備後の基金残高と今後収入される譲与税を積み立てた基金を活用し、木材利用の促進や普及啓発等を検討する。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○まち・ひと・しごと創生基金、防犯設備基金、子ども・子育て支援基金：基金積み立て時に計画した各事業への活用を行う。</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財源不足が生じ</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百万円の取り崩しを行ったが、前年度決算余剰金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百万円積み立てを行ったため、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大型台風や地震など不測の事態や、老朽化した施設の更新、学校建築や給食センター建設等の大型建設に備えるため、これまで同様、標準財政規模の約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年度の普通交付税算定の際に借り入れた臨時財政対策債の償還に充てるため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千円）の取り崩しを行ったが、令和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年度普通交付税再算定による臨時財政対策債償還基金費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今後の金利変動等の公債費の償還リスクに備え、将来への公債費負担を軽減できるよう地方債現在高の約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％を目途としているが、近年の大型ハード事業により地方債残高が増大しているため、事業の精査を等を行い可能な限り基金を積み立てる。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年度に積み立てた分については償還に係る取崩しを今後も行う。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
6,106
62.71
7,569,164
7,202,768
3,805
4,029,628
8,991,435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％）に加え、農業主体の産業しかないため財政基盤が弱く、類似団体を大きく下回っている。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の抑制を図るとともに、会計年度任用職員を含めた職員数見直しなどによる人件費抑制や、事務事業の廃止・縮小を図る等、徹底した歳出削減を継続しつつ、徴収業務の強化により税金等の滞納額の圧縮を進め、自主財源を確保するように努める。</a:t>
          </a:r>
        </a:p>
        <a:p>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である地方交付税が増加したことにより経常収支比率の分母が増加したが、経常費用である障害福祉に係る扶助費が大幅に増加、また、公営企業債償還に係る基準内繰出の上乗せによる操出金が増加した結果、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ポイント増加となったが類似団体平均値を下回る結果となった。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今後も事務事業の見直しを行い、全ての事務事業の優先度を厳しく点検し、優先度の低い事務事業においては計画的に廃止・縮小を進め、経常経費の削減を図る。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04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10414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204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64</xdr:row>
      <xdr:rowOff>10414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5504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64</xdr:row>
      <xdr:rowOff>10414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5046"/>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45991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人当たりの人件費・物件費の金額は低い数値となっているが人件費については、会計年度任用職員の勤勉手当支給や人事院勧告により前年比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％増加、物件費については、教師用指導書代や、令和５年度まで指定管理で運営していた直売所が直営となったことにより前年比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％と大幅増加となった。今後も人件費の増加が予想されるため、施設等の管理に係る費用や事務事業を厳しく精査していく必要がある。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98151</xdr:rowOff>
    </xdr:from>
    <xdr:to>
      <xdr:col>23</xdr:col>
      <xdr:colOff>133350</xdr:colOff>
      <xdr:row>83</xdr:row>
      <xdr:rowOff>355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57051"/>
          <a:ext cx="838200" cy="7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41277</xdr:rowOff>
    </xdr:from>
    <xdr:to>
      <xdr:col>19</xdr:col>
      <xdr:colOff>133350</xdr:colOff>
      <xdr:row>82</xdr:row>
      <xdr:rowOff>98151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00177"/>
          <a:ext cx="889000" cy="5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14523</xdr:rowOff>
    </xdr:from>
    <xdr:to>
      <xdr:col>15</xdr:col>
      <xdr:colOff>82550</xdr:colOff>
      <xdr:row>82</xdr:row>
      <xdr:rowOff>41277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73423"/>
          <a:ext cx="889000"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14523</xdr:rowOff>
    </xdr:from>
    <xdr:to>
      <xdr:col>11</xdr:col>
      <xdr:colOff>31750</xdr:colOff>
      <xdr:row>82</xdr:row>
      <xdr:rowOff>16235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073423"/>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121005</xdr:rowOff>
    </xdr:from>
    <xdr:to>
      <xdr:col>23</xdr:col>
      <xdr:colOff>184150</xdr:colOff>
      <xdr:row>83</xdr:row>
      <xdr:rowOff>51155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137532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2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47351</xdr:rowOff>
    </xdr:from>
    <xdr:to>
      <xdr:col>19</xdr:col>
      <xdr:colOff>184150</xdr:colOff>
      <xdr:row>82</xdr:row>
      <xdr:rowOff>148951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0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159128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75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161927</xdr:rowOff>
    </xdr:from>
    <xdr:to>
      <xdr:col>15</xdr:col>
      <xdr:colOff>133350</xdr:colOff>
      <xdr:row>82</xdr:row>
      <xdr:rowOff>92077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102254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1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135173</xdr:rowOff>
    </xdr:from>
    <xdr:to>
      <xdr:col>11</xdr:col>
      <xdr:colOff>82550</xdr:colOff>
      <xdr:row>82</xdr:row>
      <xdr:rowOff>65323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75500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9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136885</xdr:rowOff>
    </xdr:from>
    <xdr:to>
      <xdr:col>7</xdr:col>
      <xdr:colOff>31750</xdr:colOff>
      <xdr:row>82</xdr:row>
      <xdr:rowOff>67035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2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77212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9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類似団体内平均値に比べ低い水準を維持しており、今後も給与の適正化に努めるとともに、各種手当の見直しを行い引き続き縮減に努めていく。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143027</xdr:rowOff>
    </xdr:from>
    <xdr:to>
      <xdr:col>81</xdr:col>
      <xdr:colOff>44450</xdr:colOff>
      <xdr:row>89</xdr:row>
      <xdr:rowOff>69850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4030477"/>
          <a:ext cx="0" cy="1298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57954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7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143027</xdr:rowOff>
    </xdr:from>
    <xdr:to>
      <xdr:col>81</xdr:col>
      <xdr:colOff>133350</xdr:colOff>
      <xdr:row>81</xdr:row>
      <xdr:rowOff>143027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403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120045</xdr:rowOff>
    </xdr:from>
    <xdr:to>
      <xdr:col>81</xdr:col>
      <xdr:colOff>44450</xdr:colOff>
      <xdr:row>81</xdr:row>
      <xdr:rowOff>143027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0749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120045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8811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16632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3881100"/>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5141</xdr:rowOff>
    </xdr:from>
    <xdr:to>
      <xdr:col>68</xdr:col>
      <xdr:colOff>152400</xdr:colOff>
      <xdr:row>81</xdr:row>
      <xdr:rowOff>16632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8925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130327</xdr:rowOff>
    </xdr:from>
    <xdr:to>
      <xdr:col>68</xdr:col>
      <xdr:colOff>203200</xdr:colOff>
      <xdr:row>86</xdr:row>
      <xdr:rowOff>60477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45254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92227</xdr:rowOff>
    </xdr:from>
    <xdr:to>
      <xdr:col>81</xdr:col>
      <xdr:colOff>95250</xdr:colOff>
      <xdr:row>82</xdr:row>
      <xdr:rowOff>22377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13504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0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69245</xdr:rowOff>
    </xdr:from>
    <xdr:to>
      <xdr:col>77</xdr:col>
      <xdr:colOff>95250</xdr:colOff>
      <xdr:row>81</xdr:row>
      <xdr:rowOff>170845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9572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72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137282</xdr:rowOff>
    </xdr:from>
    <xdr:to>
      <xdr:col>68</xdr:col>
      <xdr:colOff>203200</xdr:colOff>
      <xdr:row>81</xdr:row>
      <xdr:rowOff>67432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8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77609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62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125791</xdr:rowOff>
    </xdr:from>
    <xdr:to>
      <xdr:col>64</xdr:col>
      <xdr:colOff>152400</xdr:colOff>
      <xdr:row>81</xdr:row>
      <xdr:rowOff>55941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8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66118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61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伊仙町集中改革プランに基づき、定員削減に取り組んではいるものの、類似団体と比較すると多い。計画に基づき、類似団体平均の水準を目標としながら、職員数の削減に努めたい。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145441</xdr:rowOff>
    </xdr:from>
    <xdr:to>
      <xdr:col>81</xdr:col>
      <xdr:colOff>44450</xdr:colOff>
      <xdr:row>61</xdr:row>
      <xdr:rowOff>149301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603891"/>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149301</xdr:rowOff>
    </xdr:from>
    <xdr:to>
      <xdr:col>77</xdr:col>
      <xdr:colOff>44450</xdr:colOff>
      <xdr:row>62</xdr:row>
      <xdr:rowOff>5359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607751"/>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112623</xdr:rowOff>
    </xdr:from>
    <xdr:to>
      <xdr:col>72</xdr:col>
      <xdr:colOff>203200</xdr:colOff>
      <xdr:row>62</xdr:row>
      <xdr:rowOff>5359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71073"/>
          <a:ext cx="889000" cy="6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105867</xdr:rowOff>
    </xdr:from>
    <xdr:to>
      <xdr:col>68</xdr:col>
      <xdr:colOff>152400</xdr:colOff>
      <xdr:row>61</xdr:row>
      <xdr:rowOff>112623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64317"/>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94641</xdr:rowOff>
    </xdr:from>
    <xdr:to>
      <xdr:col>81</xdr:col>
      <xdr:colOff>95250</xdr:colOff>
      <xdr:row>62</xdr:row>
      <xdr:rowOff>24791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66718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2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98501</xdr:rowOff>
    </xdr:from>
    <xdr:to>
      <xdr:col>77</xdr:col>
      <xdr:colOff>95250</xdr:colOff>
      <xdr:row>62</xdr:row>
      <xdr:rowOff>28651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13428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43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126009</xdr:rowOff>
    </xdr:from>
    <xdr:to>
      <xdr:col>73</xdr:col>
      <xdr:colOff>44450</xdr:colOff>
      <xdr:row>62</xdr:row>
      <xdr:rowOff>56159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40936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7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61823</xdr:rowOff>
    </xdr:from>
    <xdr:to>
      <xdr:col>68</xdr:col>
      <xdr:colOff>203200</xdr:colOff>
      <xdr:row>61</xdr:row>
      <xdr:rowOff>163423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148200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0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55067</xdr:rowOff>
    </xdr:from>
    <xdr:to>
      <xdr:col>64</xdr:col>
      <xdr:colOff>152400</xdr:colOff>
      <xdr:row>61</xdr:row>
      <xdr:rowOff>156667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141444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依然として類似団体平均を上回って推移しており、庁舎建設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期工事完了による起債発行が大きかったため前年度より増加となった。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今後も庁舎</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期工事や学校建築、給食センター建設が計画されているため、例年実施されているハード事業を縮小する等、可能な限り地方債の新規発行を抑制するとともに、発行に当たっては交付税措置のある有利なものに限定するなど、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5821</xdr:rowOff>
    </xdr:from>
    <xdr:to>
      <xdr:col>81</xdr:col>
      <xdr:colOff>44450</xdr:colOff>
      <xdr:row>41</xdr:row>
      <xdr:rowOff>35983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3527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5821</xdr:rowOff>
    </xdr:from>
    <xdr:to>
      <xdr:col>77</xdr:col>
      <xdr:colOff>44450</xdr:colOff>
      <xdr:row>41</xdr:row>
      <xdr:rowOff>5821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3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5821</xdr:rowOff>
    </xdr:from>
    <xdr:to>
      <xdr:col>72</xdr:col>
      <xdr:colOff>203200</xdr:colOff>
      <xdr:row>41</xdr:row>
      <xdr:rowOff>25929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352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25929</xdr:rowOff>
    </xdr:from>
    <xdr:to>
      <xdr:col>68</xdr:col>
      <xdr:colOff>152400</xdr:colOff>
      <xdr:row>41</xdr:row>
      <xdr:rowOff>25929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553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126471</xdr:rowOff>
    </xdr:from>
    <xdr:to>
      <xdr:col>77</xdr:col>
      <xdr:colOff>95250</xdr:colOff>
      <xdr:row>41</xdr:row>
      <xdr:rowOff>56621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41398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7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126471</xdr:rowOff>
    </xdr:from>
    <xdr:to>
      <xdr:col>73</xdr:col>
      <xdr:colOff>44450</xdr:colOff>
      <xdr:row>41</xdr:row>
      <xdr:rowOff>56621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41398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146579</xdr:rowOff>
    </xdr:from>
    <xdr:to>
      <xdr:col>68</xdr:col>
      <xdr:colOff>203200</xdr:colOff>
      <xdr:row>41</xdr:row>
      <xdr:rowOff>76729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61506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146579</xdr:rowOff>
    </xdr:from>
    <xdr:to>
      <xdr:col>64</xdr:col>
      <xdr:colOff>152400</xdr:colOff>
      <xdr:row>41</xdr:row>
      <xdr:rowOff>76729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61506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に新庁舎１期本工事が終了したことによる起債発行額の増加に伴い昨年度に引き続き、依然として類似団体平均より高い水準である。老朽化した学校施設建設や給食センター建設、庁舎建設２期工事等の大型事業も控えているため、地方債発行に当たっては対象事業の精査を行い、それに合わせて基金に依存しないよう確実な財源確保を検討し、将来負担比率を減少できるように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62230</xdr:rowOff>
    </xdr:from>
    <xdr:to>
      <xdr:col>81</xdr:col>
      <xdr:colOff>44450</xdr:colOff>
      <xdr:row>19</xdr:row>
      <xdr:rowOff>80615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319780"/>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91440</xdr:rowOff>
    </xdr:from>
    <xdr:to>
      <xdr:col>77</xdr:col>
      <xdr:colOff>44450</xdr:colOff>
      <xdr:row>19</xdr:row>
      <xdr:rowOff>80615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006090"/>
          <a:ext cx="889000" cy="3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69608</xdr:rowOff>
    </xdr:from>
    <xdr:to>
      <xdr:col>72</xdr:col>
      <xdr:colOff>203200</xdr:colOff>
      <xdr:row>17</xdr:row>
      <xdr:rowOff>91440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98425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69608</xdr:rowOff>
    </xdr:from>
    <xdr:to>
      <xdr:col>68</xdr:col>
      <xdr:colOff>152400</xdr:colOff>
      <xdr:row>18</xdr:row>
      <xdr:rowOff>82006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98425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11430</xdr:rowOff>
    </xdr:from>
    <xdr:to>
      <xdr:col>81</xdr:col>
      <xdr:colOff>95250</xdr:colOff>
      <xdr:row>19</xdr:row>
      <xdr:rowOff>113030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154957</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29815</xdr:rowOff>
    </xdr:from>
    <xdr:to>
      <xdr:col>77</xdr:col>
      <xdr:colOff>95250</xdr:colOff>
      <xdr:row>19</xdr:row>
      <xdr:rowOff>131415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116192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373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40640</xdr:rowOff>
    </xdr:from>
    <xdr:to>
      <xdr:col>73</xdr:col>
      <xdr:colOff>44450</xdr:colOff>
      <xdr:row>17</xdr:row>
      <xdr:rowOff>142240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127017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18808</xdr:rowOff>
    </xdr:from>
    <xdr:to>
      <xdr:col>68</xdr:col>
      <xdr:colOff>203200</xdr:colOff>
      <xdr:row>17</xdr:row>
      <xdr:rowOff>120408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105185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0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31206</xdr:rowOff>
    </xdr:from>
    <xdr:to>
      <xdr:col>64</xdr:col>
      <xdr:colOff>152400</xdr:colOff>
      <xdr:row>18</xdr:row>
      <xdr:rowOff>132806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11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117583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20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
6,106
62.71
7,569,164
7,202,768
3,805
4,029,628
8,991,435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比較は、高い水準が続いている。組織再編や指定管理者制度システムの導入、事務内容の精査等により、会計年度任用職員を含めた職員数の見直しを行う等、行政改革への取り組み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78014</xdr:rowOff>
    </xdr:from>
    <xdr:to>
      <xdr:col>24</xdr:col>
      <xdr:colOff>25400</xdr:colOff>
      <xdr:row>36</xdr:row>
      <xdr:rowOff>104140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5021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78014</xdr:rowOff>
    </xdr:from>
    <xdr:to>
      <xdr:col>19</xdr:col>
      <xdr:colOff>187325</xdr:colOff>
      <xdr:row>37</xdr:row>
      <xdr:rowOff>4536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502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95976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7634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45176</xdr:rowOff>
    </xdr:from>
    <xdr:to>
      <xdr:col>6</xdr:col>
      <xdr:colOff>171450</xdr:colOff>
      <xdr:row>37</xdr:row>
      <xdr:rowOff>146776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131553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低い水準であるが、物価高騰による各種事業に要する委託等も増加し、前年度より増加となっているが、人件費・扶助費の増加により物件費比率は減少している。今後も引き続きコスト意識を高め、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136525</xdr:rowOff>
    </xdr:from>
    <xdr:to>
      <xdr:col>82</xdr:col>
      <xdr:colOff>107950</xdr:colOff>
      <xdr:row>15</xdr:row>
      <xdr:rowOff>155575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082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155575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641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15</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70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60325</xdr:rowOff>
    </xdr:from>
    <xdr:to>
      <xdr:col>69</xdr:col>
      <xdr:colOff>92075</xdr:colOff>
      <xdr:row>14</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4606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85725</xdr:rowOff>
    </xdr:from>
    <xdr:to>
      <xdr:col>82</xdr:col>
      <xdr:colOff>158750</xdr:colOff>
      <xdr:row>16</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102252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9525</xdr:rowOff>
    </xdr:from>
    <xdr:to>
      <xdr:col>65</xdr:col>
      <xdr:colOff>53975</xdr:colOff>
      <xdr:row>14</xdr:row>
      <xdr:rowOff>111125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121302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依然として類似団体平均を上回っており、要因として、障害福祉費が急激に膨らんでいることが挙げられる。各種手当への独自加算等の見直しを推進することで扶助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60</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33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59</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033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146050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07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7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経常一般財源である普通交付税の増加で、前年度から減少しているものの、類似団体平均を上回る水準で推移している。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国民健康保険特別会計、後期高齢者医療特別会計、上水道事業会計に対しての操出金が増加となったためである。特別会計での事務費操出の精査を行い、一般会計の負担を減らすよう努める。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また、公営企業特別会計においては独立採算の原点に立ち返り、料金改定や徴収率向上への取組、費用の削減を図り、一般会計の負担を減らすよう努める。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88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58</xdr:row>
      <xdr:rowOff>35560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27940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80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004800" y="987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る水準で推移しているが、物価高騰や人件費の増加等により前年度よりも補助金が増加している。補助金対象事業に明確な基準を設け、必要性の低い補助金は金額の精査や廃止を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132715</xdr:rowOff>
    </xdr:from>
    <xdr:to>
      <xdr:col>82</xdr:col>
      <xdr:colOff>107950</xdr:colOff>
      <xdr:row>34</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6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33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29845</xdr:rowOff>
    </xdr:from>
    <xdr:to>
      <xdr:col>73</xdr:col>
      <xdr:colOff>180975</xdr:colOff>
      <xdr:row>34</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591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29845</xdr:rowOff>
    </xdr:from>
    <xdr:to>
      <xdr:col>69</xdr:col>
      <xdr:colOff>92075</xdr:colOff>
      <xdr:row>34</xdr:row>
      <xdr:rowOff>109855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591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81915</xdr:rowOff>
    </xdr:from>
    <xdr:to>
      <xdr:col>82</xdr:col>
      <xdr:colOff>158750</xdr:colOff>
      <xdr:row>35</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98442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5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81915</xdr:rowOff>
    </xdr:from>
    <xdr:to>
      <xdr:col>78</xdr:col>
      <xdr:colOff>120650</xdr:colOff>
      <xdr:row>35</xdr:row>
      <xdr:rowOff>12065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22242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8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150495</xdr:rowOff>
    </xdr:from>
    <xdr:to>
      <xdr:col>69</xdr:col>
      <xdr:colOff>142875</xdr:colOff>
      <xdr:row>34</xdr:row>
      <xdr:rowOff>80645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90822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59055</xdr:rowOff>
    </xdr:from>
    <xdr:to>
      <xdr:col>65</xdr:col>
      <xdr:colOff>53975</xdr:colOff>
      <xdr:row>34</xdr:row>
      <xdr:rowOff>160655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170832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要因としては、単独事業実施に伴う地方債の償還が多いためである。前年度において償還が終了したものがあるため比率は減少しているが、現在実施している庁舎建設等の地方債の償還が始まることや金利上昇により、増加していく見込みである。今後の普通建設事業の峻別・重点化などによる抑制により地方債残高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81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48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37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372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99061</xdr:rowOff>
    </xdr:from>
    <xdr:to>
      <xdr:col>6</xdr:col>
      <xdr:colOff>171450</xdr:colOff>
      <xdr:row>78</xdr:row>
      <xdr:rowOff>29211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前年度より類似団体平均より低い水準に転じたが、依然として各特別会計に対して多くの繰り出しを行っている状況である。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また、公営企業特別会計においては独立採算の原点に立ち返り、料金改定や徴収率向上への取組、費用の削減を図り、一般会計の負担を減らすよう努める。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02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77</xdr:row>
      <xdr:rowOff>46989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0048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76</xdr:row>
      <xdr:rowOff>119380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04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95250</xdr:rowOff>
    </xdr:from>
    <xdr:to>
      <xdr:col>69</xdr:col>
      <xdr:colOff>142875</xdr:colOff>
      <xdr:row>76</xdr:row>
      <xdr:rowOff>25400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156675</xdr:rowOff>
    </xdr:from>
    <xdr:to>
      <xdr:col>29</xdr:col>
      <xdr:colOff>127000</xdr:colOff>
      <xdr:row>17</xdr:row>
      <xdr:rowOff>76615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7500"/>
          <a:ext cx="647700" cy="9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69030</xdr:rowOff>
    </xdr:from>
    <xdr:to>
      <xdr:col>26</xdr:col>
      <xdr:colOff>50800</xdr:colOff>
      <xdr:row>17</xdr:row>
      <xdr:rowOff>76615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31305"/>
          <a:ext cx="698500" cy="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69030</xdr:rowOff>
    </xdr:from>
    <xdr:to>
      <xdr:col>22</xdr:col>
      <xdr:colOff>114300</xdr:colOff>
      <xdr:row>17</xdr:row>
      <xdr:rowOff>92923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31305"/>
          <a:ext cx="698500" cy="23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92923</xdr:rowOff>
    </xdr:from>
    <xdr:to>
      <xdr:col>18</xdr:col>
      <xdr:colOff>177800</xdr:colOff>
      <xdr:row>17</xdr:row>
      <xdr:rowOff>101176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5198"/>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105875</xdr:rowOff>
    </xdr:from>
    <xdr:to>
      <xdr:col>29</xdr:col>
      <xdr:colOff>177800</xdr:colOff>
      <xdr:row>17</xdr:row>
      <xdr:rowOff>36025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77952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6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25815</xdr:rowOff>
    </xdr:from>
    <xdr:to>
      <xdr:col>26</xdr:col>
      <xdr:colOff>101600</xdr:colOff>
      <xdr:row>17</xdr:row>
      <xdr:rowOff>127415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88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112192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74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18230</xdr:rowOff>
    </xdr:from>
    <xdr:to>
      <xdr:col>22</xdr:col>
      <xdr:colOff>165100</xdr:colOff>
      <xdr:row>17</xdr:row>
      <xdr:rowOff>119830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0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130007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4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42123</xdr:rowOff>
    </xdr:from>
    <xdr:to>
      <xdr:col>19</xdr:col>
      <xdr:colOff>38100</xdr:colOff>
      <xdr:row>17</xdr:row>
      <xdr:rowOff>143723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153900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50376</xdr:rowOff>
    </xdr:from>
    <xdr:to>
      <xdr:col>15</xdr:col>
      <xdr:colOff>101600</xdr:colOff>
      <xdr:row>17</xdr:row>
      <xdr:rowOff>151976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1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162153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8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291287</xdr:rowOff>
    </xdr:from>
    <xdr:to>
      <xdr:col>29</xdr:col>
      <xdr:colOff>127000</xdr:colOff>
      <xdr:row>35</xdr:row>
      <xdr:rowOff>293574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01637"/>
          <a:ext cx="647700" cy="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291287</xdr:rowOff>
    </xdr:from>
    <xdr:to>
      <xdr:col>26</xdr:col>
      <xdr:colOff>50800</xdr:colOff>
      <xdr:row>35</xdr:row>
      <xdr:rowOff>338893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1637"/>
          <a:ext cx="698500" cy="47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338893</xdr:rowOff>
    </xdr:from>
    <xdr:to>
      <xdr:col>22</xdr:col>
      <xdr:colOff>114300</xdr:colOff>
      <xdr:row>36</xdr:row>
      <xdr:rowOff>120980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9243"/>
          <a:ext cx="698500" cy="124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64306</xdr:rowOff>
    </xdr:from>
    <xdr:to>
      <xdr:col>18</xdr:col>
      <xdr:colOff>177800</xdr:colOff>
      <xdr:row>36</xdr:row>
      <xdr:rowOff>120980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17556"/>
          <a:ext cx="698500" cy="5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242774</xdr:rowOff>
    </xdr:from>
    <xdr:to>
      <xdr:col>29</xdr:col>
      <xdr:colOff>177800</xdr:colOff>
      <xdr:row>36</xdr:row>
      <xdr:rowOff>1474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87851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240487</xdr:rowOff>
    </xdr:from>
    <xdr:to>
      <xdr:col>26</xdr:col>
      <xdr:colOff>101600</xdr:colOff>
      <xdr:row>35</xdr:row>
      <xdr:rowOff>342087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9364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19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288093</xdr:rowOff>
    </xdr:from>
    <xdr:to>
      <xdr:col>22</xdr:col>
      <xdr:colOff>165100</xdr:colOff>
      <xdr:row>36</xdr:row>
      <xdr:rowOff>46793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8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56970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70180</xdr:rowOff>
    </xdr:from>
    <xdr:to>
      <xdr:col>19</xdr:col>
      <xdr:colOff>38100</xdr:colOff>
      <xdr:row>37</xdr:row>
      <xdr:rowOff>330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181957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13506</xdr:rowOff>
    </xdr:from>
    <xdr:to>
      <xdr:col>15</xdr:col>
      <xdr:colOff>101600</xdr:colOff>
      <xdr:row>36</xdr:row>
      <xdr:rowOff>115106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6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125283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
6,106
62.71
7,569,164
7,202,768
3,805
4,029,628
8,991,435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86601</xdr:rowOff>
    </xdr:from>
    <xdr:to>
      <xdr:col>24</xdr:col>
      <xdr:colOff>63500</xdr:colOff>
      <xdr:row>36</xdr:row>
      <xdr:rowOff>138273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58801"/>
          <a:ext cx="838200" cy="5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104701</xdr:rowOff>
    </xdr:from>
    <xdr:to>
      <xdr:col>19</xdr:col>
      <xdr:colOff>177800</xdr:colOff>
      <xdr:row>36</xdr:row>
      <xdr:rowOff>138273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76901"/>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104701</xdr:rowOff>
    </xdr:from>
    <xdr:to>
      <xdr:col>15</xdr:col>
      <xdr:colOff>50800</xdr:colOff>
      <xdr:row>36</xdr:row>
      <xdr:rowOff>121215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76901"/>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117261</xdr:rowOff>
    </xdr:from>
    <xdr:to>
      <xdr:col>10</xdr:col>
      <xdr:colOff>114300</xdr:colOff>
      <xdr:row>36</xdr:row>
      <xdr:rowOff>121215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89461"/>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35801</xdr:rowOff>
    </xdr:from>
    <xdr:to>
      <xdr:col>24</xdr:col>
      <xdr:colOff>114300</xdr:colOff>
      <xdr:row>36</xdr:row>
      <xdr:rowOff>137401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58678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9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87473</xdr:rowOff>
    </xdr:from>
    <xdr:to>
      <xdr:col>20</xdr:col>
      <xdr:colOff>38100</xdr:colOff>
      <xdr:row>37</xdr:row>
      <xdr:rowOff>17623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34150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03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53901</xdr:rowOff>
    </xdr:from>
    <xdr:to>
      <xdr:col>15</xdr:col>
      <xdr:colOff>101600</xdr:colOff>
      <xdr:row>36</xdr:row>
      <xdr:rowOff>155501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2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578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0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70415</xdr:rowOff>
    </xdr:from>
    <xdr:to>
      <xdr:col>10</xdr:col>
      <xdr:colOff>165100</xdr:colOff>
      <xdr:row>37</xdr:row>
      <xdr:rowOff>565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17092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66461</xdr:rowOff>
    </xdr:from>
    <xdr:to>
      <xdr:col>6</xdr:col>
      <xdr:colOff>38100</xdr:colOff>
      <xdr:row>36</xdr:row>
      <xdr:rowOff>168061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13138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1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845</xdr:rowOff>
    </xdr:from>
    <xdr:to>
      <xdr:col>24</xdr:col>
      <xdr:colOff>63500</xdr:colOff>
      <xdr:row>58</xdr:row>
      <xdr:rowOff>77589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44945"/>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77589</xdr:rowOff>
    </xdr:from>
    <xdr:to>
      <xdr:col>19</xdr:col>
      <xdr:colOff>177800</xdr:colOff>
      <xdr:row>58</xdr:row>
      <xdr:rowOff>155710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21689"/>
          <a:ext cx="889000" cy="7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155710</xdr:rowOff>
    </xdr:from>
    <xdr:to>
      <xdr:col>15</xdr:col>
      <xdr:colOff>50800</xdr:colOff>
      <xdr:row>59</xdr:row>
      <xdr:rowOff>5717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99810"/>
          <a:ext cx="889000" cy="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163730</xdr:rowOff>
    </xdr:from>
    <xdr:to>
      <xdr:col>10</xdr:col>
      <xdr:colOff>114300</xdr:colOff>
      <xdr:row>59</xdr:row>
      <xdr:rowOff>5717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07830"/>
          <a:ext cx="889000" cy="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121495</xdr:rowOff>
    </xdr:from>
    <xdr:to>
      <xdr:col>24</xdr:col>
      <xdr:colOff>114300</xdr:colOff>
      <xdr:row>58</xdr:row>
      <xdr:rowOff>51645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99922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7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26789</xdr:rowOff>
    </xdr:from>
    <xdr:to>
      <xdr:col>20</xdr:col>
      <xdr:colOff>38100</xdr:colOff>
      <xdr:row>58</xdr:row>
      <xdr:rowOff>128389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119516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6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104910</xdr:rowOff>
    </xdr:from>
    <xdr:to>
      <xdr:col>15</xdr:col>
      <xdr:colOff>101600</xdr:colOff>
      <xdr:row>59</xdr:row>
      <xdr:rowOff>35060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26187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4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126367</xdr:rowOff>
    </xdr:from>
    <xdr:to>
      <xdr:col>10</xdr:col>
      <xdr:colOff>165100</xdr:colOff>
      <xdr:row>59</xdr:row>
      <xdr:rowOff>56517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7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47644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6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112930</xdr:rowOff>
    </xdr:from>
    <xdr:to>
      <xdr:col>6</xdr:col>
      <xdr:colOff>38100</xdr:colOff>
      <xdr:row>59</xdr:row>
      <xdr:rowOff>43080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34207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4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44211</xdr:rowOff>
    </xdr:from>
    <xdr:to>
      <xdr:col>24</xdr:col>
      <xdr:colOff>63500</xdr:colOff>
      <xdr:row>78</xdr:row>
      <xdr:rowOff>63266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17311"/>
          <a:ext cx="838200" cy="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25155</xdr:rowOff>
    </xdr:from>
    <xdr:to>
      <xdr:col>19</xdr:col>
      <xdr:colOff>177800</xdr:colOff>
      <xdr:row>78</xdr:row>
      <xdr:rowOff>44211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8255"/>
          <a:ext cx="8890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25155</xdr:rowOff>
    </xdr:from>
    <xdr:to>
      <xdr:col>15</xdr:col>
      <xdr:colOff>50800</xdr:colOff>
      <xdr:row>78</xdr:row>
      <xdr:rowOff>74369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98255"/>
          <a:ext cx="889000" cy="4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74369</xdr:rowOff>
    </xdr:from>
    <xdr:to>
      <xdr:col>10</xdr:col>
      <xdr:colOff>114300</xdr:colOff>
      <xdr:row>78</xdr:row>
      <xdr:rowOff>135716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7469"/>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12466</xdr:rowOff>
    </xdr:from>
    <xdr:to>
      <xdr:col>24</xdr:col>
      <xdr:colOff>114300</xdr:colOff>
      <xdr:row>78</xdr:row>
      <xdr:rowOff>114066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162343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164861</xdr:rowOff>
    </xdr:from>
    <xdr:to>
      <xdr:col>20</xdr:col>
      <xdr:colOff>38100</xdr:colOff>
      <xdr:row>78</xdr:row>
      <xdr:rowOff>95011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86138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145805</xdr:rowOff>
    </xdr:from>
    <xdr:to>
      <xdr:col>15</xdr:col>
      <xdr:colOff>101600</xdr:colOff>
      <xdr:row>78</xdr:row>
      <xdr:rowOff>75955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67082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44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23569</xdr:rowOff>
    </xdr:from>
    <xdr:to>
      <xdr:col>10</xdr:col>
      <xdr:colOff>165100</xdr:colOff>
      <xdr:row>78</xdr:row>
      <xdr:rowOff>125169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116296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84916</xdr:rowOff>
    </xdr:from>
    <xdr:to>
      <xdr:col>6</xdr:col>
      <xdr:colOff>38100</xdr:colOff>
      <xdr:row>79</xdr:row>
      <xdr:rowOff>15066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6193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70791</xdr:rowOff>
    </xdr:from>
    <xdr:to>
      <xdr:col>24</xdr:col>
      <xdr:colOff>63500</xdr:colOff>
      <xdr:row>90</xdr:row>
      <xdr:rowOff>170982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501291"/>
          <a:ext cx="838200" cy="10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170982</xdr:rowOff>
    </xdr:from>
    <xdr:to>
      <xdr:col>19</xdr:col>
      <xdr:colOff>177800</xdr:colOff>
      <xdr:row>91</xdr:row>
      <xdr:rowOff>152977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601482"/>
          <a:ext cx="889000" cy="15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27987</xdr:rowOff>
    </xdr:from>
    <xdr:to>
      <xdr:col>15</xdr:col>
      <xdr:colOff>50800</xdr:colOff>
      <xdr:row>91</xdr:row>
      <xdr:rowOff>152977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629937"/>
          <a:ext cx="889000" cy="12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27987</xdr:rowOff>
    </xdr:from>
    <xdr:to>
      <xdr:col>10</xdr:col>
      <xdr:colOff>114300</xdr:colOff>
      <xdr:row>93</xdr:row>
      <xdr:rowOff>168010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629937"/>
          <a:ext cx="889000" cy="48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19991</xdr:rowOff>
    </xdr:from>
    <xdr:to>
      <xdr:col>24</xdr:col>
      <xdr:colOff>114300</xdr:colOff>
      <xdr:row>90</xdr:row>
      <xdr:rowOff>121591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45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144468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40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120182</xdr:rowOff>
    </xdr:from>
    <xdr:to>
      <xdr:col>20</xdr:col>
      <xdr:colOff>38100</xdr:colOff>
      <xdr:row>91</xdr:row>
      <xdr:rowOff>50332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5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66859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32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102177</xdr:rowOff>
    </xdr:from>
    <xdr:to>
      <xdr:col>15</xdr:col>
      <xdr:colOff>101600</xdr:colOff>
      <xdr:row>92</xdr:row>
      <xdr:rowOff>32327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7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48854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47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148637</xdr:rowOff>
    </xdr:from>
    <xdr:to>
      <xdr:col>10</xdr:col>
      <xdr:colOff>165100</xdr:colOff>
      <xdr:row>91</xdr:row>
      <xdr:rowOff>78787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57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95314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35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117210</xdr:rowOff>
    </xdr:from>
    <xdr:to>
      <xdr:col>6</xdr:col>
      <xdr:colOff>38100</xdr:colOff>
      <xdr:row>94</xdr:row>
      <xdr:rowOff>47360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6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63887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83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103118</xdr:rowOff>
    </xdr:from>
    <xdr:to>
      <xdr:col>55</xdr:col>
      <xdr:colOff>0</xdr:colOff>
      <xdr:row>37</xdr:row>
      <xdr:rowOff>124049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46768"/>
          <a:ext cx="838200" cy="2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80489</xdr:rowOff>
    </xdr:from>
    <xdr:to>
      <xdr:col>50</xdr:col>
      <xdr:colOff>114300</xdr:colOff>
      <xdr:row>37</xdr:row>
      <xdr:rowOff>124049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24139"/>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80489</xdr:rowOff>
    </xdr:from>
    <xdr:to>
      <xdr:col>45</xdr:col>
      <xdr:colOff>177800</xdr:colOff>
      <xdr:row>37</xdr:row>
      <xdr:rowOff>100188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4139"/>
          <a:ext cx="889000" cy="1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22523</xdr:rowOff>
    </xdr:from>
    <xdr:to>
      <xdr:col>41</xdr:col>
      <xdr:colOff>50800</xdr:colOff>
      <xdr:row>37</xdr:row>
      <xdr:rowOff>100188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94723"/>
          <a:ext cx="889000" cy="24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52318</xdr:rowOff>
    </xdr:from>
    <xdr:to>
      <xdr:col>55</xdr:col>
      <xdr:colOff>50800</xdr:colOff>
      <xdr:row>37</xdr:row>
      <xdr:rowOff>153918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138695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73249</xdr:rowOff>
    </xdr:from>
    <xdr:to>
      <xdr:col>50</xdr:col>
      <xdr:colOff>165100</xdr:colOff>
      <xdr:row>38</xdr:row>
      <xdr:rowOff>3398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6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165975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0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29689</xdr:rowOff>
    </xdr:from>
    <xdr:to>
      <xdr:col>46</xdr:col>
      <xdr:colOff>38100</xdr:colOff>
      <xdr:row>37</xdr:row>
      <xdr:rowOff>131289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122416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6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49388</xdr:rowOff>
    </xdr:from>
    <xdr:to>
      <xdr:col>41</xdr:col>
      <xdr:colOff>101600</xdr:colOff>
      <xdr:row>37</xdr:row>
      <xdr:rowOff>150988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142115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8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143173</xdr:rowOff>
    </xdr:from>
    <xdr:to>
      <xdr:col>36</xdr:col>
      <xdr:colOff>165100</xdr:colOff>
      <xdr:row>36</xdr:row>
      <xdr:rowOff>73323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89850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1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80903</xdr:rowOff>
    </xdr:from>
    <xdr:to>
      <xdr:col>55</xdr:col>
      <xdr:colOff>0</xdr:colOff>
      <xdr:row>57</xdr:row>
      <xdr:rowOff>82197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10653"/>
          <a:ext cx="838200" cy="34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80903</xdr:rowOff>
    </xdr:from>
    <xdr:to>
      <xdr:col>50</xdr:col>
      <xdr:colOff>114300</xdr:colOff>
      <xdr:row>56</xdr:row>
      <xdr:rowOff>89733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10653"/>
          <a:ext cx="889000" cy="18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89733</xdr:rowOff>
    </xdr:from>
    <xdr:to>
      <xdr:col>45</xdr:col>
      <xdr:colOff>177800</xdr:colOff>
      <xdr:row>57</xdr:row>
      <xdr:rowOff>44210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90933"/>
          <a:ext cx="889000" cy="12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44210</xdr:rowOff>
    </xdr:from>
    <xdr:to>
      <xdr:col>41</xdr:col>
      <xdr:colOff>50800</xdr:colOff>
      <xdr:row>58</xdr:row>
      <xdr:rowOff>52024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16860"/>
          <a:ext cx="889000" cy="17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31397</xdr:rowOff>
    </xdr:from>
    <xdr:to>
      <xdr:col>55</xdr:col>
      <xdr:colOff>50800</xdr:colOff>
      <xdr:row>57</xdr:row>
      <xdr:rowOff>132997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0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9824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8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30103</xdr:rowOff>
    </xdr:from>
    <xdr:to>
      <xdr:col>50</xdr:col>
      <xdr:colOff>165100</xdr:colOff>
      <xdr:row>55</xdr:row>
      <xdr:rowOff>131703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148230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2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38933</xdr:rowOff>
    </xdr:from>
    <xdr:to>
      <xdr:col>46</xdr:col>
      <xdr:colOff>38100</xdr:colOff>
      <xdr:row>56</xdr:row>
      <xdr:rowOff>140533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157060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1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164860</xdr:rowOff>
    </xdr:from>
    <xdr:to>
      <xdr:col>41</xdr:col>
      <xdr:colOff>101600</xdr:colOff>
      <xdr:row>57</xdr:row>
      <xdr:rowOff>95010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111537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4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1224</xdr:rowOff>
    </xdr:from>
    <xdr:to>
      <xdr:col>36</xdr:col>
      <xdr:colOff>165100</xdr:colOff>
      <xdr:row>58</xdr:row>
      <xdr:rowOff>102824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93951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3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107390</xdr:rowOff>
    </xdr:from>
    <xdr:to>
      <xdr:col>55</xdr:col>
      <xdr:colOff>0</xdr:colOff>
      <xdr:row>78</xdr:row>
      <xdr:rowOff>67512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623240"/>
          <a:ext cx="838200" cy="8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107390</xdr:rowOff>
    </xdr:from>
    <xdr:to>
      <xdr:col>50</xdr:col>
      <xdr:colOff>114300</xdr:colOff>
      <xdr:row>76</xdr:row>
      <xdr:rowOff>58355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623240"/>
          <a:ext cx="889000" cy="4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58355</xdr:rowOff>
    </xdr:from>
    <xdr:to>
      <xdr:col>45</xdr:col>
      <xdr:colOff>177800</xdr:colOff>
      <xdr:row>77</xdr:row>
      <xdr:rowOff>19630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88555"/>
          <a:ext cx="889000" cy="1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19630</xdr:rowOff>
    </xdr:from>
    <xdr:to>
      <xdr:col>41</xdr:col>
      <xdr:colOff>50800</xdr:colOff>
      <xdr:row>78</xdr:row>
      <xdr:rowOff>74723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21280"/>
          <a:ext cx="889000" cy="2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16712</xdr:rowOff>
    </xdr:from>
    <xdr:to>
      <xdr:col>55</xdr:col>
      <xdr:colOff>50800</xdr:colOff>
      <xdr:row>78</xdr:row>
      <xdr:rowOff>118312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103089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56590</xdr:rowOff>
    </xdr:from>
    <xdr:to>
      <xdr:col>50</xdr:col>
      <xdr:colOff>165100</xdr:colOff>
      <xdr:row>73</xdr:row>
      <xdr:rowOff>158190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5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3267</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34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7555</xdr:rowOff>
    </xdr:from>
    <xdr:to>
      <xdr:col>46</xdr:col>
      <xdr:colOff>38100</xdr:colOff>
      <xdr:row>76</xdr:row>
      <xdr:rowOff>109155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125682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140280</xdr:rowOff>
    </xdr:from>
    <xdr:to>
      <xdr:col>41</xdr:col>
      <xdr:colOff>101600</xdr:colOff>
      <xdr:row>77</xdr:row>
      <xdr:rowOff>70430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86957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23923</xdr:rowOff>
    </xdr:from>
    <xdr:to>
      <xdr:col>36</xdr:col>
      <xdr:colOff>165100</xdr:colOff>
      <xdr:row>78</xdr:row>
      <xdr:rowOff>125523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116650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8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2318</xdr:rowOff>
    </xdr:from>
    <xdr:to>
      <xdr:col>55</xdr:col>
      <xdr:colOff>0</xdr:colOff>
      <xdr:row>97</xdr:row>
      <xdr:rowOff>84896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32968"/>
          <a:ext cx="838200" cy="8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2318</xdr:rowOff>
    </xdr:from>
    <xdr:to>
      <xdr:col>50</xdr:col>
      <xdr:colOff>114300</xdr:colOff>
      <xdr:row>97</xdr:row>
      <xdr:rowOff>48645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32968"/>
          <a:ext cx="889000" cy="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48645</xdr:rowOff>
    </xdr:from>
    <xdr:to>
      <xdr:col>45</xdr:col>
      <xdr:colOff>177800</xdr:colOff>
      <xdr:row>98</xdr:row>
      <xdr:rowOff>966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79295"/>
          <a:ext cx="8890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966</xdr:rowOff>
    </xdr:from>
    <xdr:to>
      <xdr:col>41</xdr:col>
      <xdr:colOff>50800</xdr:colOff>
      <xdr:row>98</xdr:row>
      <xdr:rowOff>30279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03066"/>
          <a:ext cx="889000" cy="2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34096</xdr:rowOff>
    </xdr:from>
    <xdr:to>
      <xdr:col>55</xdr:col>
      <xdr:colOff>50800</xdr:colOff>
      <xdr:row>97</xdr:row>
      <xdr:rowOff>135696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6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56973</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122968</xdr:rowOff>
    </xdr:from>
    <xdr:to>
      <xdr:col>50</xdr:col>
      <xdr:colOff>165100</xdr:colOff>
      <xdr:row>97</xdr:row>
      <xdr:rowOff>53118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69645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5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169295</xdr:rowOff>
    </xdr:from>
    <xdr:to>
      <xdr:col>46</xdr:col>
      <xdr:colOff>38100</xdr:colOff>
      <xdr:row>97</xdr:row>
      <xdr:rowOff>99445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115972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0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121616</xdr:rowOff>
    </xdr:from>
    <xdr:to>
      <xdr:col>41</xdr:col>
      <xdr:colOff>101600</xdr:colOff>
      <xdr:row>98</xdr:row>
      <xdr:rowOff>51766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68293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52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150929</xdr:rowOff>
    </xdr:from>
    <xdr:to>
      <xdr:col>36</xdr:col>
      <xdr:colOff>165100</xdr:colOff>
      <xdr:row>98</xdr:row>
      <xdr:rowOff>81079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8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72206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10454</xdr:rowOff>
    </xdr:from>
    <xdr:to>
      <xdr:col>85</xdr:col>
      <xdr:colOff>127000</xdr:colOff>
      <xdr:row>39</xdr:row>
      <xdr:rowOff>96658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97004"/>
          <a:ext cx="8382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96658</xdr:rowOff>
    </xdr:from>
    <xdr:to>
      <xdr:col>81</xdr:col>
      <xdr:colOff>50800</xdr:colOff>
      <xdr:row>39</xdr:row>
      <xdr:rowOff>98682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83208"/>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98682</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8523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92206</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78756"/>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131104</xdr:rowOff>
    </xdr:from>
    <xdr:to>
      <xdr:col>85</xdr:col>
      <xdr:colOff>177800</xdr:colOff>
      <xdr:row>39</xdr:row>
      <xdr:rowOff>61254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64878</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7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45858</xdr:rowOff>
    </xdr:from>
    <xdr:to>
      <xdr:col>81</xdr:col>
      <xdr:colOff>101600</xdr:colOff>
      <xdr:row>39</xdr:row>
      <xdr:rowOff>147458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138585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82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47882</xdr:rowOff>
    </xdr:from>
    <xdr:to>
      <xdr:col>76</xdr:col>
      <xdr:colOff>165100</xdr:colOff>
      <xdr:row>39</xdr:row>
      <xdr:rowOff>149482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140609</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35333" y="6827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41406</xdr:rowOff>
    </xdr:from>
    <xdr:to>
      <xdr:col>67</xdr:col>
      <xdr:colOff>101600</xdr:colOff>
      <xdr:row>39</xdr:row>
      <xdr:rowOff>143006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134133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820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50194</xdr:rowOff>
    </xdr:from>
    <xdr:to>
      <xdr:col>85</xdr:col>
      <xdr:colOff>127000</xdr:colOff>
      <xdr:row>75</xdr:row>
      <xdr:rowOff>51607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908944"/>
          <a:ext cx="8382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50194</xdr:rowOff>
    </xdr:from>
    <xdr:to>
      <xdr:col>81</xdr:col>
      <xdr:colOff>50800</xdr:colOff>
      <xdr:row>75</xdr:row>
      <xdr:rowOff>76442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08944"/>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76442</xdr:rowOff>
    </xdr:from>
    <xdr:to>
      <xdr:col>76</xdr:col>
      <xdr:colOff>114300</xdr:colOff>
      <xdr:row>75</xdr:row>
      <xdr:rowOff>80452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35192"/>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48845</xdr:rowOff>
    </xdr:from>
    <xdr:to>
      <xdr:col>71</xdr:col>
      <xdr:colOff>177800</xdr:colOff>
      <xdr:row>75</xdr:row>
      <xdr:rowOff>80452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07595"/>
          <a:ext cx="889000" cy="3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807</xdr:rowOff>
    </xdr:from>
    <xdr:to>
      <xdr:col>85</xdr:col>
      <xdr:colOff>177800</xdr:colOff>
      <xdr:row>75</xdr:row>
      <xdr:rowOff>102407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5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23684</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1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170844</xdr:rowOff>
    </xdr:from>
    <xdr:to>
      <xdr:col>81</xdr:col>
      <xdr:colOff>101600</xdr:colOff>
      <xdr:row>75</xdr:row>
      <xdr:rowOff>100994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117521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25642</xdr:rowOff>
    </xdr:from>
    <xdr:to>
      <xdr:col>76</xdr:col>
      <xdr:colOff>165100</xdr:colOff>
      <xdr:row>75</xdr:row>
      <xdr:rowOff>127242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118369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7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29652</xdr:rowOff>
    </xdr:from>
    <xdr:to>
      <xdr:col>72</xdr:col>
      <xdr:colOff>38100</xdr:colOff>
      <xdr:row>75</xdr:row>
      <xdr:rowOff>131252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8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147779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169495</xdr:rowOff>
    </xdr:from>
    <xdr:to>
      <xdr:col>67</xdr:col>
      <xdr:colOff>101600</xdr:colOff>
      <xdr:row>75</xdr:row>
      <xdr:rowOff>99645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116172</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3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146310</xdr:rowOff>
    </xdr:from>
    <xdr:to>
      <xdr:col>85</xdr:col>
      <xdr:colOff>127000</xdr:colOff>
      <xdr:row>99</xdr:row>
      <xdr:rowOff>5911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48410"/>
          <a:ext cx="8382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146310</xdr:rowOff>
    </xdr:from>
    <xdr:to>
      <xdr:col>81</xdr:col>
      <xdr:colOff>50800</xdr:colOff>
      <xdr:row>98</xdr:row>
      <xdr:rowOff>160567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48410"/>
          <a:ext cx="889000" cy="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132522</xdr:rowOff>
    </xdr:from>
    <xdr:to>
      <xdr:col>76</xdr:col>
      <xdr:colOff>114300</xdr:colOff>
      <xdr:row>98</xdr:row>
      <xdr:rowOff>160567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34622"/>
          <a:ext cx="889000" cy="2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103048</xdr:rowOff>
    </xdr:from>
    <xdr:to>
      <xdr:col>71</xdr:col>
      <xdr:colOff>177800</xdr:colOff>
      <xdr:row>98</xdr:row>
      <xdr:rowOff>132522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05148"/>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126561</xdr:rowOff>
    </xdr:from>
    <xdr:to>
      <xdr:col>85</xdr:col>
      <xdr:colOff>177800</xdr:colOff>
      <xdr:row>99</xdr:row>
      <xdr:rowOff>56711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41488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95510</xdr:rowOff>
    </xdr:from>
    <xdr:to>
      <xdr:col>81</xdr:col>
      <xdr:colOff>101600</xdr:colOff>
      <xdr:row>99</xdr:row>
      <xdr:rowOff>25660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16787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9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109767</xdr:rowOff>
    </xdr:from>
    <xdr:to>
      <xdr:col>76</xdr:col>
      <xdr:colOff>165100</xdr:colOff>
      <xdr:row>99</xdr:row>
      <xdr:rowOff>39917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31044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70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81722</xdr:rowOff>
    </xdr:from>
    <xdr:to>
      <xdr:col>72</xdr:col>
      <xdr:colOff>38100</xdr:colOff>
      <xdr:row>99</xdr:row>
      <xdr:rowOff>11872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2999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52248</xdr:rowOff>
    </xdr:from>
    <xdr:to>
      <xdr:col>67</xdr:col>
      <xdr:colOff>101600</xdr:colOff>
      <xdr:row>98</xdr:row>
      <xdr:rowOff>153848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144975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56756</xdr:rowOff>
    </xdr:from>
    <xdr:to>
      <xdr:col>116</xdr:col>
      <xdr:colOff>63500</xdr:colOff>
      <xdr:row>37</xdr:row>
      <xdr:rowOff>78092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228956"/>
          <a:ext cx="8382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53061</xdr:rowOff>
    </xdr:from>
    <xdr:to>
      <xdr:col>111</xdr:col>
      <xdr:colOff>177800</xdr:colOff>
      <xdr:row>37</xdr:row>
      <xdr:rowOff>78092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396711"/>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130480</xdr:rowOff>
    </xdr:from>
    <xdr:to>
      <xdr:col>107</xdr:col>
      <xdr:colOff>50800</xdr:colOff>
      <xdr:row>37</xdr:row>
      <xdr:rowOff>53061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302680"/>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130480</xdr:rowOff>
    </xdr:from>
    <xdr:to>
      <xdr:col>102</xdr:col>
      <xdr:colOff>114300</xdr:colOff>
      <xdr:row>38</xdr:row>
      <xdr:rowOff>6007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302680"/>
          <a:ext cx="889000" cy="21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5956</xdr:rowOff>
    </xdr:from>
    <xdr:to>
      <xdr:col>116</xdr:col>
      <xdr:colOff>114300</xdr:colOff>
      <xdr:row>36</xdr:row>
      <xdr:rowOff>107556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1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28833</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0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27292</xdr:rowOff>
    </xdr:from>
    <xdr:to>
      <xdr:col>112</xdr:col>
      <xdr:colOff>38100</xdr:colOff>
      <xdr:row>37</xdr:row>
      <xdr:rowOff>128892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145419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2261</xdr:rowOff>
    </xdr:from>
    <xdr:to>
      <xdr:col>107</xdr:col>
      <xdr:colOff>101600</xdr:colOff>
      <xdr:row>37</xdr:row>
      <xdr:rowOff>103861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120388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79680</xdr:rowOff>
    </xdr:from>
    <xdr:to>
      <xdr:col>102</xdr:col>
      <xdr:colOff>165100</xdr:colOff>
      <xdr:row>37</xdr:row>
      <xdr:rowOff>9830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26357</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60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126657</xdr:rowOff>
    </xdr:from>
    <xdr:to>
      <xdr:col>98</xdr:col>
      <xdr:colOff>38100</xdr:colOff>
      <xdr:row>38</xdr:row>
      <xdr:rowOff>56807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73334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4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73139</xdr:rowOff>
    </xdr:from>
    <xdr:to>
      <xdr:col>116</xdr:col>
      <xdr:colOff>63500</xdr:colOff>
      <xdr:row>73</xdr:row>
      <xdr:rowOff>100470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88989"/>
          <a:ext cx="838200" cy="2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100470</xdr:rowOff>
    </xdr:from>
    <xdr:to>
      <xdr:col>111</xdr:col>
      <xdr:colOff>177800</xdr:colOff>
      <xdr:row>73</xdr:row>
      <xdr:rowOff>123851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16320"/>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123851</xdr:rowOff>
    </xdr:from>
    <xdr:to>
      <xdr:col>107</xdr:col>
      <xdr:colOff>50800</xdr:colOff>
      <xdr:row>74</xdr:row>
      <xdr:rowOff>13526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39701"/>
          <a:ext cx="889000" cy="6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158038</xdr:rowOff>
    </xdr:from>
    <xdr:to>
      <xdr:col>102</xdr:col>
      <xdr:colOff>114300</xdr:colOff>
      <xdr:row>74</xdr:row>
      <xdr:rowOff>13526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73888"/>
          <a:ext cx="889000" cy="2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22339</xdr:rowOff>
    </xdr:from>
    <xdr:to>
      <xdr:col>116</xdr:col>
      <xdr:colOff>114300</xdr:colOff>
      <xdr:row>73</xdr:row>
      <xdr:rowOff>123939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45216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49670</xdr:rowOff>
    </xdr:from>
    <xdr:to>
      <xdr:col>112</xdr:col>
      <xdr:colOff>38100</xdr:colOff>
      <xdr:row>73</xdr:row>
      <xdr:rowOff>151270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142397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73051</xdr:rowOff>
    </xdr:from>
    <xdr:to>
      <xdr:col>107</xdr:col>
      <xdr:colOff>101600</xdr:colOff>
      <xdr:row>74</xdr:row>
      <xdr:rowOff>3201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8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165778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134176</xdr:rowOff>
    </xdr:from>
    <xdr:to>
      <xdr:col>102</xdr:col>
      <xdr:colOff>165100</xdr:colOff>
      <xdr:row>74</xdr:row>
      <xdr:rowOff>64326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55453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107238</xdr:rowOff>
    </xdr:from>
    <xdr:to>
      <xdr:col>98</xdr:col>
      <xdr:colOff>38100</xdr:colOff>
      <xdr:row>74</xdr:row>
      <xdr:rowOff>37388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28515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扶助費において類似団体平均を上回っている要因として、社会福祉費、児童福祉費及び障害福祉費が急激に膨らんでいることが挙げられる。令和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重点支援交付金を活用した給付金事業を実施したことにより類似団体と同様に増加している。各種手当への独自加算等の見直しを進めていくことで、財政を圧迫する増加に歯止めをかけ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水道事業への償還元金に対する操出が多いために類似団体平均値を上回っている。償還元金に対する基準内操出の上乗せ分が生じたことにより前年度よりも増加となっているため、今後も独立採算の原点に立ち返り、料金改定や徴収率向上への取組、費用の削減を図り、一般会計の負担を減らす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普通建設事業費の減少は令和５年度において庁舎建設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期工事と学校建築の大型事業の減少が要因である。令和８年度においても庁舎建設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期や学校建設等大規模な建設事業が実施されるため増加が見込まれる。公共施設総合管理計画に基づきつつ、各事業を精査しながら推進していく。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月豪雨による農地・道路災害が発生したため例年を上回る事業費となった。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操出金については、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国民健康保険特別会計、後期高齢者医療特別会計、上水道事業会計に対しての操出金が増加となったためである。特別会計での事務費操出の精査を行い、一般会計の負担を減らすよう努める。</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積立金について、前年度においては再編訓練移転等交付金を活用した目的基金積立を行ったが、令和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その分減少している。依然として類似団体平均を大きく下回っている。多くの財源を扶助費や単独の普通建設事業、その他各種事業に充てているため積み立てることが出来ない状況である。確実な財源確保、事業や経費の精査を行い積立金の増加につなが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6,132
6,106
62.71
7,569,164
7,202,768
3,805
4,029,628
8,991,435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85707</xdr:rowOff>
    </xdr:from>
    <xdr:to>
      <xdr:col>24</xdr:col>
      <xdr:colOff>63500</xdr:colOff>
      <xdr:row>34</xdr:row>
      <xdr:rowOff>116731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150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116731</xdr:rowOff>
    </xdr:from>
    <xdr:to>
      <xdr:col>19</xdr:col>
      <xdr:colOff>177800</xdr:colOff>
      <xdr:row>34</xdr:row>
      <xdr:rowOff>170289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46031"/>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170289</xdr:rowOff>
    </xdr:from>
    <xdr:to>
      <xdr:col>15</xdr:col>
      <xdr:colOff>50800</xdr:colOff>
      <xdr:row>35</xdr:row>
      <xdr:rowOff>1343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9589"/>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1343</xdr:rowOff>
    </xdr:from>
    <xdr:to>
      <xdr:col>10</xdr:col>
      <xdr:colOff>114300</xdr:colOff>
      <xdr:row>35</xdr:row>
      <xdr:rowOff>78849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02093"/>
          <a:ext cx="889000" cy="7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34907</xdr:rowOff>
    </xdr:from>
    <xdr:to>
      <xdr:col>24</xdr:col>
      <xdr:colOff>114300</xdr:colOff>
      <xdr:row>34</xdr:row>
      <xdr:rowOff>136507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57784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65931</xdr:rowOff>
    </xdr:from>
    <xdr:to>
      <xdr:col>20</xdr:col>
      <xdr:colOff>38100</xdr:colOff>
      <xdr:row>34</xdr:row>
      <xdr:rowOff>167531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12608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7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119489</xdr:rowOff>
    </xdr:from>
    <xdr:to>
      <xdr:col>15</xdr:col>
      <xdr:colOff>101600</xdr:colOff>
      <xdr:row>35</xdr:row>
      <xdr:rowOff>49639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66166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2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121993</xdr:rowOff>
    </xdr:from>
    <xdr:to>
      <xdr:col>10</xdr:col>
      <xdr:colOff>165100</xdr:colOff>
      <xdr:row>35</xdr:row>
      <xdr:rowOff>52143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5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68670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28049</xdr:rowOff>
    </xdr:from>
    <xdr:to>
      <xdr:col>6</xdr:col>
      <xdr:colOff>38100</xdr:colOff>
      <xdr:row>35</xdr:row>
      <xdr:rowOff>129649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146176</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0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107500</xdr:rowOff>
    </xdr:from>
    <xdr:to>
      <xdr:col>24</xdr:col>
      <xdr:colOff>63500</xdr:colOff>
      <xdr:row>57</xdr:row>
      <xdr:rowOff>101995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37250"/>
          <a:ext cx="838200" cy="33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107500</xdr:rowOff>
    </xdr:from>
    <xdr:to>
      <xdr:col>19</xdr:col>
      <xdr:colOff>177800</xdr:colOff>
      <xdr:row>56</xdr:row>
      <xdr:rowOff>114110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37250"/>
          <a:ext cx="889000" cy="17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114110</xdr:rowOff>
    </xdr:from>
    <xdr:to>
      <xdr:col>15</xdr:col>
      <xdr:colOff>50800</xdr:colOff>
      <xdr:row>56</xdr:row>
      <xdr:rowOff>150865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15310"/>
          <a:ext cx="889000" cy="3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20933</xdr:rowOff>
    </xdr:from>
    <xdr:to>
      <xdr:col>10</xdr:col>
      <xdr:colOff>114300</xdr:colOff>
      <xdr:row>56</xdr:row>
      <xdr:rowOff>150865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22133"/>
          <a:ext cx="889000" cy="1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51195</xdr:rowOff>
    </xdr:from>
    <xdr:to>
      <xdr:col>24</xdr:col>
      <xdr:colOff>114300</xdr:colOff>
      <xdr:row>57</xdr:row>
      <xdr:rowOff>152795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137572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56700</xdr:rowOff>
    </xdr:from>
    <xdr:to>
      <xdr:col>20</xdr:col>
      <xdr:colOff>38100</xdr:colOff>
      <xdr:row>55</xdr:row>
      <xdr:rowOff>158300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3377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6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63310</xdr:rowOff>
    </xdr:from>
    <xdr:to>
      <xdr:col>15</xdr:col>
      <xdr:colOff>101600</xdr:colOff>
      <xdr:row>56</xdr:row>
      <xdr:rowOff>164910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156037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100065</xdr:rowOff>
    </xdr:from>
    <xdr:to>
      <xdr:col>10</xdr:col>
      <xdr:colOff>165100</xdr:colOff>
      <xdr:row>57</xdr:row>
      <xdr:rowOff>30215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21342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141583</xdr:rowOff>
    </xdr:from>
    <xdr:to>
      <xdr:col>6</xdr:col>
      <xdr:colOff>38100</xdr:colOff>
      <xdr:row>56</xdr:row>
      <xdr:rowOff>71733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62860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6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105669</xdr:rowOff>
    </xdr:from>
    <xdr:to>
      <xdr:col>24</xdr:col>
      <xdr:colOff>63500</xdr:colOff>
      <xdr:row>73</xdr:row>
      <xdr:rowOff>63409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50069"/>
          <a:ext cx="838200" cy="12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63409</xdr:rowOff>
    </xdr:from>
    <xdr:to>
      <xdr:col>19</xdr:col>
      <xdr:colOff>177800</xdr:colOff>
      <xdr:row>74</xdr:row>
      <xdr:rowOff>12621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79259"/>
          <a:ext cx="889000" cy="1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96418</xdr:rowOff>
    </xdr:from>
    <xdr:to>
      <xdr:col>15</xdr:col>
      <xdr:colOff>50800</xdr:colOff>
      <xdr:row>74</xdr:row>
      <xdr:rowOff>12621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2268"/>
          <a:ext cx="889000" cy="8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96418</xdr:rowOff>
    </xdr:from>
    <xdr:to>
      <xdr:col>10</xdr:col>
      <xdr:colOff>114300</xdr:colOff>
      <xdr:row>75</xdr:row>
      <xdr:rowOff>99291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12268"/>
          <a:ext cx="889000" cy="34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54869</xdr:rowOff>
    </xdr:from>
    <xdr:to>
      <xdr:col>24</xdr:col>
      <xdr:colOff>114300</xdr:colOff>
      <xdr:row>72</xdr:row>
      <xdr:rowOff>156469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77746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5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12609</xdr:rowOff>
    </xdr:from>
    <xdr:to>
      <xdr:col>20</xdr:col>
      <xdr:colOff>38100</xdr:colOff>
      <xdr:row>73</xdr:row>
      <xdr:rowOff>114209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130736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0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133271</xdr:rowOff>
    </xdr:from>
    <xdr:to>
      <xdr:col>15</xdr:col>
      <xdr:colOff>101600</xdr:colOff>
      <xdr:row>74</xdr:row>
      <xdr:rowOff>63421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4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79948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2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45618</xdr:rowOff>
    </xdr:from>
    <xdr:to>
      <xdr:col>10</xdr:col>
      <xdr:colOff>165100</xdr:colOff>
      <xdr:row>73</xdr:row>
      <xdr:rowOff>147218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163745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3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48491</xdr:rowOff>
    </xdr:from>
    <xdr:to>
      <xdr:col>6</xdr:col>
      <xdr:colOff>38100</xdr:colOff>
      <xdr:row>75</xdr:row>
      <xdr:rowOff>150090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7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166618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8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7200</xdr:rowOff>
    </xdr:from>
    <xdr:to>
      <xdr:col>24</xdr:col>
      <xdr:colOff>63500</xdr:colOff>
      <xdr:row>97</xdr:row>
      <xdr:rowOff>32403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37850"/>
          <a:ext cx="8382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21030</xdr:rowOff>
    </xdr:from>
    <xdr:to>
      <xdr:col>19</xdr:col>
      <xdr:colOff>177800</xdr:colOff>
      <xdr:row>97</xdr:row>
      <xdr:rowOff>32403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51680"/>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1823</xdr:rowOff>
    </xdr:from>
    <xdr:to>
      <xdr:col>15</xdr:col>
      <xdr:colOff>50800</xdr:colOff>
      <xdr:row>97</xdr:row>
      <xdr:rowOff>21030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32473"/>
          <a:ext cx="8890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1823</xdr:rowOff>
    </xdr:from>
    <xdr:to>
      <xdr:col>10</xdr:col>
      <xdr:colOff>114300</xdr:colOff>
      <xdr:row>97</xdr:row>
      <xdr:rowOff>34373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32473"/>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127850</xdr:rowOff>
    </xdr:from>
    <xdr:to>
      <xdr:col>24</xdr:col>
      <xdr:colOff>114300</xdr:colOff>
      <xdr:row>97</xdr:row>
      <xdr:rowOff>58000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106277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153053</xdr:rowOff>
    </xdr:from>
    <xdr:to>
      <xdr:col>20</xdr:col>
      <xdr:colOff>38100</xdr:colOff>
      <xdr:row>97</xdr:row>
      <xdr:rowOff>83203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141680</xdr:rowOff>
    </xdr:from>
    <xdr:to>
      <xdr:col>15</xdr:col>
      <xdr:colOff>101600</xdr:colOff>
      <xdr:row>97</xdr:row>
      <xdr:rowOff>71830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62957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9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122473</xdr:rowOff>
    </xdr:from>
    <xdr:to>
      <xdr:col>10</xdr:col>
      <xdr:colOff>165100</xdr:colOff>
      <xdr:row>97</xdr:row>
      <xdr:rowOff>52623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43750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67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155023</xdr:rowOff>
    </xdr:from>
    <xdr:to>
      <xdr:col>6</xdr:col>
      <xdr:colOff>38100</xdr:colOff>
      <xdr:row>97</xdr:row>
      <xdr:rowOff>85173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101700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8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26741</xdr:rowOff>
    </xdr:from>
    <xdr:to>
      <xdr:col>55</xdr:col>
      <xdr:colOff>0</xdr:colOff>
      <xdr:row>56</xdr:row>
      <xdr:rowOff>127390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27941"/>
          <a:ext cx="838200" cy="10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91393</xdr:rowOff>
    </xdr:from>
    <xdr:to>
      <xdr:col>50</xdr:col>
      <xdr:colOff>114300</xdr:colOff>
      <xdr:row>56</xdr:row>
      <xdr:rowOff>127390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92593"/>
          <a:ext cx="889000" cy="3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21152</xdr:rowOff>
    </xdr:from>
    <xdr:to>
      <xdr:col>45</xdr:col>
      <xdr:colOff>177800</xdr:colOff>
      <xdr:row>56</xdr:row>
      <xdr:rowOff>91393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22352"/>
          <a:ext cx="889000" cy="7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21152</xdr:rowOff>
    </xdr:from>
    <xdr:to>
      <xdr:col>41</xdr:col>
      <xdr:colOff>50800</xdr:colOff>
      <xdr:row>56</xdr:row>
      <xdr:rowOff>64266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22352"/>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147391</xdr:rowOff>
    </xdr:from>
    <xdr:to>
      <xdr:col>55</xdr:col>
      <xdr:colOff>50800</xdr:colOff>
      <xdr:row>56</xdr:row>
      <xdr:rowOff>77541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170268</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2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76590</xdr:rowOff>
    </xdr:from>
    <xdr:to>
      <xdr:col>50</xdr:col>
      <xdr:colOff>165100</xdr:colOff>
      <xdr:row>57</xdr:row>
      <xdr:rowOff>6740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23267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40593</xdr:rowOff>
    </xdr:from>
    <xdr:to>
      <xdr:col>46</xdr:col>
      <xdr:colOff>38100</xdr:colOff>
      <xdr:row>56</xdr:row>
      <xdr:rowOff>142193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4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158720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41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141802</xdr:rowOff>
    </xdr:from>
    <xdr:to>
      <xdr:col>41</xdr:col>
      <xdr:colOff>101600</xdr:colOff>
      <xdr:row>56</xdr:row>
      <xdr:rowOff>71952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88479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13466</xdr:rowOff>
    </xdr:from>
    <xdr:to>
      <xdr:col>36</xdr:col>
      <xdr:colOff>165100</xdr:colOff>
      <xdr:row>56</xdr:row>
      <xdr:rowOff>115066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1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131593</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8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21596</xdr:rowOff>
    </xdr:from>
    <xdr:to>
      <xdr:col>55</xdr:col>
      <xdr:colOff>0</xdr:colOff>
      <xdr:row>78</xdr:row>
      <xdr:rowOff>77987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94696"/>
          <a:ext cx="838200" cy="5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21596</xdr:rowOff>
    </xdr:from>
    <xdr:to>
      <xdr:col>50</xdr:col>
      <xdr:colOff>114300</xdr:colOff>
      <xdr:row>78</xdr:row>
      <xdr:rowOff>74952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94696"/>
          <a:ext cx="889000" cy="5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74952</xdr:rowOff>
    </xdr:from>
    <xdr:to>
      <xdr:col>45</xdr:col>
      <xdr:colOff>177800</xdr:colOff>
      <xdr:row>78</xdr:row>
      <xdr:rowOff>85151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48052"/>
          <a:ext cx="889000" cy="1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79707</xdr:rowOff>
    </xdr:from>
    <xdr:to>
      <xdr:col>41</xdr:col>
      <xdr:colOff>50800</xdr:colOff>
      <xdr:row>78</xdr:row>
      <xdr:rowOff>85151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52807"/>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27187</xdr:rowOff>
    </xdr:from>
    <xdr:to>
      <xdr:col>55</xdr:col>
      <xdr:colOff>50800</xdr:colOff>
      <xdr:row>78</xdr:row>
      <xdr:rowOff>128787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113564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142246</xdr:rowOff>
    </xdr:from>
    <xdr:to>
      <xdr:col>50</xdr:col>
      <xdr:colOff>165100</xdr:colOff>
      <xdr:row>78</xdr:row>
      <xdr:rowOff>72396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63523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3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24152</xdr:rowOff>
    </xdr:from>
    <xdr:to>
      <xdr:col>46</xdr:col>
      <xdr:colOff>38100</xdr:colOff>
      <xdr:row>78</xdr:row>
      <xdr:rowOff>125752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116879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34351</xdr:rowOff>
    </xdr:from>
    <xdr:to>
      <xdr:col>41</xdr:col>
      <xdr:colOff>101600</xdr:colOff>
      <xdr:row>78</xdr:row>
      <xdr:rowOff>135951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127078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28907</xdr:rowOff>
    </xdr:from>
    <xdr:to>
      <xdr:col>36</xdr:col>
      <xdr:colOff>165100</xdr:colOff>
      <xdr:row>78</xdr:row>
      <xdr:rowOff>130507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121634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135110</xdr:rowOff>
    </xdr:from>
    <xdr:to>
      <xdr:col>55</xdr:col>
      <xdr:colOff>0</xdr:colOff>
      <xdr:row>95</xdr:row>
      <xdr:rowOff>9365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251410"/>
          <a:ext cx="838200" cy="4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9365</xdr:rowOff>
    </xdr:from>
    <xdr:to>
      <xdr:col>50</xdr:col>
      <xdr:colOff>114300</xdr:colOff>
      <xdr:row>95</xdr:row>
      <xdr:rowOff>62342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97115"/>
          <a:ext cx="889000" cy="5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62342</xdr:rowOff>
    </xdr:from>
    <xdr:to>
      <xdr:col>45</xdr:col>
      <xdr:colOff>177800</xdr:colOff>
      <xdr:row>95</xdr:row>
      <xdr:rowOff>160593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350092"/>
          <a:ext cx="889000" cy="9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160593</xdr:rowOff>
    </xdr:from>
    <xdr:to>
      <xdr:col>41</xdr:col>
      <xdr:colOff>50800</xdr:colOff>
      <xdr:row>97</xdr:row>
      <xdr:rowOff>34182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48343"/>
          <a:ext cx="889000" cy="2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84310</xdr:rowOff>
    </xdr:from>
    <xdr:to>
      <xdr:col>55</xdr:col>
      <xdr:colOff>50800</xdr:colOff>
      <xdr:row>95</xdr:row>
      <xdr:rowOff>14460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107187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5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130015</xdr:rowOff>
    </xdr:from>
    <xdr:to>
      <xdr:col>50</xdr:col>
      <xdr:colOff>165100</xdr:colOff>
      <xdr:row>95</xdr:row>
      <xdr:rowOff>60165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4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76692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2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11542</xdr:rowOff>
    </xdr:from>
    <xdr:to>
      <xdr:col>46</xdr:col>
      <xdr:colOff>38100</xdr:colOff>
      <xdr:row>95</xdr:row>
      <xdr:rowOff>113142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9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129669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0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109793</xdr:rowOff>
    </xdr:from>
    <xdr:to>
      <xdr:col>41</xdr:col>
      <xdr:colOff>101600</xdr:colOff>
      <xdr:row>96</xdr:row>
      <xdr:rowOff>39943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56470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154832</xdr:rowOff>
    </xdr:from>
    <xdr:to>
      <xdr:col>36</xdr:col>
      <xdr:colOff>165100</xdr:colOff>
      <xdr:row>97</xdr:row>
      <xdr:rowOff>84982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1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76109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155047</xdr:rowOff>
    </xdr:from>
    <xdr:to>
      <xdr:col>85</xdr:col>
      <xdr:colOff>127000</xdr:colOff>
      <xdr:row>37</xdr:row>
      <xdr:rowOff>161653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98697"/>
          <a:ext cx="8382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5992</xdr:rowOff>
    </xdr:from>
    <xdr:to>
      <xdr:col>81</xdr:col>
      <xdr:colOff>50800</xdr:colOff>
      <xdr:row>37</xdr:row>
      <xdr:rowOff>155047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49642"/>
          <a:ext cx="889000" cy="14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5992</xdr:rowOff>
    </xdr:from>
    <xdr:to>
      <xdr:col>76</xdr:col>
      <xdr:colOff>114300</xdr:colOff>
      <xdr:row>37</xdr:row>
      <xdr:rowOff>76081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49642"/>
          <a:ext cx="889000" cy="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76081</xdr:rowOff>
    </xdr:from>
    <xdr:to>
      <xdr:col>71</xdr:col>
      <xdr:colOff>177800</xdr:colOff>
      <xdr:row>37</xdr:row>
      <xdr:rowOff>134823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19731"/>
          <a:ext cx="889000" cy="5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110853</xdr:rowOff>
    </xdr:from>
    <xdr:to>
      <xdr:col>85</xdr:col>
      <xdr:colOff>177800</xdr:colOff>
      <xdr:row>38</xdr:row>
      <xdr:rowOff>41004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4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25780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104247</xdr:rowOff>
    </xdr:from>
    <xdr:to>
      <xdr:col>81</xdr:col>
      <xdr:colOff>101600</xdr:colOff>
      <xdr:row>38</xdr:row>
      <xdr:rowOff>34396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7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25523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126642</xdr:rowOff>
    </xdr:from>
    <xdr:to>
      <xdr:col>76</xdr:col>
      <xdr:colOff>165100</xdr:colOff>
      <xdr:row>37</xdr:row>
      <xdr:rowOff>56792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73319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7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25281</xdr:rowOff>
    </xdr:from>
    <xdr:to>
      <xdr:col>72</xdr:col>
      <xdr:colOff>38100</xdr:colOff>
      <xdr:row>37</xdr:row>
      <xdr:rowOff>126881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118008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84023</xdr:rowOff>
    </xdr:from>
    <xdr:to>
      <xdr:col>67</xdr:col>
      <xdr:colOff>101600</xdr:colOff>
      <xdr:row>38</xdr:row>
      <xdr:rowOff>14173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5301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60179</xdr:rowOff>
    </xdr:from>
    <xdr:to>
      <xdr:col>85</xdr:col>
      <xdr:colOff>127000</xdr:colOff>
      <xdr:row>55</xdr:row>
      <xdr:rowOff>23444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318479"/>
          <a:ext cx="838200" cy="1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60179</xdr:rowOff>
    </xdr:from>
    <xdr:to>
      <xdr:col>81</xdr:col>
      <xdr:colOff>50800</xdr:colOff>
      <xdr:row>54</xdr:row>
      <xdr:rowOff>152456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318479"/>
          <a:ext cx="889000" cy="9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152456</xdr:rowOff>
    </xdr:from>
    <xdr:to>
      <xdr:col>76</xdr:col>
      <xdr:colOff>114300</xdr:colOff>
      <xdr:row>56</xdr:row>
      <xdr:rowOff>101135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410756"/>
          <a:ext cx="889000" cy="29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160402</xdr:rowOff>
    </xdr:from>
    <xdr:to>
      <xdr:col>71</xdr:col>
      <xdr:colOff>177800</xdr:colOff>
      <xdr:row>56</xdr:row>
      <xdr:rowOff>101135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90152"/>
          <a:ext cx="889000" cy="1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144094</xdr:rowOff>
    </xdr:from>
    <xdr:to>
      <xdr:col>85</xdr:col>
      <xdr:colOff>177800</xdr:colOff>
      <xdr:row>55</xdr:row>
      <xdr:rowOff>74244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4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166971</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5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9379</xdr:rowOff>
    </xdr:from>
    <xdr:to>
      <xdr:col>81</xdr:col>
      <xdr:colOff>101600</xdr:colOff>
      <xdr:row>54</xdr:row>
      <xdr:rowOff>110979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6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127506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0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101656</xdr:rowOff>
    </xdr:from>
    <xdr:to>
      <xdr:col>76</xdr:col>
      <xdr:colOff>165100</xdr:colOff>
      <xdr:row>55</xdr:row>
      <xdr:rowOff>31806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3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48333</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13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50335</xdr:rowOff>
    </xdr:from>
    <xdr:to>
      <xdr:col>72</xdr:col>
      <xdr:colOff>38100</xdr:colOff>
      <xdr:row>56</xdr:row>
      <xdr:rowOff>151935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143062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109602</xdr:rowOff>
    </xdr:from>
    <xdr:to>
      <xdr:col>67</xdr:col>
      <xdr:colOff>101600</xdr:colOff>
      <xdr:row>56</xdr:row>
      <xdr:rowOff>39752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56279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10454</xdr:rowOff>
    </xdr:from>
    <xdr:to>
      <xdr:col>85</xdr:col>
      <xdr:colOff>127000</xdr:colOff>
      <xdr:row>79</xdr:row>
      <xdr:rowOff>96658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55004"/>
          <a:ext cx="838200" cy="8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96658</xdr:rowOff>
    </xdr:from>
    <xdr:to>
      <xdr:col>81</xdr:col>
      <xdr:colOff>50800</xdr:colOff>
      <xdr:row>79</xdr:row>
      <xdr:rowOff>98682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41208"/>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98682</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4323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92205</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36755"/>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131104</xdr:rowOff>
    </xdr:from>
    <xdr:to>
      <xdr:col>85</xdr:col>
      <xdr:colOff>177800</xdr:colOff>
      <xdr:row>79</xdr:row>
      <xdr:rowOff>61254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64878</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45858</xdr:rowOff>
    </xdr:from>
    <xdr:to>
      <xdr:col>81</xdr:col>
      <xdr:colOff>101600</xdr:colOff>
      <xdr:row>79</xdr:row>
      <xdr:rowOff>147458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138585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68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47882</xdr:rowOff>
    </xdr:from>
    <xdr:to>
      <xdr:col>76</xdr:col>
      <xdr:colOff>165100</xdr:colOff>
      <xdr:row>79</xdr:row>
      <xdr:rowOff>149482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140609</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35333" y="13685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41405</xdr:rowOff>
    </xdr:from>
    <xdr:to>
      <xdr:col>67</xdr:col>
      <xdr:colOff>101600</xdr:colOff>
      <xdr:row>79</xdr:row>
      <xdr:rowOff>143005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134132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7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50194</xdr:rowOff>
    </xdr:from>
    <xdr:to>
      <xdr:col>85</xdr:col>
      <xdr:colOff>127000</xdr:colOff>
      <xdr:row>95</xdr:row>
      <xdr:rowOff>51606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337944"/>
          <a:ext cx="838200" cy="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50194</xdr:rowOff>
    </xdr:from>
    <xdr:to>
      <xdr:col>81</xdr:col>
      <xdr:colOff>50800</xdr:colOff>
      <xdr:row>95</xdr:row>
      <xdr:rowOff>76442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37944"/>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76442</xdr:rowOff>
    </xdr:from>
    <xdr:to>
      <xdr:col>76</xdr:col>
      <xdr:colOff>114300</xdr:colOff>
      <xdr:row>95</xdr:row>
      <xdr:rowOff>80451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64192"/>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48845</xdr:rowOff>
    </xdr:from>
    <xdr:to>
      <xdr:col>71</xdr:col>
      <xdr:colOff>177800</xdr:colOff>
      <xdr:row>95</xdr:row>
      <xdr:rowOff>80451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336595"/>
          <a:ext cx="889000" cy="3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806</xdr:rowOff>
    </xdr:from>
    <xdr:to>
      <xdr:col>85</xdr:col>
      <xdr:colOff>177800</xdr:colOff>
      <xdr:row>95</xdr:row>
      <xdr:rowOff>102406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23683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3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170844</xdr:rowOff>
    </xdr:from>
    <xdr:to>
      <xdr:col>81</xdr:col>
      <xdr:colOff>101600</xdr:colOff>
      <xdr:row>95</xdr:row>
      <xdr:rowOff>100994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117521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6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25642</xdr:rowOff>
    </xdr:from>
    <xdr:to>
      <xdr:col>76</xdr:col>
      <xdr:colOff>165100</xdr:colOff>
      <xdr:row>95</xdr:row>
      <xdr:rowOff>127242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118369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0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29651</xdr:rowOff>
    </xdr:from>
    <xdr:to>
      <xdr:col>72</xdr:col>
      <xdr:colOff>38100</xdr:colOff>
      <xdr:row>95</xdr:row>
      <xdr:rowOff>131251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147778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169495</xdr:rowOff>
    </xdr:from>
    <xdr:to>
      <xdr:col>67</xdr:col>
      <xdr:colOff>101600</xdr:colOff>
      <xdr:row>95</xdr:row>
      <xdr:rowOff>99645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116172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06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149,793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円となっており、減少の要因としては前年度に実施した庁舎建設</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期工事に係る費用が減少したことによるもの。</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99,777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円となっており、増加の要因としては地球温暖化対策実行計画策定支援業務委託の増加によるものである。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13,498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円となっており、減少の要因としては前年度に実施した観光地にある慰霊塔の大規模修復事業に要した経費が減少したことによるもの。</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農林水産消費は住民一人当たり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139,648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円となっており、増加の要因としては、前年度まで指定管理であった直売所が町直営となったことにより、生産物購入費・スタッフ委託料が大幅に増加したことによるものである。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137,928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円となっており、減少の要因として、前年度は学校建築の影響で類似団体平均を大きく上回っていたが、令和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年度は学校建築に係る工事費が減少したことによるものである。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8,123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月豪雨により農地・公共土木施設の災害が生じたため増加となった。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その他の費用の推移としては類似団体の推移と同様な変動ではあるが、土木費においては港湾施設の長寿命化事業や道路整備事業が要因で、類似団体より住民一人当たりのコストが高くなっている。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今後も国の動向や類似団体の状況を確認し、将来負担比率に影響する起債や自主財源のみに依存しないよう財源等を確保し事業を実施できるよう努める。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類似団体の一人当たりのコストと比較して高くなっている費用については、事業の内容によっては費用の精査・削減を行い、類似団体のコストに近づけるよう努める必要もある。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庁舎建設</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期工事・堆肥散布車導入事業・幼稚園トイレ大規模改修事業を繰越したことで翌年度へ繰り越す財源も大きく増加し、実質収支が大きく減少した。また、各種事業に要する財源不足に充てるための財政調整基金取り崩しを行ったため、実質単年度収支は赤字に転じ、財政調整基金残高も減少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財政調整基金残高は、決算剰余金での積立しかできていない状況である。財政運営の安定化のために経費削減に努め、計画的な基金の積み立てに努める必要がある。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全会計において黒字を計上しているが、一般会計から各特別会計へ繰り出しており、一般会計の負担となっている。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また、公営企業特別会計においては独立採算の原点に立ち返り、計画的な料金改定や徴収率向上を図り、一般会計の負担を減らすよう努める。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7569164</v>
      </c>
      <c r="BO4" s="436"/>
      <c r="BP4" s="436"/>
      <c r="BQ4" s="436"/>
      <c r="BR4" s="436"/>
      <c r="BS4" s="436"/>
      <c r="BT4" s="436"/>
      <c r="BU4" s="437"/>
      <c r="BV4" s="435">
        <v>8431410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0.1</v>
      </c>
      <c r="CU4" s="576"/>
      <c r="CV4" s="576"/>
      <c r="CW4" s="576"/>
      <c r="CX4" s="576"/>
      <c r="CY4" s="576"/>
      <c r="CZ4" s="576"/>
      <c r="DA4" s="577"/>
      <c r="DB4" s="575">
        <v>2.2999999999999998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7202768</v>
      </c>
      <c r="BO5" s="407"/>
      <c r="BP5" s="407"/>
      <c r="BQ5" s="407"/>
      <c r="BR5" s="407"/>
      <c r="BS5" s="407"/>
      <c r="BT5" s="407"/>
      <c r="BU5" s="408"/>
      <c r="BV5" s="406">
        <v>8227066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87.8</v>
      </c>
      <c r="CU5" s="404"/>
      <c r="CV5" s="404"/>
      <c r="CW5" s="404"/>
      <c r="CX5" s="404"/>
      <c r="CY5" s="404"/>
      <c r="CZ5" s="404"/>
      <c r="DA5" s="405"/>
      <c r="DB5" s="403">
        <v>87.6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366396</v>
      </c>
      <c r="BO6" s="407"/>
      <c r="BP6" s="407"/>
      <c r="BQ6" s="407"/>
      <c r="BR6" s="407"/>
      <c r="BS6" s="407"/>
      <c r="BT6" s="407"/>
      <c r="BU6" s="408"/>
      <c r="BV6" s="406">
        <v>204344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87.9</v>
      </c>
      <c r="CU6" s="550"/>
      <c r="CV6" s="550"/>
      <c r="CW6" s="550"/>
      <c r="CX6" s="550"/>
      <c r="CY6" s="550"/>
      <c r="CZ6" s="550"/>
      <c r="DA6" s="551"/>
      <c r="DB6" s="549">
        <v>87.9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362591</v>
      </c>
      <c r="BO7" s="407"/>
      <c r="BP7" s="407"/>
      <c r="BQ7" s="407"/>
      <c r="BR7" s="407"/>
      <c r="BS7" s="407"/>
      <c r="BT7" s="407"/>
      <c r="BU7" s="408"/>
      <c r="BV7" s="406">
        <v>112880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4029628</v>
      </c>
      <c r="CU7" s="407"/>
      <c r="CV7" s="407"/>
      <c r="CW7" s="407"/>
      <c r="CX7" s="407"/>
      <c r="CY7" s="407"/>
      <c r="CZ7" s="407"/>
      <c r="DA7" s="408"/>
      <c r="DB7" s="406">
        <v>3901648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3805</v>
      </c>
      <c r="BO8" s="407"/>
      <c r="BP8" s="407"/>
      <c r="BQ8" s="407"/>
      <c r="BR8" s="407"/>
      <c r="BS8" s="407"/>
      <c r="BT8" s="407"/>
      <c r="BU8" s="408"/>
      <c r="BV8" s="406">
        <v>91464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0.13</v>
      </c>
      <c r="CU8" s="510"/>
      <c r="CV8" s="510"/>
      <c r="CW8" s="510"/>
      <c r="CX8" s="510"/>
      <c r="CY8" s="510"/>
      <c r="CZ8" s="510"/>
      <c r="DA8" s="511"/>
      <c r="DB8" s="509">
        <v>0.13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6139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-87659</v>
      </c>
      <c r="BO9" s="407"/>
      <c r="BP9" s="407"/>
      <c r="BQ9" s="407"/>
      <c r="BR9" s="407"/>
      <c r="BS9" s="407"/>
      <c r="BT9" s="407"/>
      <c r="BU9" s="408"/>
      <c r="BV9" s="406">
        <v>75426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16.100000000000001</v>
      </c>
      <c r="CU9" s="404"/>
      <c r="CV9" s="404"/>
      <c r="CW9" s="404"/>
      <c r="CX9" s="404"/>
      <c r="CY9" s="404"/>
      <c r="CZ9" s="404"/>
      <c r="DA9" s="405"/>
      <c r="DB9" s="403">
        <v>17.600000000000001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6362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0</v>
      </c>
      <c r="BO10" s="407"/>
      <c r="BP10" s="407"/>
      <c r="BQ10" s="407"/>
      <c r="BR10" s="407"/>
      <c r="BS10" s="407"/>
      <c r="BT10" s="407"/>
      <c r="BU10" s="408"/>
      <c r="BV10" s="406">
        <v>16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6132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45000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6106</v>
      </c>
      <c r="S13" s="494"/>
      <c r="T13" s="494"/>
      <c r="U13" s="494"/>
      <c r="V13" s="495"/>
      <c r="W13" s="496" t="s">
        <v>131</v>
      </c>
      <c r="X13" s="392"/>
      <c r="Y13" s="392"/>
      <c r="Z13" s="392"/>
      <c r="AA13" s="392"/>
      <c r="AB13" s="393"/>
      <c r="AC13" s="359">
        <v>838</v>
      </c>
      <c r="AD13" s="360"/>
      <c r="AE13" s="360"/>
      <c r="AF13" s="360"/>
      <c r="AG13" s="361"/>
      <c r="AH13" s="359">
        <v>869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-132659</v>
      </c>
      <c r="BO13" s="407"/>
      <c r="BP13" s="407"/>
      <c r="BQ13" s="407"/>
      <c r="BR13" s="407"/>
      <c r="BS13" s="407"/>
      <c r="BT13" s="407"/>
      <c r="BU13" s="408"/>
      <c r="BV13" s="406">
        <v>75442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9.5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6202</v>
      </c>
      <c r="S14" s="494"/>
      <c r="T14" s="494"/>
      <c r="U14" s="494"/>
      <c r="V14" s="495"/>
      <c r="W14" s="497"/>
      <c r="X14" s="395"/>
      <c r="Y14" s="395"/>
      <c r="Z14" s="395"/>
      <c r="AA14" s="395"/>
      <c r="AB14" s="396"/>
      <c r="AC14" s="486">
        <v>30.4</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87.6</v>
      </c>
      <c r="CU14" s="504"/>
      <c r="CV14" s="504"/>
      <c r="CW14" s="504"/>
      <c r="CX14" s="504"/>
      <c r="CY14" s="504"/>
      <c r="CZ14" s="504"/>
      <c r="DA14" s="505"/>
      <c r="DB14" s="503">
        <v>89.2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6176</v>
      </c>
      <c r="S15" s="494"/>
      <c r="T15" s="494"/>
      <c r="U15" s="494"/>
      <c r="V15" s="495"/>
      <c r="W15" s="496" t="s">
        <v>137</v>
      </c>
      <c r="X15" s="392"/>
      <c r="Y15" s="392"/>
      <c r="Z15" s="392"/>
      <c r="AA15" s="392"/>
      <c r="AB15" s="393"/>
      <c r="AC15" s="359">
        <v>330</v>
      </c>
      <c r="AD15" s="360"/>
      <c r="AE15" s="360"/>
      <c r="AF15" s="360"/>
      <c r="AG15" s="361"/>
      <c r="AH15" s="359">
        <v>333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495577</v>
      </c>
      <c r="BO15" s="436"/>
      <c r="BP15" s="436"/>
      <c r="BQ15" s="436"/>
      <c r="BR15" s="436"/>
      <c r="BS15" s="436"/>
      <c r="BT15" s="436"/>
      <c r="BU15" s="437"/>
      <c r="BV15" s="435">
        <v>497466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v>
      </c>
      <c r="AD16" s="487"/>
      <c r="AE16" s="487"/>
      <c r="AF16" s="487"/>
      <c r="AG16" s="488"/>
      <c r="AH16" s="486">
        <v>12.3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3923889</v>
      </c>
      <c r="BO16" s="407"/>
      <c r="BP16" s="407"/>
      <c r="BQ16" s="407"/>
      <c r="BR16" s="407"/>
      <c r="BS16" s="407"/>
      <c r="BT16" s="407"/>
      <c r="BU16" s="408"/>
      <c r="BV16" s="406">
        <v>3818871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1587</v>
      </c>
      <c r="AD17" s="360"/>
      <c r="AE17" s="360"/>
      <c r="AF17" s="360"/>
      <c r="AG17" s="361"/>
      <c r="AH17" s="359">
        <v>1510</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594772</v>
      </c>
      <c r="BO17" s="407"/>
      <c r="BP17" s="407"/>
      <c r="BQ17" s="407"/>
      <c r="BR17" s="407"/>
      <c r="BS17" s="407"/>
      <c r="BT17" s="407"/>
      <c r="BU17" s="408"/>
      <c r="BV17" s="406">
        <v>597371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62.71</v>
      </c>
      <c r="M18" s="459"/>
      <c r="N18" s="459"/>
      <c r="O18" s="459"/>
      <c r="P18" s="459"/>
      <c r="Q18" s="459"/>
      <c r="R18" s="460"/>
      <c r="S18" s="460"/>
      <c r="T18" s="460"/>
      <c r="U18" s="460"/>
      <c r="V18" s="461"/>
      <c r="W18" s="477"/>
      <c r="X18" s="478"/>
      <c r="Y18" s="478"/>
      <c r="Z18" s="478"/>
      <c r="AA18" s="478"/>
      <c r="AB18" s="502"/>
      <c r="AC18" s="376">
        <v>57.6</v>
      </c>
      <c r="AD18" s="377"/>
      <c r="AE18" s="377"/>
      <c r="AF18" s="377"/>
      <c r="AG18" s="462"/>
      <c r="AH18" s="376">
        <v>55.7</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3618930</v>
      </c>
      <c r="BO18" s="407"/>
      <c r="BP18" s="407"/>
      <c r="BQ18" s="407"/>
      <c r="BR18" s="407"/>
      <c r="BS18" s="407"/>
      <c r="BT18" s="407"/>
      <c r="BU18" s="408"/>
      <c r="BV18" s="406">
        <v>3469144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98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4757625</v>
      </c>
      <c r="BO19" s="407"/>
      <c r="BP19" s="407"/>
      <c r="BQ19" s="407"/>
      <c r="BR19" s="407"/>
      <c r="BS19" s="407"/>
      <c r="BT19" s="407"/>
      <c r="BU19" s="408"/>
      <c r="BV19" s="406">
        <v>4492604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2783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8991435</v>
      </c>
      <c r="BO22" s="436"/>
      <c r="BP22" s="436"/>
      <c r="BQ22" s="436"/>
      <c r="BR22" s="436"/>
      <c r="BS22" s="436"/>
      <c r="BT22" s="436"/>
      <c r="BU22" s="437"/>
      <c r="BV22" s="435">
        <v>8951725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8569877</v>
      </c>
      <c r="BO23" s="407"/>
      <c r="BP23" s="407"/>
      <c r="BQ23" s="407"/>
      <c r="BR23" s="407"/>
      <c r="BS23" s="407"/>
      <c r="BT23" s="407"/>
      <c r="BU23" s="408"/>
      <c r="BV23" s="406">
        <v>8513677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7210</v>
      </c>
      <c r="R24" s="360"/>
      <c r="S24" s="360"/>
      <c r="T24" s="360"/>
      <c r="U24" s="360"/>
      <c r="V24" s="361"/>
      <c r="W24" s="449"/>
      <c r="X24" s="386"/>
      <c r="Y24" s="387"/>
      <c r="Z24" s="362" t="s">
        <v>161</v>
      </c>
      <c r="AA24" s="363"/>
      <c r="AB24" s="363"/>
      <c r="AC24" s="363"/>
      <c r="AD24" s="363"/>
      <c r="AE24" s="363"/>
      <c r="AF24" s="363"/>
      <c r="AG24" s="364"/>
      <c r="AH24" s="359">
        <v>123</v>
      </c>
      <c r="AI24" s="360"/>
      <c r="AJ24" s="360"/>
      <c r="AK24" s="360"/>
      <c r="AL24" s="361"/>
      <c r="AM24" s="359">
        <v>327672</v>
      </c>
      <c r="AN24" s="360"/>
      <c r="AO24" s="360"/>
      <c r="AP24" s="360"/>
      <c r="AQ24" s="360"/>
      <c r="AR24" s="361"/>
      <c r="AS24" s="359">
        <v>2664</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7731578</v>
      </c>
      <c r="BO24" s="407"/>
      <c r="BP24" s="407"/>
      <c r="BQ24" s="407"/>
      <c r="BR24" s="407"/>
      <c r="BS24" s="407"/>
      <c r="BT24" s="407"/>
      <c r="BU24" s="408"/>
      <c r="BV24" s="406">
        <v>7544273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5070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320264</v>
      </c>
      <c r="BO25" s="436"/>
      <c r="BP25" s="436"/>
      <c r="BQ25" s="436"/>
      <c r="BR25" s="436"/>
      <c r="BS25" s="436"/>
      <c r="BT25" s="436"/>
      <c r="BU25" s="437"/>
      <c r="BV25" s="435">
        <v>278565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4810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2840</v>
      </c>
      <c r="R27" s="360"/>
      <c r="S27" s="360"/>
      <c r="T27" s="360"/>
      <c r="U27" s="360"/>
      <c r="V27" s="361"/>
      <c r="W27" s="449"/>
      <c r="X27" s="386"/>
      <c r="Y27" s="387"/>
      <c r="Z27" s="362" t="s">
        <v>170</v>
      </c>
      <c r="AA27" s="363"/>
      <c r="AB27" s="363"/>
      <c r="AC27" s="363"/>
      <c r="AD27" s="363"/>
      <c r="AE27" s="363"/>
      <c r="AF27" s="363"/>
      <c r="AG27" s="364"/>
      <c r="AH27" s="359">
        <v>6</v>
      </c>
      <c r="AI27" s="360"/>
      <c r="AJ27" s="360"/>
      <c r="AK27" s="360"/>
      <c r="AL27" s="361"/>
      <c r="AM27" s="359">
        <v>16320</v>
      </c>
      <c r="AN27" s="360"/>
      <c r="AO27" s="360"/>
      <c r="AP27" s="360"/>
      <c r="AQ27" s="360"/>
      <c r="AR27" s="361"/>
      <c r="AS27" s="359">
        <v>2720</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2520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1058553</v>
      </c>
      <c r="BO28" s="436"/>
      <c r="BP28" s="436"/>
      <c r="BQ28" s="436"/>
      <c r="BR28" s="436"/>
      <c r="BS28" s="436"/>
      <c r="BT28" s="436"/>
      <c r="BU28" s="437"/>
      <c r="BV28" s="435">
        <v>1057553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12</v>
      </c>
      <c r="M29" s="360"/>
      <c r="N29" s="360"/>
      <c r="O29" s="360"/>
      <c r="P29" s="361"/>
      <c r="Q29" s="359">
        <v>2320</v>
      </c>
      <c r="R29" s="360"/>
      <c r="S29" s="360"/>
      <c r="T29" s="360"/>
      <c r="U29" s="360"/>
      <c r="V29" s="361"/>
      <c r="W29" s="450"/>
      <c r="X29" s="451"/>
      <c r="Y29" s="452"/>
      <c r="Z29" s="362" t="s">
        <v>176</v>
      </c>
      <c r="AA29" s="363"/>
      <c r="AB29" s="363"/>
      <c r="AC29" s="363"/>
      <c r="AD29" s="363"/>
      <c r="AE29" s="363"/>
      <c r="AF29" s="363"/>
      <c r="AG29" s="364"/>
      <c r="AH29" s="359">
        <v>129</v>
      </c>
      <c r="AI29" s="360"/>
      <c r="AJ29" s="360"/>
      <c r="AK29" s="360"/>
      <c r="AL29" s="361"/>
      <c r="AM29" s="359">
        <v>343992</v>
      </c>
      <c r="AN29" s="360"/>
      <c r="AO29" s="360"/>
      <c r="AP29" s="360"/>
      <c r="AQ29" s="360"/>
      <c r="AR29" s="361"/>
      <c r="AS29" s="359">
        <v>2667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177161</v>
      </c>
      <c r="BO29" s="407"/>
      <c r="BP29" s="407"/>
      <c r="BQ29" s="407"/>
      <c r="BR29" s="407"/>
      <c r="BS29" s="407"/>
      <c r="BT29" s="407"/>
      <c r="BU29" s="408"/>
      <c r="BV29" s="406">
        <v>162565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89.5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312252</v>
      </c>
      <c r="BO30" s="441"/>
      <c r="BP30" s="441"/>
      <c r="BQ30" s="441"/>
      <c r="BR30" s="441"/>
      <c r="BS30" s="441"/>
      <c r="BT30" s="441"/>
      <c r="BU30" s="442"/>
      <c r="BV30" s="440">
        <v>337179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伊仙町国民健康保険特別会計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伊仙町上水道事業会計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徳之島交流ひろば「ほーらい館」特別会計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伊仙町介護保険特別会計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徳之島地区消防組合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伊仙町後期高齢者医療特別会計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奄美群島広域事務組合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徳之島地区介護保険組合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徳之島愛ランド広域連合（一般会計）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徳之島愛ランド広域連合徳之島食肉センター（特別会計）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鹿児島県後期高齢者医療広域連合（一般会計）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鹿児島県後期高齢者医療広域連合（後期高齢者医療特別会計）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HyOCspizlYCWOUhZMJG0d4oy5AuwqEX0EQL5KlsALN9retjTJlIemII4dfD+yFeR4rDfeZt8lUjO/eOSqf3NQ==" saltValue="jw5ZWsLLaFRZJAhUNZYf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530</v>
      </c>
      <c r="D34" s="1136"/>
      <c r="E34" s="1137"/>
      <c r="F34" s="32">
        <v>11.87</v>
      </c>
      <c r="G34" s="33">
        <v>12.64</v>
      </c>
      <c r="H34" s="33">
        <v>13.37</v>
      </c>
      <c r="I34" s="33">
        <v>13.43</v>
      </c>
      <c r="J34" s="34">
        <v>11.93</v>
      </c>
      <c r="K34" s="22"/>
      <c r="L34" s="22"/>
      <c r="M34" s="22"/>
      <c r="N34" s="22"/>
      <c r="O34" s="22"/>
      <c r="P34" s="22"/>
    </row>
    <row r="35" spans="1:16" ht="39" customHeight="1" x14ac:dyDescent="0.2">
      <c r="A35" s="22"/>
      <c r="B35" s="35"/>
      <c r="C35" s="1132" t="s">
        <v>531</v>
      </c>
      <c r="D35" s="1132"/>
      <c r="E35" s="1133"/>
      <c r="F35" s="36">
        <v>0.46</v>
      </c>
      <c r="G35" s="37">
        <v>1.32</v>
      </c>
      <c r="H35" s="37">
        <v>1.18</v>
      </c>
      <c r="I35" s="37">
        <v>1.22</v>
      </c>
      <c r="J35" s="38">
        <v>0.66</v>
      </c>
      <c r="K35" s="22"/>
      <c r="L35" s="22"/>
      <c r="M35" s="22"/>
      <c r="N35" s="22"/>
      <c r="O35" s="22"/>
      <c r="P35" s="22"/>
    </row>
    <row r="36" spans="1:16" ht="39" customHeight="1" x14ac:dyDescent="0.2">
      <c r="A36" s="22"/>
      <c r="B36" s="35"/>
      <c r="C36" s="1132" t="s">
        <v>532</v>
      </c>
      <c r="D36" s="1132"/>
      <c r="E36" s="1133"/>
      <c r="F36" s="36">
        <v>0.99</v>
      </c>
      <c r="G36" s="37">
        <v>0.8</v>
      </c>
      <c r="H36" s="37">
        <v>0.68</v>
      </c>
      <c r="I36" s="37">
        <v>0.27</v>
      </c>
      <c r="J36" s="38">
        <v>0.37</v>
      </c>
      <c r="K36" s="22"/>
      <c r="L36" s="22"/>
      <c r="M36" s="22"/>
      <c r="N36" s="22"/>
      <c r="O36" s="22"/>
      <c r="P36" s="22"/>
    </row>
    <row r="37" spans="1:16" ht="39" customHeight="1" x14ac:dyDescent="0.2">
      <c r="A37" s="22"/>
      <c r="B37" s="35"/>
      <c r="C37" s="1132" t="s">
        <v>533</v>
      </c>
      <c r="D37" s="1132"/>
      <c r="E37" s="1133"/>
      <c r="F37" s="36">
        <v>0.92</v>
      </c>
      <c r="G37" s="37">
        <v>1.46</v>
      </c>
      <c r="H37" s="37">
        <v>0.41</v>
      </c>
      <c r="I37" s="37">
        <v>2.34</v>
      </c>
      <c r="J37" s="38">
        <v>0.09</v>
      </c>
      <c r="K37" s="22"/>
      <c r="L37" s="22"/>
      <c r="M37" s="22"/>
      <c r="N37" s="22"/>
      <c r="O37" s="22"/>
      <c r="P37" s="22"/>
    </row>
    <row r="38" spans="1:16" ht="39" customHeight="1" x14ac:dyDescent="0.2">
      <c r="A38" s="22"/>
      <c r="B38" s="35"/>
      <c r="C38" s="1132" t="s">
        <v>534</v>
      </c>
      <c r="D38" s="1132"/>
      <c r="E38" s="1133"/>
      <c r="F38" s="36">
        <v>7.0000000000000007E-2</v>
      </c>
      <c r="G38" s="37">
        <v>0.05</v>
      </c>
      <c r="H38" s="37">
        <v>0.05</v>
      </c>
      <c r="I38" s="37">
        <v>0.06</v>
      </c>
      <c r="J38" s="38">
        <v>0.06</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v>
      </c>
      <c r="G43" s="42">
        <v>0</v>
      </c>
      <c r="H43" s="42">
        <v>0</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fWd9elLGaT19nwwhM6Q7gI8aB/NZ2Cc3YUjWBKGPRuHfoj4QNSFl+6tTR0PBkRfnxjToWDwbpBxj/sdLi+G8A==" saltValue="s0o7I8H0oe8cX+DfTnhC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864</v>
      </c>
      <c r="L45" s="58">
        <v>813</v>
      </c>
      <c r="M45" s="58">
        <v>804</v>
      </c>
      <c r="N45" s="58">
        <v>819</v>
      </c>
      <c r="O45" s="59">
        <v>808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71</v>
      </c>
      <c r="L48" s="62">
        <v>95</v>
      </c>
      <c r="M48" s="62">
        <v>88</v>
      </c>
      <c r="N48" s="62">
        <v>83</v>
      </c>
      <c r="O48" s="63">
        <v>101</v>
      </c>
      <c r="P48" s="46"/>
      <c r="Q48" s="46"/>
      <c r="R48" s="46"/>
      <c r="S48" s="46"/>
      <c r="T48" s="46"/>
      <c r="U48" s="46"/>
    </row>
    <row r="49" spans="1:21" ht="30.75" customHeight="1" x14ac:dyDescent="0.2">
      <c r="A49" s="46"/>
      <c r="B49" s="1163"/>
      <c r="C49" s="1164"/>
      <c r="D49" s="60"/>
      <c r="E49" s="1140" t="s">
        <v>14</v>
      </c>
      <c r="F49" s="1140"/>
      <c r="G49" s="1140"/>
      <c r="H49" s="1140"/>
      <c r="I49" s="1140"/>
      <c r="J49" s="1141"/>
      <c r="K49" s="61">
        <v>22</v>
      </c>
      <c r="L49" s="62">
        <v>21</v>
      </c>
      <c r="M49" s="62">
        <v>21</v>
      </c>
      <c r="N49" s="62">
        <v>3</v>
      </c>
      <c r="O49" s="63">
        <v>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642</v>
      </c>
      <c r="L52" s="62">
        <v>636</v>
      </c>
      <c r="M52" s="62">
        <v>582</v>
      </c>
      <c r="N52" s="62">
        <v>568</v>
      </c>
      <c r="O52" s="63">
        <v>579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315</v>
      </c>
      <c r="L53" s="67">
        <v>293</v>
      </c>
      <c r="M53" s="67">
        <v>331</v>
      </c>
      <c r="N53" s="67">
        <v>337</v>
      </c>
      <c r="O53" s="68">
        <v>333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vDBiXfBjXy375mmjcGi+nPgiPT3HYDddgKPo+SBH7FLrR76H0a1gcdskgLxhEw7LQLbiFW/e9+MFXNzfC/0BQ==" saltValue="LJYGd1aw6h0+WKa++F0M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7381</v>
      </c>
      <c r="J41" s="331">
        <v>7528</v>
      </c>
      <c r="K41" s="331">
        <v>7915</v>
      </c>
      <c r="L41" s="331">
        <v>8952</v>
      </c>
      <c r="M41" s="332">
        <v>8991</v>
      </c>
    </row>
    <row r="42" spans="2:13" ht="27.75" customHeight="1" x14ac:dyDescent="0.2">
      <c r="B42" s="1171"/>
      <c r="C42" s="1172"/>
      <c r="D42" s="104"/>
      <c r="E42" s="1175" t="s">
        <v>32</v>
      </c>
      <c r="F42" s="1175"/>
      <c r="G42" s="1175"/>
      <c r="H42" s="1176"/>
      <c r="I42" s="333">
        <v>490</v>
      </c>
      <c r="J42" s="334">
        <v>221</v>
      </c>
      <c r="K42" s="334">
        <v>199</v>
      </c>
      <c r="L42" s="334">
        <v>274</v>
      </c>
      <c r="M42" s="335">
        <v>293</v>
      </c>
    </row>
    <row r="43" spans="2:13" ht="27.75" customHeight="1" x14ac:dyDescent="0.2">
      <c r="B43" s="1171"/>
      <c r="C43" s="1172"/>
      <c r="D43" s="104"/>
      <c r="E43" s="1175" t="s">
        <v>33</v>
      </c>
      <c r="F43" s="1175"/>
      <c r="G43" s="1175"/>
      <c r="H43" s="1176"/>
      <c r="I43" s="333">
        <v>1471</v>
      </c>
      <c r="J43" s="334">
        <v>1448</v>
      </c>
      <c r="K43" s="334">
        <v>1326</v>
      </c>
      <c r="L43" s="334">
        <v>1381</v>
      </c>
      <c r="M43" s="335">
        <v>1287</v>
      </c>
    </row>
    <row r="44" spans="2:13" ht="27.75" customHeight="1" x14ac:dyDescent="0.2">
      <c r="B44" s="1171"/>
      <c r="C44" s="1172"/>
      <c r="D44" s="104"/>
      <c r="E44" s="1175" t="s">
        <v>34</v>
      </c>
      <c r="F44" s="1175"/>
      <c r="G44" s="1175"/>
      <c r="H44" s="1176"/>
      <c r="I44" s="333">
        <v>61</v>
      </c>
      <c r="J44" s="334">
        <v>40</v>
      </c>
      <c r="K44" s="334">
        <v>21</v>
      </c>
      <c r="L44" s="334">
        <v>19</v>
      </c>
      <c r="M44" s="335">
        <v>68</v>
      </c>
    </row>
    <row r="45" spans="2:13" ht="27.75" customHeight="1" x14ac:dyDescent="0.2">
      <c r="B45" s="1171"/>
      <c r="C45" s="1172"/>
      <c r="D45" s="104"/>
      <c r="E45" s="1175" t="s">
        <v>35</v>
      </c>
      <c r="F45" s="1175"/>
      <c r="G45" s="1175"/>
      <c r="H45" s="1176"/>
      <c r="I45" s="333">
        <v>169</v>
      </c>
      <c r="J45" s="334">
        <v>71</v>
      </c>
      <c r="K45" s="334" t="s">
        <v>485</v>
      </c>
      <c r="L45" s="334" t="s">
        <v>485</v>
      </c>
      <c r="M45" s="335" t="s">
        <v>485</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1645</v>
      </c>
      <c r="J50" s="334">
        <v>1752</v>
      </c>
      <c r="K50" s="334">
        <v>1805</v>
      </c>
      <c r="L50" s="334">
        <v>1920</v>
      </c>
      <c r="M50" s="335">
        <v>1962</v>
      </c>
    </row>
    <row r="51" spans="2:13" ht="27.75" customHeight="1" x14ac:dyDescent="0.2">
      <c r="B51" s="1171"/>
      <c r="C51" s="1172"/>
      <c r="D51" s="104"/>
      <c r="E51" s="1175" t="s">
        <v>42</v>
      </c>
      <c r="F51" s="1175"/>
      <c r="G51" s="1175"/>
      <c r="H51" s="1176"/>
      <c r="I51" s="333">
        <v>610</v>
      </c>
      <c r="J51" s="334">
        <v>511</v>
      </c>
      <c r="K51" s="334">
        <v>571</v>
      </c>
      <c r="L51" s="334">
        <v>591</v>
      </c>
      <c r="M51" s="335">
        <v>656</v>
      </c>
    </row>
    <row r="52" spans="2:13" ht="27.75" customHeight="1" x14ac:dyDescent="0.2">
      <c r="B52" s="1173"/>
      <c r="C52" s="1174"/>
      <c r="D52" s="104"/>
      <c r="E52" s="1175" t="s">
        <v>43</v>
      </c>
      <c r="F52" s="1175"/>
      <c r="G52" s="1175"/>
      <c r="H52" s="1176"/>
      <c r="I52" s="333">
        <v>4982</v>
      </c>
      <c r="J52" s="334">
        <v>5052</v>
      </c>
      <c r="K52" s="334">
        <v>5073</v>
      </c>
      <c r="L52" s="334">
        <v>5116</v>
      </c>
      <c r="M52" s="335">
        <v>4967</v>
      </c>
    </row>
    <row r="53" spans="2:13" ht="27.75" customHeight="1" thickBot="1" x14ac:dyDescent="0.25">
      <c r="B53" s="1177" t="s">
        <v>19</v>
      </c>
      <c r="C53" s="1178"/>
      <c r="D53" s="108"/>
      <c r="E53" s="1179" t="s">
        <v>44</v>
      </c>
      <c r="F53" s="1179"/>
      <c r="G53" s="1179"/>
      <c r="H53" s="1180"/>
      <c r="I53" s="336">
        <v>2334</v>
      </c>
      <c r="J53" s="337">
        <v>1993</v>
      </c>
      <c r="K53" s="337">
        <v>2011</v>
      </c>
      <c r="L53" s="337">
        <v>2999</v>
      </c>
      <c r="M53" s="338">
        <v>3055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YRIiImv0jP97PFH8buDtGvsMHkFqnhQEszAOd5gxuy36JNFF0ZTeVTaKmD64dvgSxL+xqvGm+HvpniyexvtpQ==" saltValue="V3hydDGW6wOfQWgtlSI9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6" t="s">
        <v>46</v>
      </c>
      <c r="D55" s="1196"/>
      <c r="E55" s="1197"/>
      <c r="F55" s="339">
        <v>1049</v>
      </c>
      <c r="G55" s="339">
        <v>1058</v>
      </c>
      <c r="H55" s="340">
        <v>1059</v>
      </c>
    </row>
    <row r="56" spans="2:8" ht="52.5" customHeight="1" x14ac:dyDescent="0.2">
      <c r="B56" s="120"/>
      <c r="C56" s="1198" t="s">
        <v>47</v>
      </c>
      <c r="D56" s="1198"/>
      <c r="E56" s="1199"/>
      <c r="F56" s="341">
        <v>163</v>
      </c>
      <c r="G56" s="341">
        <v>163</v>
      </c>
      <c r="H56" s="342">
        <v>177</v>
      </c>
    </row>
    <row r="57" spans="2:8" ht="53.25" customHeight="1" x14ac:dyDescent="0.2">
      <c r="B57" s="120"/>
      <c r="C57" s="1200" t="s">
        <v>48</v>
      </c>
      <c r="D57" s="1200"/>
      <c r="E57" s="1201"/>
      <c r="F57" s="343">
        <v>288</v>
      </c>
      <c r="G57" s="343">
        <v>337</v>
      </c>
      <c r="H57" s="344">
        <v>312</v>
      </c>
    </row>
    <row r="58" spans="2:8" ht="45.75" customHeight="1" x14ac:dyDescent="0.2">
      <c r="B58" s="121"/>
      <c r="C58" s="1188" t="s">
        <v>552</v>
      </c>
      <c r="D58" s="1189"/>
      <c r="E58" s="1190"/>
      <c r="F58" s="345">
        <v>176</v>
      </c>
      <c r="G58" s="345">
        <v>186</v>
      </c>
      <c r="H58" s="346">
        <v>193</v>
      </c>
    </row>
    <row r="59" spans="2:8" ht="45.75" customHeight="1" x14ac:dyDescent="0.2">
      <c r="B59" s="121"/>
      <c r="C59" s="1188" t="s">
        <v>553</v>
      </c>
      <c r="D59" s="1189"/>
      <c r="E59" s="1190"/>
      <c r="F59" s="345">
        <v>100</v>
      </c>
      <c r="G59" s="345">
        <v>100</v>
      </c>
      <c r="H59" s="346">
        <v>81</v>
      </c>
    </row>
    <row r="60" spans="2:8" ht="45.75" customHeight="1" x14ac:dyDescent="0.2">
      <c r="B60" s="121"/>
      <c r="C60" s="1188" t="s">
        <v>554</v>
      </c>
      <c r="D60" s="1189"/>
      <c r="E60" s="1190"/>
      <c r="F60" s="345" t="s">
        <v>556</v>
      </c>
      <c r="G60" s="345">
        <v>14</v>
      </c>
      <c r="H60" s="346">
        <v>11</v>
      </c>
    </row>
    <row r="61" spans="2:8" ht="45.75" customHeight="1" x14ac:dyDescent="0.2">
      <c r="B61" s="121"/>
      <c r="C61" s="1188" t="s">
        <v>557</v>
      </c>
      <c r="D61" s="1189"/>
      <c r="E61" s="1190"/>
      <c r="F61" s="345">
        <v>10</v>
      </c>
      <c r="G61" s="345">
        <v>10</v>
      </c>
      <c r="H61" s="346">
        <v>10</v>
      </c>
    </row>
    <row r="62" spans="2:8" ht="45.75" customHeight="1" thickBot="1" x14ac:dyDescent="0.25">
      <c r="B62" s="122"/>
      <c r="C62" s="1191" t="s">
        <v>555</v>
      </c>
      <c r="D62" s="1192"/>
      <c r="E62" s="1193"/>
      <c r="F62" s="347" t="s">
        <v>556</v>
      </c>
      <c r="G62" s="347">
        <v>10</v>
      </c>
      <c r="H62" s="348">
        <v>9</v>
      </c>
    </row>
    <row r="63" spans="2:8" ht="52.5" customHeight="1" thickBot="1" x14ac:dyDescent="0.25">
      <c r="B63" s="123"/>
      <c r="C63" s="1194" t="s">
        <v>49</v>
      </c>
      <c r="D63" s="1194"/>
      <c r="E63" s="1195"/>
      <c r="F63" s="349">
        <v>1499</v>
      </c>
      <c r="G63" s="349">
        <v>1557</v>
      </c>
      <c r="H63" s="350">
        <v>1548</v>
      </c>
    </row>
    <row r="64" spans="2:8" ht="13" x14ac:dyDescent="0.2"/>
  </sheetData>
  <sheetProtection algorithmName="SHA-512" hashValue="o80JP6zcY1cdqG0HuC3SirGLJoQB3Jwlgg6P07DGwJIKxaQc5OitpIZgRRSvHjN102frjBPLv6zJFKhAVtvrOA==" saltValue="ZX0uiGcLtPDl9R0uHx43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133695</v>
      </c>
      <c r="E3" s="142"/>
      <c r="F3" s="143">
        <v>200194</v>
      </c>
      <c r="G3" s="144"/>
      <c r="H3" s="145"/>
    </row>
    <row r="4" spans="1:8" x14ac:dyDescent="0.2">
      <c r="A4" s="146"/>
      <c r="B4" s="147"/>
      <c r="C4" s="148"/>
      <c r="D4" s="149">
        <v>48067</v>
      </c>
      <c r="E4" s="150"/>
      <c r="F4" s="151">
        <v>106422</v>
      </c>
      <c r="G4" s="152"/>
      <c r="H4" s="153"/>
    </row>
    <row r="5" spans="1:8" x14ac:dyDescent="0.2">
      <c r="A5" s="134" t="s">
        <v>517</v>
      </c>
      <c r="B5" s="139"/>
      <c r="C5" s="140"/>
      <c r="D5" s="141">
        <v>243480</v>
      </c>
      <c r="E5" s="142"/>
      <c r="F5" s="143">
        <v>196914</v>
      </c>
      <c r="G5" s="144"/>
      <c r="H5" s="145"/>
    </row>
    <row r="6" spans="1:8" x14ac:dyDescent="0.2">
      <c r="A6" s="146"/>
      <c r="B6" s="147"/>
      <c r="C6" s="148"/>
      <c r="D6" s="149">
        <v>84809</v>
      </c>
      <c r="E6" s="150"/>
      <c r="F6" s="151">
        <v>98966</v>
      </c>
      <c r="G6" s="152"/>
      <c r="H6" s="153"/>
    </row>
    <row r="7" spans="1:8" x14ac:dyDescent="0.2">
      <c r="A7" s="134" t="s">
        <v>518</v>
      </c>
      <c r="B7" s="139"/>
      <c r="C7" s="140"/>
      <c r="D7" s="141">
        <v>320601</v>
      </c>
      <c r="E7" s="142"/>
      <c r="F7" s="143">
        <v>204757</v>
      </c>
      <c r="G7" s="144"/>
      <c r="H7" s="145"/>
    </row>
    <row r="8" spans="1:8" x14ac:dyDescent="0.2">
      <c r="A8" s="146"/>
      <c r="B8" s="147"/>
      <c r="C8" s="148"/>
      <c r="D8" s="149">
        <v>132317</v>
      </c>
      <c r="E8" s="150"/>
      <c r="F8" s="151">
        <v>106071</v>
      </c>
      <c r="G8" s="152"/>
      <c r="H8" s="153"/>
    </row>
    <row r="9" spans="1:8" x14ac:dyDescent="0.2">
      <c r="A9" s="134" t="s">
        <v>519</v>
      </c>
      <c r="B9" s="139"/>
      <c r="C9" s="140"/>
      <c r="D9" s="141">
        <v>431009</v>
      </c>
      <c r="E9" s="142"/>
      <c r="F9" s="143">
        <v>194971</v>
      </c>
      <c r="G9" s="144"/>
      <c r="H9" s="145"/>
    </row>
    <row r="10" spans="1:8" x14ac:dyDescent="0.2">
      <c r="A10" s="146"/>
      <c r="B10" s="147"/>
      <c r="C10" s="148"/>
      <c r="D10" s="149">
        <v>247660</v>
      </c>
      <c r="E10" s="150"/>
      <c r="F10" s="151">
        <v>105966</v>
      </c>
      <c r="G10" s="152"/>
      <c r="H10" s="153"/>
    </row>
    <row r="11" spans="1:8" x14ac:dyDescent="0.2">
      <c r="A11" s="134" t="s">
        <v>520</v>
      </c>
      <c r="B11" s="139"/>
      <c r="C11" s="140"/>
      <c r="D11" s="141">
        <v>220216</v>
      </c>
      <c r="E11" s="142"/>
      <c r="F11" s="143">
        <v>224172</v>
      </c>
      <c r="G11" s="144"/>
      <c r="H11" s="145"/>
    </row>
    <row r="12" spans="1:8" x14ac:dyDescent="0.2">
      <c r="A12" s="146"/>
      <c r="B12" s="147"/>
      <c r="C12" s="154"/>
      <c r="D12" s="149">
        <v>59126</v>
      </c>
      <c r="E12" s="150"/>
      <c r="F12" s="151">
        <v>117611</v>
      </c>
      <c r="G12" s="152"/>
      <c r="H12" s="153"/>
    </row>
    <row r="13" spans="1:8" x14ac:dyDescent="0.2">
      <c r="A13" s="134"/>
      <c r="B13" s="139"/>
      <c r="C13" s="140"/>
      <c r="D13" s="141">
        <v>269800</v>
      </c>
      <c r="E13" s="142"/>
      <c r="F13" s="143">
        <v>204202</v>
      </c>
      <c r="G13" s="155"/>
      <c r="H13" s="145"/>
    </row>
    <row r="14" spans="1:8" x14ac:dyDescent="0.2">
      <c r="A14" s="146"/>
      <c r="B14" s="147"/>
      <c r="C14" s="148"/>
      <c r="D14" s="149">
        <v>114396</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0.92</v>
      </c>
      <c r="C19" s="156">
        <f>ROUND(VALUE(SUBSTITUTE(実質収支比率等に係る経年分析!G$48,"▲","-")),2)</f>
        <v>1.47</v>
      </c>
      <c r="D19" s="156">
        <f>ROUND(VALUE(SUBSTITUTE(実質収支比率等に係る経年分析!H$48,"▲","-")),2)</f>
        <v>0.41</v>
      </c>
      <c r="E19" s="156">
        <f>ROUND(VALUE(SUBSTITUTE(実質収支比率等に係る経年分析!I$48,"▲","-")),2)</f>
        <v>2.34</v>
      </c>
      <c r="F19" s="156">
        <f>ROUND(VALUE(SUBSTITUTE(実質収支比率等に係る経年分析!J$48,"▲","-")),2)</f>
        <v>0.09</v>
      </c>
    </row>
    <row r="20" spans="1:11" x14ac:dyDescent="0.2">
      <c r="A20" s="156" t="s">
        <v>53</v>
      </c>
      <c r="B20" s="156">
        <f>ROUND(VALUE(SUBSTITUTE(実質収支比率等に係る経年分析!F$47,"▲","-")),2)</f>
        <v>28.12</v>
      </c>
      <c r="C20" s="156">
        <f>ROUND(VALUE(SUBSTITUTE(実質収支比率等に係る経年分析!G$47,"▲","-")),2)</f>
        <v>26.72</v>
      </c>
      <c r="D20" s="156">
        <f>ROUND(VALUE(SUBSTITUTE(実質収支比率等に係る経年分析!H$47,"▲","-")),2)</f>
        <v>26.99</v>
      </c>
      <c r="E20" s="156">
        <f>ROUND(VALUE(SUBSTITUTE(実質収支比率等に係る経年分析!I$47,"▲","-")),2)</f>
        <v>27.11</v>
      </c>
      <c r="F20" s="156">
        <f>ROUND(VALUE(SUBSTITUTE(実質収支比率等に係る経年分析!J$47,"▲","-")),2)</f>
        <v>26.27</v>
      </c>
    </row>
    <row r="21" spans="1:11" x14ac:dyDescent="0.2">
      <c r="A21" s="156" t="s">
        <v>54</v>
      </c>
      <c r="B21" s="156">
        <f>IF(ISNUMBER(VALUE(SUBSTITUTE(実質収支比率等に係る経年分析!F$49,"▲","-"))),ROUND(VALUE(SUBSTITUTE(実質収支比率等に係る経年分析!F$49,"▲","-")),2),NA())</f>
        <v>2.7</v>
      </c>
      <c r="C21" s="156">
        <f>IF(ISNUMBER(VALUE(SUBSTITUTE(実質収支比率等に係る経年分析!G$49,"▲","-"))),ROUND(VALUE(SUBSTITUTE(実質収支比率等に係る経年分析!G$49,"▲","-")),2),NA())</f>
        <v>0.61</v>
      </c>
      <c r="D21" s="156">
        <f>IF(ISNUMBER(VALUE(SUBSTITUTE(実質収支比率等に係る経年分析!H$49,"▲","-"))),ROUND(VALUE(SUBSTITUTE(実質収支比率等に係る経年分析!H$49,"▲","-")),2),NA())</f>
        <v>-2.5099999999999998</v>
      </c>
      <c r="E21" s="156">
        <f>IF(ISNUMBER(VALUE(SUBSTITUTE(実質収支比率等に係る経年分析!I$49,"▲","-"))),ROUND(VALUE(SUBSTITUTE(実質収支比率等に係る経年分析!I$49,"▲","-")),2),NA())</f>
        <v>1.93</v>
      </c>
      <c r="F21" s="156">
        <f>IF(ISNUMBER(VALUE(SUBSTITUTE(実質収支比率等に係る経年分析!J$49,"▲","-"))),ROUND(VALUE(SUBSTITUTE(実質収支比率等に係る経年分析!J$49,"▲","-")),2),NA())</f>
        <v>-3.29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徳之島交流ひろば「ほーらい館」特別会計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伊仙町後期高齢者医療特別会計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2">
      <c r="A34" s="157" t="str">
        <f>IF(連結実質赤字比率に係る赤字・黒字の構成分析!C$36="",NA(),連結実質赤字比率に係る赤字・黒字の構成分析!C$36)</f>
        <v>伊仙町介護保険特別会計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0.37</v>
      </c>
    </row>
    <row r="35" spans="1:16" x14ac:dyDescent="0.2">
      <c r="A35" s="157" t="str">
        <f>IF(連結実質赤字比率に係る赤字・黒字の構成分析!C$35="",NA(),連結実質赤字比率に係る赤字・黒字の構成分析!C$35)</f>
        <v>伊仙町国民健康保険特別会計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1.32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0.66</v>
      </c>
    </row>
    <row r="36" spans="1:16" x14ac:dyDescent="0.2">
      <c r="A36" s="157" t="str">
        <f>IF(連結実質赤字比率に係る赤字・黒字の構成分析!C$34="",NA(),連結実質赤字比率に係る赤字・黒字の構成分析!C$34)</f>
        <v>伊仙町上水道事業会計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12.64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642</v>
      </c>
      <c r="E42" s="158"/>
      <c r="F42" s="158"/>
      <c r="G42" s="158">
        <f>'実質公債費比率（分子）の構造'!L$52</f>
        <v>636</v>
      </c>
      <c r="H42" s="158"/>
      <c r="I42" s="158"/>
      <c r="J42" s="158">
        <f>'実質公債費比率（分子）の構造'!M$52</f>
        <v>582</v>
      </c>
      <c r="K42" s="158"/>
      <c r="L42" s="158"/>
      <c r="M42" s="158">
        <f>'実質公債費比率（分子）の構造'!N$52</f>
        <v>568</v>
      </c>
      <c r="N42" s="158"/>
      <c r="O42" s="158"/>
      <c r="P42" s="158">
        <f>'実質公債費比率（分子）の構造'!O$52</f>
        <v>579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22</v>
      </c>
      <c r="C45" s="158"/>
      <c r="D45" s="158"/>
      <c r="E45" s="158">
        <f>'実質公債費比率（分子）の構造'!L$49</f>
        <v>21</v>
      </c>
      <c r="F45" s="158"/>
      <c r="G45" s="158"/>
      <c r="H45" s="158">
        <f>'実質公債費比率（分子）の構造'!M$49</f>
        <v>21</v>
      </c>
      <c r="I45" s="158"/>
      <c r="J45" s="158"/>
      <c r="K45" s="158">
        <f>'実質公債費比率（分子）の構造'!N$49</f>
        <v>3</v>
      </c>
      <c r="L45" s="158"/>
      <c r="M45" s="158"/>
      <c r="N45" s="158">
        <f>'実質公債費比率（分子）の構造'!O$49</f>
        <v>3</v>
      </c>
      <c r="O45" s="158"/>
      <c r="P45" s="158"/>
    </row>
    <row r="46" spans="1:16" x14ac:dyDescent="0.2">
      <c r="A46" s="158" t="s">
        <v>64</v>
      </c>
      <c r="B46" s="158">
        <f>'実質公債費比率（分子）の構造'!K$48</f>
        <v>71</v>
      </c>
      <c r="C46" s="158"/>
      <c r="D46" s="158"/>
      <c r="E46" s="158">
        <f>'実質公債費比率（分子）の構造'!L$48</f>
        <v>95</v>
      </c>
      <c r="F46" s="158"/>
      <c r="G46" s="158"/>
      <c r="H46" s="158">
        <f>'実質公債費比率（分子）の構造'!M$48</f>
        <v>88</v>
      </c>
      <c r="I46" s="158"/>
      <c r="J46" s="158"/>
      <c r="K46" s="158">
        <f>'実質公債費比率（分子）の構造'!N$48</f>
        <v>83</v>
      </c>
      <c r="L46" s="158"/>
      <c r="M46" s="158"/>
      <c r="N46" s="158">
        <f>'実質公債費比率（分子）の構造'!O$48</f>
        <v>101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864</v>
      </c>
      <c r="C49" s="158"/>
      <c r="D49" s="158"/>
      <c r="E49" s="158">
        <f>'実質公債費比率（分子）の構造'!L$45</f>
        <v>813</v>
      </c>
      <c r="F49" s="158"/>
      <c r="G49" s="158"/>
      <c r="H49" s="158">
        <f>'実質公債費比率（分子）の構造'!M$45</f>
        <v>804</v>
      </c>
      <c r="I49" s="158"/>
      <c r="J49" s="158"/>
      <c r="K49" s="158">
        <f>'実質公債費比率（分子）の構造'!N$45</f>
        <v>819</v>
      </c>
      <c r="L49" s="158"/>
      <c r="M49" s="158"/>
      <c r="N49" s="158">
        <f>'実質公債費比率（分子）の構造'!O$45</f>
        <v>808</v>
      </c>
      <c r="O49" s="158"/>
      <c r="P49" s="158"/>
    </row>
    <row r="50" spans="1:16" x14ac:dyDescent="0.2">
      <c r="A50" s="158" t="s">
        <v>67</v>
      </c>
      <c r="B50" s="158" t="e">
        <f>NA()</f>
        <v>#N/A</v>
      </c>
      <c r="C50" s="158">
        <f>IF(ISNUMBER('実質公債費比率（分子）の構造'!K$53),'実質公債費比率（分子）の構造'!K$53,NA())</f>
        <v>315</v>
      </c>
      <c r="D50" s="158" t="e">
        <f>NA()</f>
        <v>#N/A</v>
      </c>
      <c r="E50" s="158" t="e">
        <f>NA()</f>
        <v>#N/A</v>
      </c>
      <c r="F50" s="158">
        <f>IF(ISNUMBER('実質公債費比率（分子）の構造'!L$53),'実質公債費比率（分子）の構造'!L$53,NA())</f>
        <v>293</v>
      </c>
      <c r="G50" s="158" t="e">
        <f>NA()</f>
        <v>#N/A</v>
      </c>
      <c r="H50" s="158" t="e">
        <f>NA()</f>
        <v>#N/A</v>
      </c>
      <c r="I50" s="158">
        <f>IF(ISNUMBER('実質公債費比率（分子）の構造'!M$53),'実質公債費比率（分子）の構造'!M$53,NA())</f>
        <v>331</v>
      </c>
      <c r="J50" s="158" t="e">
        <f>NA()</f>
        <v>#N/A</v>
      </c>
      <c r="K50" s="158" t="e">
        <f>NA()</f>
        <v>#N/A</v>
      </c>
      <c r="L50" s="158">
        <f>IF(ISNUMBER('実質公債費比率（分子）の構造'!N$53),'実質公債費比率（分子）の構造'!N$53,NA())</f>
        <v>337</v>
      </c>
      <c r="M50" s="158" t="e">
        <f>NA()</f>
        <v>#N/A</v>
      </c>
      <c r="N50" s="158" t="e">
        <f>NA()</f>
        <v>#N/A</v>
      </c>
      <c r="O50" s="158">
        <f>IF(ISNUMBER('実質公債費比率（分子）の構造'!O$53),'実質公債費比率（分子）の構造'!O$53,NA())</f>
        <v>333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4982</v>
      </c>
      <c r="E56" s="157"/>
      <c r="F56" s="157"/>
      <c r="G56" s="157">
        <f>'将来負担比率（分子）の構造'!J$52</f>
        <v>5052</v>
      </c>
      <c r="H56" s="157"/>
      <c r="I56" s="157"/>
      <c r="J56" s="157">
        <f>'将来負担比率（分子）の構造'!K$52</f>
        <v>5073</v>
      </c>
      <c r="K56" s="157"/>
      <c r="L56" s="157"/>
      <c r="M56" s="157">
        <f>'将来負担比率（分子）の構造'!L$52</f>
        <v>5116</v>
      </c>
      <c r="N56" s="157"/>
      <c r="O56" s="157"/>
      <c r="P56" s="157">
        <f>'将来負担比率（分子）の構造'!M$52</f>
        <v>4967</v>
      </c>
    </row>
    <row r="57" spans="1:16" x14ac:dyDescent="0.2">
      <c r="A57" s="157" t="s">
        <v>42</v>
      </c>
      <c r="B57" s="157"/>
      <c r="C57" s="157"/>
      <c r="D57" s="157">
        <f>'将来負担比率（分子）の構造'!I$51</f>
        <v>610</v>
      </c>
      <c r="E57" s="157"/>
      <c r="F57" s="157"/>
      <c r="G57" s="157">
        <f>'将来負担比率（分子）の構造'!J$51</f>
        <v>511</v>
      </c>
      <c r="H57" s="157"/>
      <c r="I57" s="157"/>
      <c r="J57" s="157">
        <f>'将来負担比率（分子）の構造'!K$51</f>
        <v>571</v>
      </c>
      <c r="K57" s="157"/>
      <c r="L57" s="157"/>
      <c r="M57" s="157">
        <f>'将来負担比率（分子）の構造'!L$51</f>
        <v>591</v>
      </c>
      <c r="N57" s="157"/>
      <c r="O57" s="157"/>
      <c r="P57" s="157">
        <f>'将来負担比率（分子）の構造'!M$51</f>
        <v>656</v>
      </c>
    </row>
    <row r="58" spans="1:16" x14ac:dyDescent="0.2">
      <c r="A58" s="157" t="s">
        <v>41</v>
      </c>
      <c r="B58" s="157"/>
      <c r="C58" s="157"/>
      <c r="D58" s="157">
        <f>'将来負担比率（分子）の構造'!I$50</f>
        <v>1645</v>
      </c>
      <c r="E58" s="157"/>
      <c r="F58" s="157"/>
      <c r="G58" s="157">
        <f>'将来負担比率（分子）の構造'!J$50</f>
        <v>1752</v>
      </c>
      <c r="H58" s="157"/>
      <c r="I58" s="157"/>
      <c r="J58" s="157">
        <f>'将来負担比率（分子）の構造'!K$50</f>
        <v>1805</v>
      </c>
      <c r="K58" s="157"/>
      <c r="L58" s="157"/>
      <c r="M58" s="157">
        <f>'将来負担比率（分子）の構造'!L$50</f>
        <v>1920</v>
      </c>
      <c r="N58" s="157"/>
      <c r="O58" s="157"/>
      <c r="P58" s="157">
        <f>'将来負担比率（分子）の構造'!M$50</f>
        <v>1962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169</v>
      </c>
      <c r="C62" s="157"/>
      <c r="D62" s="157"/>
      <c r="E62" s="157">
        <f>'将来負担比率（分子）の構造'!J$45</f>
        <v>71</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61</v>
      </c>
      <c r="C63" s="157"/>
      <c r="D63" s="157"/>
      <c r="E63" s="157">
        <f>'将来負担比率（分子）の構造'!J$44</f>
        <v>40</v>
      </c>
      <c r="F63" s="157"/>
      <c r="G63" s="157"/>
      <c r="H63" s="157">
        <f>'将来負担比率（分子）の構造'!K$44</f>
        <v>21</v>
      </c>
      <c r="I63" s="157"/>
      <c r="J63" s="157"/>
      <c r="K63" s="157">
        <f>'将来負担比率（分子）の構造'!L$44</f>
        <v>19</v>
      </c>
      <c r="L63" s="157"/>
      <c r="M63" s="157"/>
      <c r="N63" s="157">
        <f>'将来負担比率（分子）の構造'!M$44</f>
        <v>68</v>
      </c>
      <c r="O63" s="157"/>
      <c r="P63" s="157"/>
    </row>
    <row r="64" spans="1:16" x14ac:dyDescent="0.2">
      <c r="A64" s="157" t="s">
        <v>33</v>
      </c>
      <c r="B64" s="157">
        <f>'将来負担比率（分子）の構造'!I$43</f>
        <v>1471</v>
      </c>
      <c r="C64" s="157"/>
      <c r="D64" s="157"/>
      <c r="E64" s="157">
        <f>'将来負担比率（分子）の構造'!J$43</f>
        <v>1448</v>
      </c>
      <c r="F64" s="157"/>
      <c r="G64" s="157"/>
      <c r="H64" s="157">
        <f>'将来負担比率（分子）の構造'!K$43</f>
        <v>1326</v>
      </c>
      <c r="I64" s="157"/>
      <c r="J64" s="157"/>
      <c r="K64" s="157">
        <f>'将来負担比率（分子）の構造'!L$43</f>
        <v>1381</v>
      </c>
      <c r="L64" s="157"/>
      <c r="M64" s="157"/>
      <c r="N64" s="157">
        <f>'将来負担比率（分子）の構造'!M$43</f>
        <v>1287</v>
      </c>
      <c r="O64" s="157"/>
      <c r="P64" s="157"/>
    </row>
    <row r="65" spans="1:16" x14ac:dyDescent="0.2">
      <c r="A65" s="157" t="s">
        <v>32</v>
      </c>
      <c r="B65" s="157">
        <f>'将来負担比率（分子）の構造'!I$42</f>
        <v>490</v>
      </c>
      <c r="C65" s="157"/>
      <c r="D65" s="157"/>
      <c r="E65" s="157">
        <f>'将来負担比率（分子）の構造'!J$42</f>
        <v>221</v>
      </c>
      <c r="F65" s="157"/>
      <c r="G65" s="157"/>
      <c r="H65" s="157">
        <f>'将来負担比率（分子）の構造'!K$42</f>
        <v>199</v>
      </c>
      <c r="I65" s="157"/>
      <c r="J65" s="157"/>
      <c r="K65" s="157">
        <f>'将来負担比率（分子）の構造'!L$42</f>
        <v>274</v>
      </c>
      <c r="L65" s="157"/>
      <c r="M65" s="157"/>
      <c r="N65" s="157">
        <f>'将来負担比率（分子）の構造'!M$42</f>
        <v>293</v>
      </c>
      <c r="O65" s="157"/>
      <c r="P65" s="157"/>
    </row>
    <row r="66" spans="1:16" x14ac:dyDescent="0.2">
      <c r="A66" s="157" t="s">
        <v>31</v>
      </c>
      <c r="B66" s="157">
        <f>'将来負担比率（分子）の構造'!I$41</f>
        <v>7381</v>
      </c>
      <c r="C66" s="157"/>
      <c r="D66" s="157"/>
      <c r="E66" s="157">
        <f>'将来負担比率（分子）の構造'!J$41</f>
        <v>7528</v>
      </c>
      <c r="F66" s="157"/>
      <c r="G66" s="157"/>
      <c r="H66" s="157">
        <f>'将来負担比率（分子）の構造'!K$41</f>
        <v>7915</v>
      </c>
      <c r="I66" s="157"/>
      <c r="J66" s="157"/>
      <c r="K66" s="157">
        <f>'将来負担比率（分子）の構造'!L$41</f>
        <v>8952</v>
      </c>
      <c r="L66" s="157"/>
      <c r="M66" s="157"/>
      <c r="N66" s="157">
        <f>'将来負担比率（分子）の構造'!M$41</f>
        <v>8991</v>
      </c>
      <c r="O66" s="157"/>
      <c r="P66" s="157"/>
    </row>
    <row r="67" spans="1:16" x14ac:dyDescent="0.2">
      <c r="A67" s="157" t="s">
        <v>71</v>
      </c>
      <c r="B67" s="157" t="e">
        <f>NA()</f>
        <v>#N/A</v>
      </c>
      <c r="C67" s="157">
        <f>IF(ISNUMBER('将来負担比率（分子）の構造'!I$53), IF('将来負担比率（分子）の構造'!I$53 &lt; 0, 0, '将来負担比率（分子）の構造'!I$53), NA())</f>
        <v>2334</v>
      </c>
      <c r="D67" s="157" t="e">
        <f>NA()</f>
        <v>#N/A</v>
      </c>
      <c r="E67" s="157" t="e">
        <f>NA()</f>
        <v>#N/A</v>
      </c>
      <c r="F67" s="157">
        <f>IF(ISNUMBER('将来負担比率（分子）の構造'!J$53), IF('将来負担比率（分子）の構造'!J$53 &lt; 0, 0, '将来負担比率（分子）の構造'!J$53), NA())</f>
        <v>1993</v>
      </c>
      <c r="G67" s="157" t="e">
        <f>NA()</f>
        <v>#N/A</v>
      </c>
      <c r="H67" s="157" t="e">
        <f>NA()</f>
        <v>#N/A</v>
      </c>
      <c r="I67" s="157">
        <f>IF(ISNUMBER('将来負担比率（分子）の構造'!K$53), IF('将来負担比率（分子）の構造'!K$53 &lt; 0, 0, '将来負担比率（分子）の構造'!K$53), NA())</f>
        <v>2011</v>
      </c>
      <c r="J67" s="157" t="e">
        <f>NA()</f>
        <v>#N/A</v>
      </c>
      <c r="K67" s="157" t="e">
        <f>NA()</f>
        <v>#N/A</v>
      </c>
      <c r="L67" s="157">
        <f>IF(ISNUMBER('将来負担比率（分子）の構造'!L$53), IF('将来負担比率（分子）の構造'!L$53 &lt; 0, 0, '将来負担比率（分子）の構造'!L$53), NA())</f>
        <v>2999</v>
      </c>
      <c r="M67" s="157" t="e">
        <f>NA()</f>
        <v>#N/A</v>
      </c>
      <c r="N67" s="157" t="e">
        <f>NA()</f>
        <v>#N/A</v>
      </c>
      <c r="O67" s="157">
        <f>IF(ISNUMBER('将来負担比率（分子）の構造'!M$53), IF('将来負担比率（分子）の構造'!M$53 &lt; 0, 0, '将来負担比率（分子）の構造'!M$53), NA())</f>
        <v>3055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1049</v>
      </c>
      <c r="C72" s="161">
        <f>基金残高に係る経年分析!G55</f>
        <v>1058</v>
      </c>
      <c r="D72" s="161">
        <f>基金残高に係る経年分析!H55</f>
        <v>1059</v>
      </c>
    </row>
    <row r="73" spans="1:16" x14ac:dyDescent="0.2">
      <c r="A73" s="160" t="s">
        <v>74</v>
      </c>
      <c r="B73" s="161">
        <f>基金残高に係る経年分析!F56</f>
        <v>163</v>
      </c>
      <c r="C73" s="161">
        <f>基金残高に係る経年分析!G56</f>
        <v>163</v>
      </c>
      <c r="D73" s="161">
        <f>基金残高に係る経年分析!H56</f>
        <v>177</v>
      </c>
    </row>
    <row r="74" spans="1:16" x14ac:dyDescent="0.2">
      <c r="A74" s="160" t="s">
        <v>75</v>
      </c>
      <c r="B74" s="161">
        <f>基金残高に係る経年分析!F57</f>
        <v>288</v>
      </c>
      <c r="C74" s="161">
        <f>基金残高に係る経年分析!G57</f>
        <v>337</v>
      </c>
      <c r="D74" s="161">
        <f>基金残高に係る経年分析!H57</f>
        <v>312</v>
      </c>
    </row>
  </sheetData>
  <sheetProtection algorithmName="SHA-512" hashValue="7YtnvX7x4ANPj33vFo3nG814ObKtVn0NH4pbz47U0diP5NRW+xT+vEFlK4PZpxYBwMFcpOE+AhsM0CWlGAK1zQ==" saltValue="dRUwc62xw9K9Y2HUeg2B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214</v>
      </c>
      <c r="C5" s="664"/>
      <c r="D5" s="664"/>
      <c r="E5" s="664"/>
      <c r="F5" s="664"/>
      <c r="G5" s="664"/>
      <c r="H5" s="664"/>
      <c r="I5" s="664"/>
      <c r="J5" s="664"/>
      <c r="K5" s="664"/>
      <c r="L5" s="664"/>
      <c r="M5" s="664"/>
      <c r="N5" s="664"/>
      <c r="O5" s="664"/>
      <c r="P5" s="664"/>
      <c r="Q5" s="665"/>
      <c r="R5" s="660">
        <v>354537</v>
      </c>
      <c r="S5" s="661"/>
      <c r="T5" s="661"/>
      <c r="U5" s="661"/>
      <c r="V5" s="661"/>
      <c r="W5" s="661"/>
      <c r="X5" s="661"/>
      <c r="Y5" s="689"/>
      <c r="Z5" s="702">
        <v>4.7</v>
      </c>
      <c r="AA5" s="702"/>
      <c r="AB5" s="702"/>
      <c r="AC5" s="702"/>
      <c r="AD5" s="703">
        <v>354537</v>
      </c>
      <c r="AE5" s="703"/>
      <c r="AF5" s="703"/>
      <c r="AG5" s="703"/>
      <c r="AH5" s="703"/>
      <c r="AI5" s="703"/>
      <c r="AJ5" s="703"/>
      <c r="AK5" s="703"/>
      <c r="AL5" s="690">
        <v>8.6</v>
      </c>
      <c r="AM5" s="672"/>
      <c r="AN5" s="672"/>
      <c r="AO5" s="691"/>
      <c r="AP5" s="663" t="s">
        <v>215</v>
      </c>
      <c r="AQ5" s="664"/>
      <c r="AR5" s="664"/>
      <c r="AS5" s="664"/>
      <c r="AT5" s="664"/>
      <c r="AU5" s="664"/>
      <c r="AV5" s="664"/>
      <c r="AW5" s="664"/>
      <c r="AX5" s="664"/>
      <c r="AY5" s="664"/>
      <c r="AZ5" s="664"/>
      <c r="BA5" s="664"/>
      <c r="BB5" s="664"/>
      <c r="BC5" s="664"/>
      <c r="BD5" s="664"/>
      <c r="BE5" s="664"/>
      <c r="BF5" s="665"/>
      <c r="BG5" s="608">
        <v>354537</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2">
      <c r="B6" s="605" t="s">
        <v>219</v>
      </c>
      <c r="C6" s="606"/>
      <c r="D6" s="606"/>
      <c r="E6" s="606"/>
      <c r="F6" s="606"/>
      <c r="G6" s="606"/>
      <c r="H6" s="606"/>
      <c r="I6" s="606"/>
      <c r="J6" s="606"/>
      <c r="K6" s="606"/>
      <c r="L6" s="606"/>
      <c r="M6" s="606"/>
      <c r="N6" s="606"/>
      <c r="O6" s="606"/>
      <c r="P6" s="606"/>
      <c r="Q6" s="607"/>
      <c r="R6" s="608">
        <v>73401</v>
      </c>
      <c r="S6" s="609"/>
      <c r="T6" s="609"/>
      <c r="U6" s="609"/>
      <c r="V6" s="609"/>
      <c r="W6" s="609"/>
      <c r="X6" s="609"/>
      <c r="Y6" s="610"/>
      <c r="Z6" s="646">
        <v>1</v>
      </c>
      <c r="AA6" s="646"/>
      <c r="AB6" s="646"/>
      <c r="AC6" s="646"/>
      <c r="AD6" s="647">
        <v>73401</v>
      </c>
      <c r="AE6" s="647"/>
      <c r="AF6" s="647"/>
      <c r="AG6" s="647"/>
      <c r="AH6" s="647"/>
      <c r="AI6" s="647"/>
      <c r="AJ6" s="647"/>
      <c r="AK6" s="647"/>
      <c r="AL6" s="611">
        <v>1.8</v>
      </c>
      <c r="AM6" s="612"/>
      <c r="AN6" s="612"/>
      <c r="AO6" s="648"/>
      <c r="AP6" s="605" t="s">
        <v>220</v>
      </c>
      <c r="AQ6" s="606"/>
      <c r="AR6" s="606"/>
      <c r="AS6" s="606"/>
      <c r="AT6" s="606"/>
      <c r="AU6" s="606"/>
      <c r="AV6" s="606"/>
      <c r="AW6" s="606"/>
      <c r="AX6" s="606"/>
      <c r="AY6" s="606"/>
      <c r="AZ6" s="606"/>
      <c r="BA6" s="606"/>
      <c r="BB6" s="606"/>
      <c r="BC6" s="606"/>
      <c r="BD6" s="606"/>
      <c r="BE6" s="606"/>
      <c r="BF6" s="607"/>
      <c r="BG6" s="608">
        <v>354537</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221</v>
      </c>
      <c r="CE6" s="664"/>
      <c r="CF6" s="664"/>
      <c r="CG6" s="664"/>
      <c r="CH6" s="664"/>
      <c r="CI6" s="664"/>
      <c r="CJ6" s="664"/>
      <c r="CK6" s="664"/>
      <c r="CL6" s="664"/>
      <c r="CM6" s="664"/>
      <c r="CN6" s="664"/>
      <c r="CO6" s="664"/>
      <c r="CP6" s="664"/>
      <c r="CQ6" s="665"/>
      <c r="CR6" s="608">
        <v>85824</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85824</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148</v>
      </c>
      <c r="S7" s="609"/>
      <c r="T7" s="609"/>
      <c r="U7" s="609"/>
      <c r="V7" s="609"/>
      <c r="W7" s="609"/>
      <c r="X7" s="609"/>
      <c r="Y7" s="610"/>
      <c r="Z7" s="646">
        <v>0</v>
      </c>
      <c r="AA7" s="646"/>
      <c r="AB7" s="646"/>
      <c r="AC7" s="646"/>
      <c r="AD7" s="647">
        <v>148</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139601</v>
      </c>
      <c r="BH7" s="609"/>
      <c r="BI7" s="609"/>
      <c r="BJ7" s="609"/>
      <c r="BK7" s="609"/>
      <c r="BL7" s="609"/>
      <c r="BM7" s="609"/>
      <c r="BN7" s="610"/>
      <c r="BO7" s="646">
        <v>39.4</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918531</v>
      </c>
      <c r="CS7" s="609"/>
      <c r="CT7" s="609"/>
      <c r="CU7" s="609"/>
      <c r="CV7" s="609"/>
      <c r="CW7" s="609"/>
      <c r="CX7" s="609"/>
      <c r="CY7" s="610"/>
      <c r="CZ7" s="646">
        <v>12.8</v>
      </c>
      <c r="DA7" s="646"/>
      <c r="DB7" s="646"/>
      <c r="DC7" s="646"/>
      <c r="DD7" s="614">
        <v>52625</v>
      </c>
      <c r="DE7" s="609"/>
      <c r="DF7" s="609"/>
      <c r="DG7" s="609"/>
      <c r="DH7" s="609"/>
      <c r="DI7" s="609"/>
      <c r="DJ7" s="609"/>
      <c r="DK7" s="609"/>
      <c r="DL7" s="609"/>
      <c r="DM7" s="609"/>
      <c r="DN7" s="609"/>
      <c r="DO7" s="609"/>
      <c r="DP7" s="610"/>
      <c r="DQ7" s="614">
        <v>715770</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1720</v>
      </c>
      <c r="S8" s="609"/>
      <c r="T8" s="609"/>
      <c r="U8" s="609"/>
      <c r="V8" s="609"/>
      <c r="W8" s="609"/>
      <c r="X8" s="609"/>
      <c r="Y8" s="610"/>
      <c r="Z8" s="646">
        <v>0</v>
      </c>
      <c r="AA8" s="646"/>
      <c r="AB8" s="646"/>
      <c r="AC8" s="646"/>
      <c r="AD8" s="647">
        <v>1720</v>
      </c>
      <c r="AE8" s="647"/>
      <c r="AF8" s="647"/>
      <c r="AG8" s="647"/>
      <c r="AH8" s="647"/>
      <c r="AI8" s="647"/>
      <c r="AJ8" s="647"/>
      <c r="AK8" s="647"/>
      <c r="AL8" s="611">
        <v>0</v>
      </c>
      <c r="AM8" s="612"/>
      <c r="AN8" s="612"/>
      <c r="AO8" s="648"/>
      <c r="AP8" s="605" t="s">
        <v>226</v>
      </c>
      <c r="AQ8" s="606"/>
      <c r="AR8" s="606"/>
      <c r="AS8" s="606"/>
      <c r="AT8" s="606"/>
      <c r="AU8" s="606"/>
      <c r="AV8" s="606"/>
      <c r="AW8" s="606"/>
      <c r="AX8" s="606"/>
      <c r="AY8" s="606"/>
      <c r="AZ8" s="606"/>
      <c r="BA8" s="606"/>
      <c r="BB8" s="606"/>
      <c r="BC8" s="606"/>
      <c r="BD8" s="606"/>
      <c r="BE8" s="606"/>
      <c r="BF8" s="607"/>
      <c r="BG8" s="608">
        <v>6316</v>
      </c>
      <c r="BH8" s="609"/>
      <c r="BI8" s="609"/>
      <c r="BJ8" s="609"/>
      <c r="BK8" s="609"/>
      <c r="BL8" s="609"/>
      <c r="BM8" s="609"/>
      <c r="BN8" s="610"/>
      <c r="BO8" s="646">
        <v>1.8</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1836325</v>
      </c>
      <c r="CS8" s="609"/>
      <c r="CT8" s="609"/>
      <c r="CU8" s="609"/>
      <c r="CV8" s="609"/>
      <c r="CW8" s="609"/>
      <c r="CX8" s="609"/>
      <c r="CY8" s="610"/>
      <c r="CZ8" s="646">
        <v>25.5</v>
      </c>
      <c r="DA8" s="646"/>
      <c r="DB8" s="646"/>
      <c r="DC8" s="646"/>
      <c r="DD8" s="614">
        <v>17387</v>
      </c>
      <c r="DE8" s="609"/>
      <c r="DF8" s="609"/>
      <c r="DG8" s="609"/>
      <c r="DH8" s="609"/>
      <c r="DI8" s="609"/>
      <c r="DJ8" s="609"/>
      <c r="DK8" s="609"/>
      <c r="DL8" s="609"/>
      <c r="DM8" s="609"/>
      <c r="DN8" s="609"/>
      <c r="DO8" s="609"/>
      <c r="DP8" s="610"/>
      <c r="DQ8" s="614">
        <v>1001247</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2410</v>
      </c>
      <c r="S9" s="609"/>
      <c r="T9" s="609"/>
      <c r="U9" s="609"/>
      <c r="V9" s="609"/>
      <c r="W9" s="609"/>
      <c r="X9" s="609"/>
      <c r="Y9" s="610"/>
      <c r="Z9" s="646">
        <v>0</v>
      </c>
      <c r="AA9" s="646"/>
      <c r="AB9" s="646"/>
      <c r="AC9" s="646"/>
      <c r="AD9" s="647">
        <v>2410</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120754</v>
      </c>
      <c r="BH9" s="609"/>
      <c r="BI9" s="609"/>
      <c r="BJ9" s="609"/>
      <c r="BK9" s="609"/>
      <c r="BL9" s="609"/>
      <c r="BM9" s="609"/>
      <c r="BN9" s="610"/>
      <c r="BO9" s="646">
        <v>34.1</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611831</v>
      </c>
      <c r="CS9" s="609"/>
      <c r="CT9" s="609"/>
      <c r="CU9" s="609"/>
      <c r="CV9" s="609"/>
      <c r="CW9" s="609"/>
      <c r="CX9" s="609"/>
      <c r="CY9" s="610"/>
      <c r="CZ9" s="646">
        <v>8.5</v>
      </c>
      <c r="DA9" s="646"/>
      <c r="DB9" s="646"/>
      <c r="DC9" s="646"/>
      <c r="DD9" s="614">
        <v>40897</v>
      </c>
      <c r="DE9" s="609"/>
      <c r="DF9" s="609"/>
      <c r="DG9" s="609"/>
      <c r="DH9" s="609"/>
      <c r="DI9" s="609"/>
      <c r="DJ9" s="609"/>
      <c r="DK9" s="609"/>
      <c r="DL9" s="609"/>
      <c r="DM9" s="609"/>
      <c r="DN9" s="609"/>
      <c r="DO9" s="609"/>
      <c r="DP9" s="610"/>
      <c r="DQ9" s="614">
        <v>540512</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9506</v>
      </c>
      <c r="BH10" s="609"/>
      <c r="BI10" s="609"/>
      <c r="BJ10" s="609"/>
      <c r="BK10" s="609"/>
      <c r="BL10" s="609"/>
      <c r="BM10" s="609"/>
      <c r="BN10" s="610"/>
      <c r="BO10" s="646">
        <v>2.7</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146281</v>
      </c>
      <c r="S11" s="609"/>
      <c r="T11" s="609"/>
      <c r="U11" s="609"/>
      <c r="V11" s="609"/>
      <c r="W11" s="609"/>
      <c r="X11" s="609"/>
      <c r="Y11" s="610"/>
      <c r="Z11" s="611">
        <v>1.9</v>
      </c>
      <c r="AA11" s="612"/>
      <c r="AB11" s="612"/>
      <c r="AC11" s="613"/>
      <c r="AD11" s="614">
        <v>146281</v>
      </c>
      <c r="AE11" s="609"/>
      <c r="AF11" s="609"/>
      <c r="AG11" s="609"/>
      <c r="AH11" s="609"/>
      <c r="AI11" s="609"/>
      <c r="AJ11" s="609"/>
      <c r="AK11" s="610"/>
      <c r="AL11" s="611">
        <v>3.6</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3025</v>
      </c>
      <c r="BH11" s="609"/>
      <c r="BI11" s="609"/>
      <c r="BJ11" s="609"/>
      <c r="BK11" s="609"/>
      <c r="BL11" s="609"/>
      <c r="BM11" s="609"/>
      <c r="BN11" s="610"/>
      <c r="BO11" s="646">
        <v>0.9</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856321</v>
      </c>
      <c r="CS11" s="609"/>
      <c r="CT11" s="609"/>
      <c r="CU11" s="609"/>
      <c r="CV11" s="609"/>
      <c r="CW11" s="609"/>
      <c r="CX11" s="609"/>
      <c r="CY11" s="610"/>
      <c r="CZ11" s="646">
        <v>11.9</v>
      </c>
      <c r="DA11" s="646"/>
      <c r="DB11" s="646"/>
      <c r="DC11" s="646"/>
      <c r="DD11" s="614">
        <v>225968</v>
      </c>
      <c r="DE11" s="609"/>
      <c r="DF11" s="609"/>
      <c r="DG11" s="609"/>
      <c r="DH11" s="609"/>
      <c r="DI11" s="609"/>
      <c r="DJ11" s="609"/>
      <c r="DK11" s="609"/>
      <c r="DL11" s="609"/>
      <c r="DM11" s="609"/>
      <c r="DN11" s="609"/>
      <c r="DO11" s="609"/>
      <c r="DP11" s="610"/>
      <c r="DQ11" s="614">
        <v>408032</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127224</v>
      </c>
      <c r="BH12" s="609"/>
      <c r="BI12" s="609"/>
      <c r="BJ12" s="609"/>
      <c r="BK12" s="609"/>
      <c r="BL12" s="609"/>
      <c r="BM12" s="609"/>
      <c r="BN12" s="610"/>
      <c r="BO12" s="646">
        <v>35.9</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82769</v>
      </c>
      <c r="CS12" s="609"/>
      <c r="CT12" s="609"/>
      <c r="CU12" s="609"/>
      <c r="CV12" s="609"/>
      <c r="CW12" s="609"/>
      <c r="CX12" s="609"/>
      <c r="CY12" s="610"/>
      <c r="CZ12" s="646">
        <v>1.1000000000000001</v>
      </c>
      <c r="DA12" s="646"/>
      <c r="DB12" s="646"/>
      <c r="DC12" s="646"/>
      <c r="DD12" s="614">
        <v>10140</v>
      </c>
      <c r="DE12" s="609"/>
      <c r="DF12" s="609"/>
      <c r="DG12" s="609"/>
      <c r="DH12" s="609"/>
      <c r="DI12" s="609"/>
      <c r="DJ12" s="609"/>
      <c r="DK12" s="609"/>
      <c r="DL12" s="609"/>
      <c r="DM12" s="609"/>
      <c r="DN12" s="609"/>
      <c r="DO12" s="609"/>
      <c r="DP12" s="610"/>
      <c r="DQ12" s="614">
        <v>67857</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126147</v>
      </c>
      <c r="BH13" s="609"/>
      <c r="BI13" s="609"/>
      <c r="BJ13" s="609"/>
      <c r="BK13" s="609"/>
      <c r="BL13" s="609"/>
      <c r="BM13" s="609"/>
      <c r="BN13" s="610"/>
      <c r="BO13" s="646">
        <v>35.6</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925955</v>
      </c>
      <c r="CS13" s="609"/>
      <c r="CT13" s="609"/>
      <c r="CU13" s="609"/>
      <c r="CV13" s="609"/>
      <c r="CW13" s="609"/>
      <c r="CX13" s="609"/>
      <c r="CY13" s="610"/>
      <c r="CZ13" s="646">
        <v>12.9</v>
      </c>
      <c r="DA13" s="646"/>
      <c r="DB13" s="646"/>
      <c r="DC13" s="646"/>
      <c r="DD13" s="614">
        <v>795500</v>
      </c>
      <c r="DE13" s="609"/>
      <c r="DF13" s="609"/>
      <c r="DG13" s="609"/>
      <c r="DH13" s="609"/>
      <c r="DI13" s="609"/>
      <c r="DJ13" s="609"/>
      <c r="DK13" s="609"/>
      <c r="DL13" s="609"/>
      <c r="DM13" s="609"/>
      <c r="DN13" s="609"/>
      <c r="DO13" s="609"/>
      <c r="DP13" s="610"/>
      <c r="DQ13" s="614">
        <v>75538</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34865</v>
      </c>
      <c r="BH14" s="609"/>
      <c r="BI14" s="609"/>
      <c r="BJ14" s="609"/>
      <c r="BK14" s="609"/>
      <c r="BL14" s="609"/>
      <c r="BM14" s="609"/>
      <c r="BN14" s="610"/>
      <c r="BO14" s="646">
        <v>9.8000000000000007</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181621</v>
      </c>
      <c r="CS14" s="609"/>
      <c r="CT14" s="609"/>
      <c r="CU14" s="609"/>
      <c r="CV14" s="609"/>
      <c r="CW14" s="609"/>
      <c r="CX14" s="609"/>
      <c r="CY14" s="610"/>
      <c r="CZ14" s="646">
        <v>2.5</v>
      </c>
      <c r="DA14" s="646"/>
      <c r="DB14" s="646"/>
      <c r="DC14" s="646"/>
      <c r="DD14" s="614">
        <v>37292</v>
      </c>
      <c r="DE14" s="609"/>
      <c r="DF14" s="609"/>
      <c r="DG14" s="609"/>
      <c r="DH14" s="609"/>
      <c r="DI14" s="609"/>
      <c r="DJ14" s="609"/>
      <c r="DK14" s="609"/>
      <c r="DL14" s="609"/>
      <c r="DM14" s="609"/>
      <c r="DN14" s="609"/>
      <c r="DO14" s="609"/>
      <c r="DP14" s="610"/>
      <c r="DQ14" s="614">
        <v>141821</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6050</v>
      </c>
      <c r="S15" s="609"/>
      <c r="T15" s="609"/>
      <c r="U15" s="609"/>
      <c r="V15" s="609"/>
      <c r="W15" s="609"/>
      <c r="X15" s="609"/>
      <c r="Y15" s="610"/>
      <c r="Z15" s="646">
        <v>0.1</v>
      </c>
      <c r="AA15" s="646"/>
      <c r="AB15" s="646"/>
      <c r="AC15" s="646"/>
      <c r="AD15" s="647">
        <v>6050</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52847</v>
      </c>
      <c r="BH15" s="609"/>
      <c r="BI15" s="609"/>
      <c r="BJ15" s="609"/>
      <c r="BK15" s="609"/>
      <c r="BL15" s="609"/>
      <c r="BM15" s="609"/>
      <c r="BN15" s="610"/>
      <c r="BO15" s="646">
        <v>14.9</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845776</v>
      </c>
      <c r="CS15" s="609"/>
      <c r="CT15" s="609"/>
      <c r="CU15" s="609"/>
      <c r="CV15" s="609"/>
      <c r="CW15" s="609"/>
      <c r="CX15" s="609"/>
      <c r="CY15" s="610"/>
      <c r="CZ15" s="646">
        <v>11.7</v>
      </c>
      <c r="DA15" s="646"/>
      <c r="DB15" s="646"/>
      <c r="DC15" s="646"/>
      <c r="DD15" s="614">
        <v>170555</v>
      </c>
      <c r="DE15" s="609"/>
      <c r="DF15" s="609"/>
      <c r="DG15" s="609"/>
      <c r="DH15" s="609"/>
      <c r="DI15" s="609"/>
      <c r="DJ15" s="609"/>
      <c r="DK15" s="609"/>
      <c r="DL15" s="609"/>
      <c r="DM15" s="609"/>
      <c r="DN15" s="609"/>
      <c r="DO15" s="609"/>
      <c r="DP15" s="610"/>
      <c r="DQ15" s="614">
        <v>557787</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7576</v>
      </c>
      <c r="S16" s="609"/>
      <c r="T16" s="609"/>
      <c r="U16" s="609"/>
      <c r="V16" s="609"/>
      <c r="W16" s="609"/>
      <c r="X16" s="609"/>
      <c r="Y16" s="610"/>
      <c r="Z16" s="646">
        <v>0.1</v>
      </c>
      <c r="AA16" s="646"/>
      <c r="AB16" s="646"/>
      <c r="AC16" s="646"/>
      <c r="AD16" s="647">
        <v>7576</v>
      </c>
      <c r="AE16" s="647"/>
      <c r="AF16" s="647"/>
      <c r="AG16" s="647"/>
      <c r="AH16" s="647"/>
      <c r="AI16" s="647"/>
      <c r="AJ16" s="647"/>
      <c r="AK16" s="647"/>
      <c r="AL16" s="611">
        <v>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49811</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28833</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19327</v>
      </c>
      <c r="S17" s="609"/>
      <c r="T17" s="609"/>
      <c r="U17" s="609"/>
      <c r="V17" s="609"/>
      <c r="W17" s="609"/>
      <c r="X17" s="609"/>
      <c r="Y17" s="610"/>
      <c r="Z17" s="646">
        <v>0.3</v>
      </c>
      <c r="AA17" s="646"/>
      <c r="AB17" s="646"/>
      <c r="AC17" s="646"/>
      <c r="AD17" s="647">
        <v>19327</v>
      </c>
      <c r="AE17" s="647"/>
      <c r="AF17" s="647"/>
      <c r="AG17" s="647"/>
      <c r="AH17" s="647"/>
      <c r="AI17" s="647"/>
      <c r="AJ17" s="647"/>
      <c r="AK17" s="647"/>
      <c r="AL17" s="611">
        <v>0.5</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808004</v>
      </c>
      <c r="CS17" s="609"/>
      <c r="CT17" s="609"/>
      <c r="CU17" s="609"/>
      <c r="CV17" s="609"/>
      <c r="CW17" s="609"/>
      <c r="CX17" s="609"/>
      <c r="CY17" s="610"/>
      <c r="CZ17" s="646">
        <v>11.2</v>
      </c>
      <c r="DA17" s="646"/>
      <c r="DB17" s="646"/>
      <c r="DC17" s="646"/>
      <c r="DD17" s="614" t="s">
        <v>122</v>
      </c>
      <c r="DE17" s="609"/>
      <c r="DF17" s="609"/>
      <c r="DG17" s="609"/>
      <c r="DH17" s="609"/>
      <c r="DI17" s="609"/>
      <c r="DJ17" s="609"/>
      <c r="DK17" s="609"/>
      <c r="DL17" s="609"/>
      <c r="DM17" s="609"/>
      <c r="DN17" s="609"/>
      <c r="DO17" s="609"/>
      <c r="DP17" s="610"/>
      <c r="DQ17" s="614">
        <v>768008</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1997</v>
      </c>
      <c r="S18" s="609"/>
      <c r="T18" s="609"/>
      <c r="U18" s="609"/>
      <c r="V18" s="609"/>
      <c r="W18" s="609"/>
      <c r="X18" s="609"/>
      <c r="Y18" s="610"/>
      <c r="Z18" s="646">
        <v>0</v>
      </c>
      <c r="AA18" s="646"/>
      <c r="AB18" s="646"/>
      <c r="AC18" s="646"/>
      <c r="AD18" s="647">
        <v>1997</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17330</v>
      </c>
      <c r="S19" s="609"/>
      <c r="T19" s="609"/>
      <c r="U19" s="609"/>
      <c r="V19" s="609"/>
      <c r="W19" s="609"/>
      <c r="X19" s="609"/>
      <c r="Y19" s="610"/>
      <c r="Z19" s="646">
        <v>0.2</v>
      </c>
      <c r="AA19" s="646"/>
      <c r="AB19" s="646"/>
      <c r="AC19" s="646"/>
      <c r="AD19" s="647">
        <v>17330</v>
      </c>
      <c r="AE19" s="647"/>
      <c r="AF19" s="647"/>
      <c r="AG19" s="647"/>
      <c r="AH19" s="647"/>
      <c r="AI19" s="647"/>
      <c r="AJ19" s="647"/>
      <c r="AK19" s="647"/>
      <c r="AL19" s="611">
        <v>0.4</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7202768</v>
      </c>
      <c r="CS20" s="609"/>
      <c r="CT20" s="609"/>
      <c r="CU20" s="609"/>
      <c r="CV20" s="609"/>
      <c r="CW20" s="609"/>
      <c r="CX20" s="609"/>
      <c r="CY20" s="610"/>
      <c r="CZ20" s="646">
        <v>100</v>
      </c>
      <c r="DA20" s="646"/>
      <c r="DB20" s="646"/>
      <c r="DC20" s="646"/>
      <c r="DD20" s="614">
        <v>1350364</v>
      </c>
      <c r="DE20" s="609"/>
      <c r="DF20" s="609"/>
      <c r="DG20" s="609"/>
      <c r="DH20" s="609"/>
      <c r="DI20" s="609"/>
      <c r="DJ20" s="609"/>
      <c r="DK20" s="609"/>
      <c r="DL20" s="609"/>
      <c r="DM20" s="609"/>
      <c r="DN20" s="609"/>
      <c r="DO20" s="609"/>
      <c r="DP20" s="610"/>
      <c r="DQ20" s="614">
        <v>4391229</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3642638</v>
      </c>
      <c r="S21" s="609"/>
      <c r="T21" s="609"/>
      <c r="U21" s="609"/>
      <c r="V21" s="609"/>
      <c r="W21" s="609"/>
      <c r="X21" s="609"/>
      <c r="Y21" s="610"/>
      <c r="Z21" s="646">
        <v>48.1</v>
      </c>
      <c r="AA21" s="646"/>
      <c r="AB21" s="646"/>
      <c r="AC21" s="646"/>
      <c r="AD21" s="647">
        <v>3428315</v>
      </c>
      <c r="AE21" s="647"/>
      <c r="AF21" s="647"/>
      <c r="AG21" s="647"/>
      <c r="AH21" s="647"/>
      <c r="AI21" s="647"/>
      <c r="AJ21" s="647"/>
      <c r="AK21" s="647"/>
      <c r="AL21" s="611">
        <v>83.3</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3428315</v>
      </c>
      <c r="S22" s="609"/>
      <c r="T22" s="609"/>
      <c r="U22" s="609"/>
      <c r="V22" s="609"/>
      <c r="W22" s="609"/>
      <c r="X22" s="609"/>
      <c r="Y22" s="610"/>
      <c r="Z22" s="646">
        <v>45.3</v>
      </c>
      <c r="AA22" s="646"/>
      <c r="AB22" s="646"/>
      <c r="AC22" s="646"/>
      <c r="AD22" s="647">
        <v>3428315</v>
      </c>
      <c r="AE22" s="647"/>
      <c r="AF22" s="647"/>
      <c r="AG22" s="647"/>
      <c r="AH22" s="647"/>
      <c r="AI22" s="647"/>
      <c r="AJ22" s="647"/>
      <c r="AK22" s="647"/>
      <c r="AL22" s="611">
        <v>83.3</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269</v>
      </c>
      <c r="C23" s="606"/>
      <c r="D23" s="606"/>
      <c r="E23" s="606"/>
      <c r="F23" s="606"/>
      <c r="G23" s="606"/>
      <c r="H23" s="606"/>
      <c r="I23" s="606"/>
      <c r="J23" s="606"/>
      <c r="K23" s="606"/>
      <c r="L23" s="606"/>
      <c r="M23" s="606"/>
      <c r="N23" s="606"/>
      <c r="O23" s="606"/>
      <c r="P23" s="606"/>
      <c r="Q23" s="607"/>
      <c r="R23" s="608">
        <v>214323</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278</v>
      </c>
      <c r="CE24" s="664"/>
      <c r="CF24" s="664"/>
      <c r="CG24" s="664"/>
      <c r="CH24" s="664"/>
      <c r="CI24" s="664"/>
      <c r="CJ24" s="664"/>
      <c r="CK24" s="664"/>
      <c r="CL24" s="664"/>
      <c r="CM24" s="664"/>
      <c r="CN24" s="664"/>
      <c r="CO24" s="664"/>
      <c r="CP24" s="664"/>
      <c r="CQ24" s="665"/>
      <c r="CR24" s="660">
        <v>3224931</v>
      </c>
      <c r="CS24" s="661"/>
      <c r="CT24" s="661"/>
      <c r="CU24" s="661"/>
      <c r="CV24" s="661"/>
      <c r="CW24" s="661"/>
      <c r="CX24" s="661"/>
      <c r="CY24" s="689"/>
      <c r="CZ24" s="690">
        <v>44.8</v>
      </c>
      <c r="DA24" s="672"/>
      <c r="DB24" s="672"/>
      <c r="DC24" s="692"/>
      <c r="DD24" s="688">
        <v>2322535</v>
      </c>
      <c r="DE24" s="661"/>
      <c r="DF24" s="661"/>
      <c r="DG24" s="661"/>
      <c r="DH24" s="661"/>
      <c r="DI24" s="661"/>
      <c r="DJ24" s="661"/>
      <c r="DK24" s="689"/>
      <c r="DL24" s="688">
        <v>2184338</v>
      </c>
      <c r="DM24" s="661"/>
      <c r="DN24" s="661"/>
      <c r="DO24" s="661"/>
      <c r="DP24" s="661"/>
      <c r="DQ24" s="661"/>
      <c r="DR24" s="661"/>
      <c r="DS24" s="661"/>
      <c r="DT24" s="661"/>
      <c r="DU24" s="661"/>
      <c r="DV24" s="689"/>
      <c r="DW24" s="690">
        <v>53</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4254088</v>
      </c>
      <c r="S25" s="609"/>
      <c r="T25" s="609"/>
      <c r="U25" s="609"/>
      <c r="V25" s="609"/>
      <c r="W25" s="609"/>
      <c r="X25" s="609"/>
      <c r="Y25" s="610"/>
      <c r="Z25" s="646">
        <v>56.2</v>
      </c>
      <c r="AA25" s="646"/>
      <c r="AB25" s="646"/>
      <c r="AC25" s="646"/>
      <c r="AD25" s="647">
        <v>4039765</v>
      </c>
      <c r="AE25" s="647"/>
      <c r="AF25" s="647"/>
      <c r="AG25" s="647"/>
      <c r="AH25" s="647"/>
      <c r="AI25" s="647"/>
      <c r="AJ25" s="647"/>
      <c r="AK25" s="647"/>
      <c r="AL25" s="611">
        <v>98.2</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1144316</v>
      </c>
      <c r="CS25" s="621"/>
      <c r="CT25" s="621"/>
      <c r="CU25" s="621"/>
      <c r="CV25" s="621"/>
      <c r="CW25" s="621"/>
      <c r="CX25" s="621"/>
      <c r="CY25" s="622"/>
      <c r="CZ25" s="611">
        <v>15.9</v>
      </c>
      <c r="DA25" s="623"/>
      <c r="DB25" s="623"/>
      <c r="DC25" s="624"/>
      <c r="DD25" s="614">
        <v>1072875</v>
      </c>
      <c r="DE25" s="621"/>
      <c r="DF25" s="621"/>
      <c r="DG25" s="621"/>
      <c r="DH25" s="621"/>
      <c r="DI25" s="621"/>
      <c r="DJ25" s="621"/>
      <c r="DK25" s="622"/>
      <c r="DL25" s="614">
        <v>1046153</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865</v>
      </c>
      <c r="S26" s="609"/>
      <c r="T26" s="609"/>
      <c r="U26" s="609"/>
      <c r="V26" s="609"/>
      <c r="W26" s="609"/>
      <c r="X26" s="609"/>
      <c r="Y26" s="610"/>
      <c r="Z26" s="646">
        <v>0</v>
      </c>
      <c r="AA26" s="646"/>
      <c r="AB26" s="646"/>
      <c r="AC26" s="646"/>
      <c r="AD26" s="647">
        <v>865</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620863</v>
      </c>
      <c r="CS26" s="609"/>
      <c r="CT26" s="609"/>
      <c r="CU26" s="609"/>
      <c r="CV26" s="609"/>
      <c r="CW26" s="609"/>
      <c r="CX26" s="609"/>
      <c r="CY26" s="610"/>
      <c r="CZ26" s="611">
        <v>8.6</v>
      </c>
      <c r="DA26" s="623"/>
      <c r="DB26" s="623"/>
      <c r="DC26" s="624"/>
      <c r="DD26" s="614">
        <v>591449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29047</v>
      </c>
      <c r="S27" s="609"/>
      <c r="T27" s="609"/>
      <c r="U27" s="609"/>
      <c r="V27" s="609"/>
      <c r="W27" s="609"/>
      <c r="X27" s="609"/>
      <c r="Y27" s="610"/>
      <c r="Z27" s="646">
        <v>0.4</v>
      </c>
      <c r="AA27" s="646"/>
      <c r="AB27" s="646"/>
      <c r="AC27" s="646"/>
      <c r="AD27" s="647">
        <v>2000</v>
      </c>
      <c r="AE27" s="647"/>
      <c r="AF27" s="647"/>
      <c r="AG27" s="647"/>
      <c r="AH27" s="647"/>
      <c r="AI27" s="647"/>
      <c r="AJ27" s="647"/>
      <c r="AK27" s="647"/>
      <c r="AL27" s="611">
        <v>0</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354537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1272611</v>
      </c>
      <c r="CS27" s="621"/>
      <c r="CT27" s="621"/>
      <c r="CU27" s="621"/>
      <c r="CV27" s="621"/>
      <c r="CW27" s="621"/>
      <c r="CX27" s="621"/>
      <c r="CY27" s="622"/>
      <c r="CZ27" s="611">
        <v>17.7</v>
      </c>
      <c r="DA27" s="623"/>
      <c r="DB27" s="623"/>
      <c r="DC27" s="624"/>
      <c r="DD27" s="614">
        <v>481652</v>
      </c>
      <c r="DE27" s="621"/>
      <c r="DF27" s="621"/>
      <c r="DG27" s="621"/>
      <c r="DH27" s="621"/>
      <c r="DI27" s="621"/>
      <c r="DJ27" s="621"/>
      <c r="DK27" s="622"/>
      <c r="DL27" s="614">
        <v>370177</v>
      </c>
      <c r="DM27" s="621"/>
      <c r="DN27" s="621"/>
      <c r="DO27" s="621"/>
      <c r="DP27" s="621"/>
      <c r="DQ27" s="621"/>
      <c r="DR27" s="621"/>
      <c r="DS27" s="621"/>
      <c r="DT27" s="621"/>
      <c r="DU27" s="621"/>
      <c r="DV27" s="622"/>
      <c r="DW27" s="611">
        <v>9</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138950</v>
      </c>
      <c r="S28" s="609"/>
      <c r="T28" s="609"/>
      <c r="U28" s="609"/>
      <c r="V28" s="609"/>
      <c r="W28" s="609"/>
      <c r="X28" s="609"/>
      <c r="Y28" s="610"/>
      <c r="Z28" s="646">
        <v>1.8</v>
      </c>
      <c r="AA28" s="646"/>
      <c r="AB28" s="646"/>
      <c r="AC28" s="646"/>
      <c r="AD28" s="647">
        <v>50381</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808004</v>
      </c>
      <c r="CS28" s="609"/>
      <c r="CT28" s="609"/>
      <c r="CU28" s="609"/>
      <c r="CV28" s="609"/>
      <c r="CW28" s="609"/>
      <c r="CX28" s="609"/>
      <c r="CY28" s="610"/>
      <c r="CZ28" s="611">
        <v>11.2</v>
      </c>
      <c r="DA28" s="623"/>
      <c r="DB28" s="623"/>
      <c r="DC28" s="624"/>
      <c r="DD28" s="614">
        <v>768008</v>
      </c>
      <c r="DE28" s="609"/>
      <c r="DF28" s="609"/>
      <c r="DG28" s="609"/>
      <c r="DH28" s="609"/>
      <c r="DI28" s="609"/>
      <c r="DJ28" s="609"/>
      <c r="DK28" s="610"/>
      <c r="DL28" s="614">
        <v>768008</v>
      </c>
      <c r="DM28" s="609"/>
      <c r="DN28" s="609"/>
      <c r="DO28" s="609"/>
      <c r="DP28" s="609"/>
      <c r="DQ28" s="609"/>
      <c r="DR28" s="609"/>
      <c r="DS28" s="609"/>
      <c r="DT28" s="609"/>
      <c r="DU28" s="609"/>
      <c r="DV28" s="610"/>
      <c r="DW28" s="611">
        <v>18.600000000000001</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5203</v>
      </c>
      <c r="S29" s="609"/>
      <c r="T29" s="609"/>
      <c r="U29" s="609"/>
      <c r="V29" s="609"/>
      <c r="W29" s="609"/>
      <c r="X29" s="609"/>
      <c r="Y29" s="610"/>
      <c r="Z29" s="646">
        <v>0.1</v>
      </c>
      <c r="AA29" s="646"/>
      <c r="AB29" s="646"/>
      <c r="AC29" s="646"/>
      <c r="AD29" s="647">
        <v>20</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807895</v>
      </c>
      <c r="CS29" s="621"/>
      <c r="CT29" s="621"/>
      <c r="CU29" s="621"/>
      <c r="CV29" s="621"/>
      <c r="CW29" s="621"/>
      <c r="CX29" s="621"/>
      <c r="CY29" s="622"/>
      <c r="CZ29" s="611">
        <v>11.2</v>
      </c>
      <c r="DA29" s="623"/>
      <c r="DB29" s="623"/>
      <c r="DC29" s="624"/>
      <c r="DD29" s="614">
        <v>767899</v>
      </c>
      <c r="DE29" s="621"/>
      <c r="DF29" s="621"/>
      <c r="DG29" s="621"/>
      <c r="DH29" s="621"/>
      <c r="DI29" s="621"/>
      <c r="DJ29" s="621"/>
      <c r="DK29" s="622"/>
      <c r="DL29" s="614">
        <v>767899</v>
      </c>
      <c r="DM29" s="621"/>
      <c r="DN29" s="621"/>
      <c r="DO29" s="621"/>
      <c r="DP29" s="621"/>
      <c r="DQ29" s="621"/>
      <c r="DR29" s="621"/>
      <c r="DS29" s="621"/>
      <c r="DT29" s="621"/>
      <c r="DU29" s="621"/>
      <c r="DV29" s="622"/>
      <c r="DW29" s="611">
        <v>18.600000000000001</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1286745</v>
      </c>
      <c r="S30" s="609"/>
      <c r="T30" s="609"/>
      <c r="U30" s="609"/>
      <c r="V30" s="609"/>
      <c r="W30" s="609"/>
      <c r="X30" s="609"/>
      <c r="Y30" s="610"/>
      <c r="Z30" s="646">
        <v>17</v>
      </c>
      <c r="AA30" s="646"/>
      <c r="AB30" s="646"/>
      <c r="AC30" s="646"/>
      <c r="AD30" s="647" t="s">
        <v>122</v>
      </c>
      <c r="AE30" s="647"/>
      <c r="AF30" s="647"/>
      <c r="AG30" s="647"/>
      <c r="AH30" s="647"/>
      <c r="AI30" s="647"/>
      <c r="AJ30" s="647"/>
      <c r="AK30" s="647"/>
      <c r="AL30" s="611" t="s">
        <v>122</v>
      </c>
      <c r="AM30" s="612"/>
      <c r="AN30" s="612"/>
      <c r="AO30" s="648"/>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755531</v>
      </c>
      <c r="CS30" s="609"/>
      <c r="CT30" s="609"/>
      <c r="CU30" s="609"/>
      <c r="CV30" s="609"/>
      <c r="CW30" s="609"/>
      <c r="CX30" s="609"/>
      <c r="CY30" s="610"/>
      <c r="CZ30" s="611">
        <v>10.5</v>
      </c>
      <c r="DA30" s="623"/>
      <c r="DB30" s="623"/>
      <c r="DC30" s="624"/>
      <c r="DD30" s="614">
        <v>715535</v>
      </c>
      <c r="DE30" s="609"/>
      <c r="DF30" s="609"/>
      <c r="DG30" s="609"/>
      <c r="DH30" s="609"/>
      <c r="DI30" s="609"/>
      <c r="DJ30" s="609"/>
      <c r="DK30" s="610"/>
      <c r="DL30" s="614">
        <v>715535</v>
      </c>
      <c r="DM30" s="609"/>
      <c r="DN30" s="609"/>
      <c r="DO30" s="609"/>
      <c r="DP30" s="609"/>
      <c r="DQ30" s="609"/>
      <c r="DR30" s="609"/>
      <c r="DS30" s="609"/>
      <c r="DT30" s="609"/>
      <c r="DU30" s="609"/>
      <c r="DV30" s="610"/>
      <c r="DW30" s="611">
        <v>17.399999999999999</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3" t="s">
        <v>176</v>
      </c>
      <c r="AY31" s="664"/>
      <c r="AZ31" s="664"/>
      <c r="BA31" s="664"/>
      <c r="BB31" s="664"/>
      <c r="BC31" s="664"/>
      <c r="BD31" s="664"/>
      <c r="BE31" s="664"/>
      <c r="BF31" s="665"/>
      <c r="BG31" s="670">
        <v>98.2</v>
      </c>
      <c r="BH31" s="671"/>
      <c r="BI31" s="671"/>
      <c r="BJ31" s="671"/>
      <c r="BK31" s="671"/>
      <c r="BL31" s="671"/>
      <c r="BM31" s="672">
        <v>91.2</v>
      </c>
      <c r="BN31" s="671"/>
      <c r="BO31" s="671"/>
      <c r="BP31" s="671"/>
      <c r="BQ31" s="673"/>
      <c r="BR31" s="670">
        <v>97.2</v>
      </c>
      <c r="BS31" s="671"/>
      <c r="BT31" s="671"/>
      <c r="BU31" s="671"/>
      <c r="BV31" s="671"/>
      <c r="BW31" s="671"/>
      <c r="BX31" s="672">
        <v>90</v>
      </c>
      <c r="BY31" s="671"/>
      <c r="BZ31" s="671"/>
      <c r="CA31" s="671"/>
      <c r="CB31" s="673"/>
      <c r="CD31" s="629"/>
      <c r="CE31" s="630"/>
      <c r="CF31" s="605" t="s">
        <v>299</v>
      </c>
      <c r="CG31" s="606"/>
      <c r="CH31" s="606"/>
      <c r="CI31" s="606"/>
      <c r="CJ31" s="606"/>
      <c r="CK31" s="606"/>
      <c r="CL31" s="606"/>
      <c r="CM31" s="606"/>
      <c r="CN31" s="606"/>
      <c r="CO31" s="606"/>
      <c r="CP31" s="606"/>
      <c r="CQ31" s="607"/>
      <c r="CR31" s="608">
        <v>52364</v>
      </c>
      <c r="CS31" s="621"/>
      <c r="CT31" s="621"/>
      <c r="CU31" s="621"/>
      <c r="CV31" s="621"/>
      <c r="CW31" s="621"/>
      <c r="CX31" s="621"/>
      <c r="CY31" s="622"/>
      <c r="CZ31" s="611">
        <v>0.7</v>
      </c>
      <c r="DA31" s="623"/>
      <c r="DB31" s="623"/>
      <c r="DC31" s="624"/>
      <c r="DD31" s="614">
        <v>52364</v>
      </c>
      <c r="DE31" s="621"/>
      <c r="DF31" s="621"/>
      <c r="DG31" s="621"/>
      <c r="DH31" s="621"/>
      <c r="DI31" s="621"/>
      <c r="DJ31" s="621"/>
      <c r="DK31" s="622"/>
      <c r="DL31" s="614">
        <v>52364</v>
      </c>
      <c r="DM31" s="621"/>
      <c r="DN31" s="621"/>
      <c r="DO31" s="621"/>
      <c r="DP31" s="621"/>
      <c r="DQ31" s="621"/>
      <c r="DR31" s="621"/>
      <c r="DS31" s="621"/>
      <c r="DT31" s="621"/>
      <c r="DU31" s="621"/>
      <c r="DV31" s="622"/>
      <c r="DW31" s="611">
        <v>1.3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526962</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99</v>
      </c>
      <c r="BH32" s="621"/>
      <c r="BI32" s="621"/>
      <c r="BJ32" s="621"/>
      <c r="BK32" s="621"/>
      <c r="BL32" s="621"/>
      <c r="BM32" s="612">
        <v>93.9</v>
      </c>
      <c r="BN32" s="621"/>
      <c r="BO32" s="621"/>
      <c r="BP32" s="621"/>
      <c r="BQ32" s="644"/>
      <c r="BR32" s="679">
        <v>98</v>
      </c>
      <c r="BS32" s="621"/>
      <c r="BT32" s="621"/>
      <c r="BU32" s="621"/>
      <c r="BV32" s="621"/>
      <c r="BW32" s="621"/>
      <c r="BX32" s="612">
        <v>93.1</v>
      </c>
      <c r="BY32" s="621"/>
      <c r="BZ32" s="621"/>
      <c r="CA32" s="621"/>
      <c r="CB32" s="644"/>
      <c r="CD32" s="631"/>
      <c r="CE32" s="632"/>
      <c r="CF32" s="605" t="s">
        <v>303</v>
      </c>
      <c r="CG32" s="606"/>
      <c r="CH32" s="606"/>
      <c r="CI32" s="606"/>
      <c r="CJ32" s="606"/>
      <c r="CK32" s="606"/>
      <c r="CL32" s="606"/>
      <c r="CM32" s="606"/>
      <c r="CN32" s="606"/>
      <c r="CO32" s="606"/>
      <c r="CP32" s="606"/>
      <c r="CQ32" s="607"/>
      <c r="CR32" s="608">
        <v>109</v>
      </c>
      <c r="CS32" s="609"/>
      <c r="CT32" s="609"/>
      <c r="CU32" s="609"/>
      <c r="CV32" s="609"/>
      <c r="CW32" s="609"/>
      <c r="CX32" s="609"/>
      <c r="CY32" s="610"/>
      <c r="CZ32" s="611">
        <v>0</v>
      </c>
      <c r="DA32" s="623"/>
      <c r="DB32" s="623"/>
      <c r="DC32" s="624"/>
      <c r="DD32" s="614">
        <v>109</v>
      </c>
      <c r="DE32" s="609"/>
      <c r="DF32" s="609"/>
      <c r="DG32" s="609"/>
      <c r="DH32" s="609"/>
      <c r="DI32" s="609"/>
      <c r="DJ32" s="609"/>
      <c r="DK32" s="610"/>
      <c r="DL32" s="614">
        <v>109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13351</v>
      </c>
      <c r="S33" s="609"/>
      <c r="T33" s="609"/>
      <c r="U33" s="609"/>
      <c r="V33" s="609"/>
      <c r="W33" s="609"/>
      <c r="X33" s="609"/>
      <c r="Y33" s="610"/>
      <c r="Z33" s="646">
        <v>0.2</v>
      </c>
      <c r="AA33" s="646"/>
      <c r="AB33" s="646"/>
      <c r="AC33" s="646"/>
      <c r="AD33" s="647">
        <v>12321</v>
      </c>
      <c r="AE33" s="647"/>
      <c r="AF33" s="647"/>
      <c r="AG33" s="647"/>
      <c r="AH33" s="647"/>
      <c r="AI33" s="647"/>
      <c r="AJ33" s="647"/>
      <c r="AK33" s="647"/>
      <c r="AL33" s="611">
        <v>0.3</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97.1</v>
      </c>
      <c r="BH33" s="593"/>
      <c r="BI33" s="593"/>
      <c r="BJ33" s="593"/>
      <c r="BK33" s="593"/>
      <c r="BL33" s="593"/>
      <c r="BM33" s="639">
        <v>86.6</v>
      </c>
      <c r="BN33" s="593"/>
      <c r="BO33" s="593"/>
      <c r="BP33" s="593"/>
      <c r="BQ33" s="656"/>
      <c r="BR33" s="669">
        <v>95.7</v>
      </c>
      <c r="BS33" s="593"/>
      <c r="BT33" s="593"/>
      <c r="BU33" s="593"/>
      <c r="BV33" s="593"/>
      <c r="BW33" s="593"/>
      <c r="BX33" s="639">
        <v>84.2</v>
      </c>
      <c r="BY33" s="593"/>
      <c r="BZ33" s="593"/>
      <c r="CA33" s="593"/>
      <c r="CB33" s="656"/>
      <c r="CD33" s="605" t="s">
        <v>306</v>
      </c>
      <c r="CE33" s="606"/>
      <c r="CF33" s="606"/>
      <c r="CG33" s="606"/>
      <c r="CH33" s="606"/>
      <c r="CI33" s="606"/>
      <c r="CJ33" s="606"/>
      <c r="CK33" s="606"/>
      <c r="CL33" s="606"/>
      <c r="CM33" s="606"/>
      <c r="CN33" s="606"/>
      <c r="CO33" s="606"/>
      <c r="CP33" s="606"/>
      <c r="CQ33" s="607"/>
      <c r="CR33" s="608">
        <v>2577662</v>
      </c>
      <c r="CS33" s="621"/>
      <c r="CT33" s="621"/>
      <c r="CU33" s="621"/>
      <c r="CV33" s="621"/>
      <c r="CW33" s="621"/>
      <c r="CX33" s="621"/>
      <c r="CY33" s="622"/>
      <c r="CZ33" s="611">
        <v>35.799999999999997</v>
      </c>
      <c r="DA33" s="623"/>
      <c r="DB33" s="623"/>
      <c r="DC33" s="624"/>
      <c r="DD33" s="614">
        <v>1866702</v>
      </c>
      <c r="DE33" s="621"/>
      <c r="DF33" s="621"/>
      <c r="DG33" s="621"/>
      <c r="DH33" s="621"/>
      <c r="DI33" s="621"/>
      <c r="DJ33" s="621"/>
      <c r="DK33" s="622"/>
      <c r="DL33" s="614">
        <v>1434592</v>
      </c>
      <c r="DM33" s="621"/>
      <c r="DN33" s="621"/>
      <c r="DO33" s="621"/>
      <c r="DP33" s="621"/>
      <c r="DQ33" s="621"/>
      <c r="DR33" s="621"/>
      <c r="DS33" s="621"/>
      <c r="DT33" s="621"/>
      <c r="DU33" s="621"/>
      <c r="DV33" s="622"/>
      <c r="DW33" s="611">
        <v>34.799999999999997</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81637</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959323</v>
      </c>
      <c r="CS34" s="609"/>
      <c r="CT34" s="609"/>
      <c r="CU34" s="609"/>
      <c r="CV34" s="609"/>
      <c r="CW34" s="609"/>
      <c r="CX34" s="609"/>
      <c r="CY34" s="610"/>
      <c r="CZ34" s="611">
        <v>13.3</v>
      </c>
      <c r="DA34" s="623"/>
      <c r="DB34" s="623"/>
      <c r="DC34" s="624"/>
      <c r="DD34" s="614">
        <v>651675</v>
      </c>
      <c r="DE34" s="609"/>
      <c r="DF34" s="609"/>
      <c r="DG34" s="609"/>
      <c r="DH34" s="609"/>
      <c r="DI34" s="609"/>
      <c r="DJ34" s="609"/>
      <c r="DK34" s="610"/>
      <c r="DL34" s="614">
        <v>496924</v>
      </c>
      <c r="DM34" s="609"/>
      <c r="DN34" s="609"/>
      <c r="DO34" s="609"/>
      <c r="DP34" s="609"/>
      <c r="DQ34" s="609"/>
      <c r="DR34" s="609"/>
      <c r="DS34" s="609"/>
      <c r="DT34" s="609"/>
      <c r="DU34" s="609"/>
      <c r="DV34" s="610"/>
      <c r="DW34" s="611">
        <v>12.1</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117356</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04"/>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312</v>
      </c>
      <c r="CE35" s="606"/>
      <c r="CF35" s="606"/>
      <c r="CG35" s="606"/>
      <c r="CH35" s="606"/>
      <c r="CI35" s="606"/>
      <c r="CJ35" s="606"/>
      <c r="CK35" s="606"/>
      <c r="CL35" s="606"/>
      <c r="CM35" s="606"/>
      <c r="CN35" s="606"/>
      <c r="CO35" s="606"/>
      <c r="CP35" s="606"/>
      <c r="CQ35" s="607"/>
      <c r="CR35" s="608">
        <v>77759</v>
      </c>
      <c r="CS35" s="621"/>
      <c r="CT35" s="621"/>
      <c r="CU35" s="621"/>
      <c r="CV35" s="621"/>
      <c r="CW35" s="621"/>
      <c r="CX35" s="621"/>
      <c r="CY35" s="622"/>
      <c r="CZ35" s="611">
        <v>1.1000000000000001</v>
      </c>
      <c r="DA35" s="623"/>
      <c r="DB35" s="623"/>
      <c r="DC35" s="624"/>
      <c r="DD35" s="614">
        <v>42638</v>
      </c>
      <c r="DE35" s="621"/>
      <c r="DF35" s="621"/>
      <c r="DG35" s="621"/>
      <c r="DH35" s="621"/>
      <c r="DI35" s="621"/>
      <c r="DJ35" s="621"/>
      <c r="DK35" s="622"/>
      <c r="DL35" s="614">
        <v>42044</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158344</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0">
        <v>659484</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26982</v>
      </c>
      <c r="BW36" s="661"/>
      <c r="BX36" s="661"/>
      <c r="BY36" s="661"/>
      <c r="BZ36" s="661"/>
      <c r="CA36" s="661"/>
      <c r="CB36" s="662"/>
      <c r="CD36" s="605" t="s">
        <v>316</v>
      </c>
      <c r="CE36" s="606"/>
      <c r="CF36" s="606"/>
      <c r="CG36" s="606"/>
      <c r="CH36" s="606"/>
      <c r="CI36" s="606"/>
      <c r="CJ36" s="606"/>
      <c r="CK36" s="606"/>
      <c r="CL36" s="606"/>
      <c r="CM36" s="606"/>
      <c r="CN36" s="606"/>
      <c r="CO36" s="606"/>
      <c r="CP36" s="606"/>
      <c r="CQ36" s="607"/>
      <c r="CR36" s="608">
        <v>914915</v>
      </c>
      <c r="CS36" s="609"/>
      <c r="CT36" s="609"/>
      <c r="CU36" s="609"/>
      <c r="CV36" s="609"/>
      <c r="CW36" s="609"/>
      <c r="CX36" s="609"/>
      <c r="CY36" s="610"/>
      <c r="CZ36" s="611">
        <v>12.7</v>
      </c>
      <c r="DA36" s="623"/>
      <c r="DB36" s="623"/>
      <c r="DC36" s="624"/>
      <c r="DD36" s="614">
        <v>691912</v>
      </c>
      <c r="DE36" s="609"/>
      <c r="DF36" s="609"/>
      <c r="DG36" s="609"/>
      <c r="DH36" s="609"/>
      <c r="DI36" s="609"/>
      <c r="DJ36" s="609"/>
      <c r="DK36" s="610"/>
      <c r="DL36" s="614">
        <v>500209</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161375</v>
      </c>
      <c r="S37" s="609"/>
      <c r="T37" s="609"/>
      <c r="U37" s="609"/>
      <c r="V37" s="609"/>
      <c r="W37" s="609"/>
      <c r="X37" s="609"/>
      <c r="Y37" s="610"/>
      <c r="Z37" s="646">
        <v>2.1</v>
      </c>
      <c r="AA37" s="646"/>
      <c r="AB37" s="646"/>
      <c r="AC37" s="646"/>
      <c r="AD37" s="647">
        <v>10449</v>
      </c>
      <c r="AE37" s="647"/>
      <c r="AF37" s="647"/>
      <c r="AG37" s="647"/>
      <c r="AH37" s="647"/>
      <c r="AI37" s="647"/>
      <c r="AJ37" s="647"/>
      <c r="AK37" s="647"/>
      <c r="AL37" s="611">
        <v>0.3</v>
      </c>
      <c r="AM37" s="612"/>
      <c r="AN37" s="612"/>
      <c r="AO37" s="648"/>
      <c r="AQ37" s="641" t="s">
        <v>318</v>
      </c>
      <c r="AR37" s="642"/>
      <c r="AS37" s="642"/>
      <c r="AT37" s="642"/>
      <c r="AU37" s="642"/>
      <c r="AV37" s="642"/>
      <c r="AW37" s="642"/>
      <c r="AX37" s="642"/>
      <c r="AY37" s="643"/>
      <c r="AZ37" s="608">
        <v>176647</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138</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270614</v>
      </c>
      <c r="CS37" s="621"/>
      <c r="CT37" s="621"/>
      <c r="CU37" s="621"/>
      <c r="CV37" s="621"/>
      <c r="CW37" s="621"/>
      <c r="CX37" s="621"/>
      <c r="CY37" s="622"/>
      <c r="CZ37" s="611">
        <v>3.8</v>
      </c>
      <c r="DA37" s="623"/>
      <c r="DB37" s="623"/>
      <c r="DC37" s="624"/>
      <c r="DD37" s="614">
        <v>270614</v>
      </c>
      <c r="DE37" s="621"/>
      <c r="DF37" s="621"/>
      <c r="DG37" s="621"/>
      <c r="DH37" s="621"/>
      <c r="DI37" s="621"/>
      <c r="DJ37" s="621"/>
      <c r="DK37" s="622"/>
      <c r="DL37" s="614">
        <v>270614</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795241</v>
      </c>
      <c r="S38" s="609"/>
      <c r="T38" s="609"/>
      <c r="U38" s="609"/>
      <c r="V38" s="609"/>
      <c r="W38" s="609"/>
      <c r="X38" s="609"/>
      <c r="Y38" s="610"/>
      <c r="Z38" s="646">
        <v>10.5</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7392</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1284</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482837</v>
      </c>
      <c r="CS38" s="609"/>
      <c r="CT38" s="609"/>
      <c r="CU38" s="609"/>
      <c r="CV38" s="609"/>
      <c r="CW38" s="609"/>
      <c r="CX38" s="609"/>
      <c r="CY38" s="610"/>
      <c r="CZ38" s="611">
        <v>6.7</v>
      </c>
      <c r="DA38" s="623"/>
      <c r="DB38" s="623"/>
      <c r="DC38" s="624"/>
      <c r="DD38" s="614">
        <v>383780</v>
      </c>
      <c r="DE38" s="609"/>
      <c r="DF38" s="609"/>
      <c r="DG38" s="609"/>
      <c r="DH38" s="609"/>
      <c r="DI38" s="609"/>
      <c r="DJ38" s="609"/>
      <c r="DK38" s="610"/>
      <c r="DL38" s="614">
        <v>355270</v>
      </c>
      <c r="DM38" s="609"/>
      <c r="DN38" s="609"/>
      <c r="DO38" s="609"/>
      <c r="DP38" s="609"/>
      <c r="DQ38" s="609"/>
      <c r="DR38" s="609"/>
      <c r="DS38" s="609"/>
      <c r="DT38" s="609"/>
      <c r="DU38" s="609"/>
      <c r="DV38" s="610"/>
      <c r="DW38" s="611">
        <v>8.6</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1820</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62025</v>
      </c>
      <c r="CS39" s="621"/>
      <c r="CT39" s="621"/>
      <c r="CU39" s="621"/>
      <c r="CV39" s="621"/>
      <c r="CW39" s="621"/>
      <c r="CX39" s="621"/>
      <c r="CY39" s="622"/>
      <c r="CZ39" s="611">
        <v>0.9</v>
      </c>
      <c r="DA39" s="623"/>
      <c r="DB39" s="623"/>
      <c r="DC39" s="624"/>
      <c r="DD39" s="614">
        <v>15894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6541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58</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80803</v>
      </c>
      <c r="CS40" s="609"/>
      <c r="CT40" s="609"/>
      <c r="CU40" s="609"/>
      <c r="CV40" s="609"/>
      <c r="CW40" s="609"/>
      <c r="CX40" s="609"/>
      <c r="CY40" s="610"/>
      <c r="CZ40" s="611">
        <v>1.1000000000000001</v>
      </c>
      <c r="DA40" s="623"/>
      <c r="DB40" s="623"/>
      <c r="DC40" s="624"/>
      <c r="DD40" s="614">
        <v>80803</v>
      </c>
      <c r="DE40" s="609"/>
      <c r="DF40" s="609"/>
      <c r="DG40" s="609"/>
      <c r="DH40" s="609"/>
      <c r="DI40" s="609"/>
      <c r="DJ40" s="609"/>
      <c r="DK40" s="610"/>
      <c r="DL40" s="614">
        <v>40145</v>
      </c>
      <c r="DM40" s="609"/>
      <c r="DN40" s="609"/>
      <c r="DO40" s="609"/>
      <c r="DP40" s="609"/>
      <c r="DQ40" s="609"/>
      <c r="DR40" s="609"/>
      <c r="DS40" s="609"/>
      <c r="DT40" s="609"/>
      <c r="DU40" s="609"/>
      <c r="DV40" s="610"/>
      <c r="DW40" s="611">
        <v>1</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7569164</v>
      </c>
      <c r="S41" s="633"/>
      <c r="T41" s="633"/>
      <c r="U41" s="633"/>
      <c r="V41" s="633"/>
      <c r="W41" s="633"/>
      <c r="X41" s="633"/>
      <c r="Y41" s="636"/>
      <c r="Z41" s="637">
        <v>100</v>
      </c>
      <c r="AA41" s="637"/>
      <c r="AB41" s="637"/>
      <c r="AC41" s="637"/>
      <c r="AD41" s="638">
        <v>4115801</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127443</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348002</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421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1400175</v>
      </c>
      <c r="CS42" s="621"/>
      <c r="CT42" s="621"/>
      <c r="CU42" s="621"/>
      <c r="CV42" s="621"/>
      <c r="CW42" s="621"/>
      <c r="CX42" s="621"/>
      <c r="CY42" s="622"/>
      <c r="CZ42" s="611">
        <v>19.399999999999999</v>
      </c>
      <c r="DA42" s="623"/>
      <c r="DB42" s="623"/>
      <c r="DC42" s="624"/>
      <c r="DD42" s="614">
        <v>201992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1350364</v>
      </c>
      <c r="CS44" s="609"/>
      <c r="CT44" s="609"/>
      <c r="CU44" s="609"/>
      <c r="CV44" s="609"/>
      <c r="CW44" s="609"/>
      <c r="CX44" s="609"/>
      <c r="CY44" s="610"/>
      <c r="CZ44" s="611">
        <v>18.7</v>
      </c>
      <c r="DA44" s="612"/>
      <c r="DB44" s="612"/>
      <c r="DC44" s="613"/>
      <c r="DD44" s="614">
        <v>173159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866645</v>
      </c>
      <c r="CS45" s="621"/>
      <c r="CT45" s="621"/>
      <c r="CU45" s="621"/>
      <c r="CV45" s="621"/>
      <c r="CW45" s="621"/>
      <c r="CX45" s="621"/>
      <c r="CY45" s="622"/>
      <c r="CZ45" s="611">
        <v>12</v>
      </c>
      <c r="DA45" s="623"/>
      <c r="DB45" s="623"/>
      <c r="DC45" s="624"/>
      <c r="DD45" s="614">
        <v>44628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362559</v>
      </c>
      <c r="CS46" s="609"/>
      <c r="CT46" s="609"/>
      <c r="CU46" s="609"/>
      <c r="CV46" s="609"/>
      <c r="CW46" s="609"/>
      <c r="CX46" s="609"/>
      <c r="CY46" s="610"/>
      <c r="CZ46" s="611">
        <v>5</v>
      </c>
      <c r="DA46" s="612"/>
      <c r="DB46" s="612"/>
      <c r="DC46" s="613"/>
      <c r="DD46" s="614">
        <v>75539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49811</v>
      </c>
      <c r="CS47" s="621"/>
      <c r="CT47" s="621"/>
      <c r="CU47" s="621"/>
      <c r="CV47" s="621"/>
      <c r="CW47" s="621"/>
      <c r="CX47" s="621"/>
      <c r="CY47" s="622"/>
      <c r="CZ47" s="611">
        <v>0.7</v>
      </c>
      <c r="DA47" s="623"/>
      <c r="DB47" s="623"/>
      <c r="DC47" s="624"/>
      <c r="DD47" s="614">
        <v>28833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7202768</v>
      </c>
      <c r="CS49" s="593"/>
      <c r="CT49" s="593"/>
      <c r="CU49" s="593"/>
      <c r="CV49" s="593"/>
      <c r="CW49" s="593"/>
      <c r="CX49" s="593"/>
      <c r="CY49" s="594"/>
      <c r="CZ49" s="595">
        <v>100</v>
      </c>
      <c r="DA49" s="596"/>
      <c r="DB49" s="596"/>
      <c r="DC49" s="597"/>
      <c r="DD49" s="598">
        <v>4391229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iVb6PH6grfMIevBMQljc1pGfLVh+GSqgRKLmHuLRov65iPBUENJAmVUk5+4IS0BB3rEw8lEpEFJtcz3uZEQuQ==" saltValue="9p84Svv1uOUGYC123NLk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7512</v>
      </c>
      <c r="R7" s="1090"/>
      <c r="S7" s="1090"/>
      <c r="T7" s="1090"/>
      <c r="U7" s="1090"/>
      <c r="V7" s="1090">
        <v>7146</v>
      </c>
      <c r="W7" s="1090"/>
      <c r="X7" s="1090"/>
      <c r="Y7" s="1090"/>
      <c r="Z7" s="1090"/>
      <c r="AA7" s="1090">
        <v>366</v>
      </c>
      <c r="AB7" s="1090"/>
      <c r="AC7" s="1090"/>
      <c r="AD7" s="1090"/>
      <c r="AE7" s="1091"/>
      <c r="AF7" s="1092">
        <v>4</v>
      </c>
      <c r="AG7" s="1093"/>
      <c r="AH7" s="1093"/>
      <c r="AI7" s="1093"/>
      <c r="AJ7" s="1094"/>
      <c r="AK7" s="1095" t="s">
        <v>543</v>
      </c>
      <c r="AL7" s="1096"/>
      <c r="AM7" s="1096"/>
      <c r="AN7" s="1096"/>
      <c r="AO7" s="1096"/>
      <c r="AP7" s="1096">
        <v>8991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t="s">
        <v>374</v>
      </c>
      <c r="C8" s="1018"/>
      <c r="D8" s="1018"/>
      <c r="E8" s="1018"/>
      <c r="F8" s="1018"/>
      <c r="G8" s="1018"/>
      <c r="H8" s="1018"/>
      <c r="I8" s="1018"/>
      <c r="J8" s="1018"/>
      <c r="K8" s="1018"/>
      <c r="L8" s="1018"/>
      <c r="M8" s="1018"/>
      <c r="N8" s="1018"/>
      <c r="O8" s="1018"/>
      <c r="P8" s="1019"/>
      <c r="Q8" s="1025">
        <v>131</v>
      </c>
      <c r="R8" s="1026"/>
      <c r="S8" s="1026"/>
      <c r="T8" s="1026"/>
      <c r="U8" s="1026"/>
      <c r="V8" s="1026">
        <v>131</v>
      </c>
      <c r="W8" s="1026"/>
      <c r="X8" s="1026"/>
      <c r="Y8" s="1026"/>
      <c r="Z8" s="1026"/>
      <c r="AA8" s="1026" t="s">
        <v>543</v>
      </c>
      <c r="AB8" s="1026"/>
      <c r="AC8" s="1026"/>
      <c r="AD8" s="1026"/>
      <c r="AE8" s="1027"/>
      <c r="AF8" s="1022" t="s">
        <v>122</v>
      </c>
      <c r="AG8" s="1023"/>
      <c r="AH8" s="1023"/>
      <c r="AI8" s="1023"/>
      <c r="AJ8" s="1024"/>
      <c r="AK8" s="1067">
        <v>73</v>
      </c>
      <c r="AL8" s="1068"/>
      <c r="AM8" s="1068"/>
      <c r="AN8" s="1068"/>
      <c r="AO8" s="1068"/>
      <c r="AP8" s="1068" t="s">
        <v>543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7643</v>
      </c>
      <c r="R23" s="1048"/>
      <c r="S23" s="1048"/>
      <c r="T23" s="1048"/>
      <c r="U23" s="1048"/>
      <c r="V23" s="1048">
        <v>7277</v>
      </c>
      <c r="W23" s="1048"/>
      <c r="X23" s="1048"/>
      <c r="Y23" s="1048"/>
      <c r="Z23" s="1048"/>
      <c r="AA23" s="1048">
        <v>366</v>
      </c>
      <c r="AB23" s="1048"/>
      <c r="AC23" s="1048"/>
      <c r="AD23" s="1048"/>
      <c r="AE23" s="1055"/>
      <c r="AF23" s="1056">
        <v>4</v>
      </c>
      <c r="AG23" s="1048"/>
      <c r="AH23" s="1048"/>
      <c r="AI23" s="1048"/>
      <c r="AJ23" s="1057"/>
      <c r="AK23" s="1058"/>
      <c r="AL23" s="1059"/>
      <c r="AM23" s="1059"/>
      <c r="AN23" s="1059"/>
      <c r="AO23" s="1059"/>
      <c r="AP23" s="1048">
        <v>8991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1034</v>
      </c>
      <c r="R28" s="1038"/>
      <c r="S28" s="1038"/>
      <c r="T28" s="1038"/>
      <c r="U28" s="1038"/>
      <c r="V28" s="1038">
        <v>1007</v>
      </c>
      <c r="W28" s="1038"/>
      <c r="X28" s="1038"/>
      <c r="Y28" s="1038"/>
      <c r="Z28" s="1038"/>
      <c r="AA28" s="1038">
        <v>27</v>
      </c>
      <c r="AB28" s="1038"/>
      <c r="AC28" s="1038"/>
      <c r="AD28" s="1038"/>
      <c r="AE28" s="1039"/>
      <c r="AF28" s="1040">
        <v>27</v>
      </c>
      <c r="AG28" s="1038"/>
      <c r="AH28" s="1038"/>
      <c r="AI28" s="1038"/>
      <c r="AJ28" s="1041"/>
      <c r="AK28" s="1029">
        <v>127</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905</v>
      </c>
      <c r="R29" s="1026"/>
      <c r="S29" s="1026"/>
      <c r="T29" s="1026"/>
      <c r="U29" s="1026"/>
      <c r="V29" s="1026">
        <v>890</v>
      </c>
      <c r="W29" s="1026"/>
      <c r="X29" s="1026"/>
      <c r="Y29" s="1026"/>
      <c r="Z29" s="1026"/>
      <c r="AA29" s="1026">
        <v>15</v>
      </c>
      <c r="AB29" s="1026"/>
      <c r="AC29" s="1026"/>
      <c r="AD29" s="1026"/>
      <c r="AE29" s="1027"/>
      <c r="AF29" s="1022">
        <v>15</v>
      </c>
      <c r="AG29" s="1023"/>
      <c r="AH29" s="1023"/>
      <c r="AI29" s="1023"/>
      <c r="AJ29" s="1024"/>
      <c r="AK29" s="967">
        <v>156</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203</v>
      </c>
      <c r="R30" s="1026"/>
      <c r="S30" s="1026"/>
      <c r="T30" s="1026"/>
      <c r="U30" s="1026"/>
      <c r="V30" s="1026">
        <v>200</v>
      </c>
      <c r="W30" s="1026"/>
      <c r="X30" s="1026"/>
      <c r="Y30" s="1026"/>
      <c r="Z30" s="1026"/>
      <c r="AA30" s="1026">
        <v>3</v>
      </c>
      <c r="AB30" s="1026"/>
      <c r="AC30" s="1026"/>
      <c r="AD30" s="1026"/>
      <c r="AE30" s="1027"/>
      <c r="AF30" s="1022">
        <v>3</v>
      </c>
      <c r="AG30" s="1023"/>
      <c r="AH30" s="1023"/>
      <c r="AI30" s="1023"/>
      <c r="AJ30" s="1024"/>
      <c r="AK30" s="967">
        <v>154</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268</v>
      </c>
      <c r="R31" s="1026"/>
      <c r="S31" s="1026"/>
      <c r="T31" s="1026"/>
      <c r="U31" s="1026"/>
      <c r="V31" s="1026">
        <v>271</v>
      </c>
      <c r="W31" s="1026"/>
      <c r="X31" s="1026"/>
      <c r="Y31" s="1026"/>
      <c r="Z31" s="1026"/>
      <c r="AA31" s="1026">
        <v>-3</v>
      </c>
      <c r="AB31" s="1026"/>
      <c r="AC31" s="1026"/>
      <c r="AD31" s="1026"/>
      <c r="AE31" s="1027"/>
      <c r="AF31" s="1022">
        <v>481</v>
      </c>
      <c r="AG31" s="1023"/>
      <c r="AH31" s="1023"/>
      <c r="AI31" s="1023"/>
      <c r="AJ31" s="1024"/>
      <c r="AK31" s="967">
        <v>96</v>
      </c>
      <c r="AL31" s="958"/>
      <c r="AM31" s="958"/>
      <c r="AN31" s="958"/>
      <c r="AO31" s="958"/>
      <c r="AP31" s="958">
        <v>1557</v>
      </c>
      <c r="AQ31" s="958"/>
      <c r="AR31" s="958"/>
      <c r="AS31" s="958"/>
      <c r="AT31" s="958"/>
      <c r="AU31" s="958">
        <v>1287</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526</v>
      </c>
      <c r="AG63" s="946"/>
      <c r="AH63" s="946"/>
      <c r="AI63" s="946"/>
      <c r="AJ63" s="1009"/>
      <c r="AK63" s="1010"/>
      <c r="AL63" s="950"/>
      <c r="AM63" s="950"/>
      <c r="AN63" s="950"/>
      <c r="AO63" s="950"/>
      <c r="AP63" s="946">
        <v>1557</v>
      </c>
      <c r="AQ63" s="946"/>
      <c r="AR63" s="946"/>
      <c r="AS63" s="946"/>
      <c r="AT63" s="946"/>
      <c r="AU63" s="946">
        <v>1287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544</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545</v>
      </c>
      <c r="C69" s="962"/>
      <c r="D69" s="962"/>
      <c r="E69" s="962"/>
      <c r="F69" s="962"/>
      <c r="G69" s="962"/>
      <c r="H69" s="962"/>
      <c r="I69" s="962"/>
      <c r="J69" s="962"/>
      <c r="K69" s="962"/>
      <c r="L69" s="962"/>
      <c r="M69" s="962"/>
      <c r="N69" s="962"/>
      <c r="O69" s="962"/>
      <c r="P69" s="963"/>
      <c r="Q69" s="964">
        <v>437</v>
      </c>
      <c r="R69" s="958"/>
      <c r="S69" s="958"/>
      <c r="T69" s="958"/>
      <c r="U69" s="958"/>
      <c r="V69" s="958">
        <v>432</v>
      </c>
      <c r="W69" s="958"/>
      <c r="X69" s="958"/>
      <c r="Y69" s="958"/>
      <c r="Z69" s="958"/>
      <c r="AA69" s="958">
        <v>5</v>
      </c>
      <c r="AB69" s="958"/>
      <c r="AC69" s="958"/>
      <c r="AD69" s="958"/>
      <c r="AE69" s="958"/>
      <c r="AF69" s="958">
        <v>5</v>
      </c>
      <c r="AG69" s="958"/>
      <c r="AH69" s="958"/>
      <c r="AI69" s="958"/>
      <c r="AJ69" s="958"/>
      <c r="AK69" s="958">
        <v>6</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546</v>
      </c>
      <c r="C70" s="962"/>
      <c r="D70" s="962"/>
      <c r="E70" s="962"/>
      <c r="F70" s="962"/>
      <c r="G70" s="962"/>
      <c r="H70" s="962"/>
      <c r="I70" s="962"/>
      <c r="J70" s="962"/>
      <c r="K70" s="962"/>
      <c r="L70" s="962"/>
      <c r="M70" s="962"/>
      <c r="N70" s="962"/>
      <c r="O70" s="962"/>
      <c r="P70" s="963"/>
      <c r="Q70" s="964">
        <v>501</v>
      </c>
      <c r="R70" s="958"/>
      <c r="S70" s="958"/>
      <c r="T70" s="958"/>
      <c r="U70" s="958"/>
      <c r="V70" s="958">
        <v>480</v>
      </c>
      <c r="W70" s="958"/>
      <c r="X70" s="958"/>
      <c r="Y70" s="958"/>
      <c r="Z70" s="958"/>
      <c r="AA70" s="958">
        <v>21</v>
      </c>
      <c r="AB70" s="958"/>
      <c r="AC70" s="958"/>
      <c r="AD70" s="958"/>
      <c r="AE70" s="958"/>
      <c r="AF70" s="958">
        <v>21</v>
      </c>
      <c r="AG70" s="958"/>
      <c r="AH70" s="958"/>
      <c r="AI70" s="958"/>
      <c r="AJ70" s="958"/>
      <c r="AK70" s="958">
        <v>35</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547</v>
      </c>
      <c r="C71" s="962"/>
      <c r="D71" s="962"/>
      <c r="E71" s="962"/>
      <c r="F71" s="962"/>
      <c r="G71" s="962"/>
      <c r="H71" s="962"/>
      <c r="I71" s="962"/>
      <c r="J71" s="962"/>
      <c r="K71" s="962"/>
      <c r="L71" s="962"/>
      <c r="M71" s="962"/>
      <c r="N71" s="962"/>
      <c r="O71" s="962"/>
      <c r="P71" s="963"/>
      <c r="Q71" s="964">
        <v>53</v>
      </c>
      <c r="R71" s="958"/>
      <c r="S71" s="958"/>
      <c r="T71" s="958"/>
      <c r="U71" s="958"/>
      <c r="V71" s="958">
        <v>50</v>
      </c>
      <c r="W71" s="958"/>
      <c r="X71" s="958"/>
      <c r="Y71" s="958"/>
      <c r="Z71" s="958"/>
      <c r="AA71" s="958">
        <v>3</v>
      </c>
      <c r="AB71" s="958"/>
      <c r="AC71" s="958"/>
      <c r="AD71" s="958"/>
      <c r="AE71" s="958"/>
      <c r="AF71" s="958">
        <v>3</v>
      </c>
      <c r="AG71" s="958"/>
      <c r="AH71" s="958"/>
      <c r="AI71" s="958"/>
      <c r="AJ71" s="958"/>
      <c r="AK71" s="958">
        <v>8</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548</v>
      </c>
      <c r="C72" s="962"/>
      <c r="D72" s="962"/>
      <c r="E72" s="962"/>
      <c r="F72" s="962"/>
      <c r="G72" s="962"/>
      <c r="H72" s="962"/>
      <c r="I72" s="962"/>
      <c r="J72" s="962"/>
      <c r="K72" s="962"/>
      <c r="L72" s="962"/>
      <c r="M72" s="962"/>
      <c r="N72" s="962"/>
      <c r="O72" s="962"/>
      <c r="P72" s="963"/>
      <c r="Q72" s="964">
        <v>776</v>
      </c>
      <c r="R72" s="958"/>
      <c r="S72" s="958"/>
      <c r="T72" s="958"/>
      <c r="U72" s="958"/>
      <c r="V72" s="958">
        <v>705</v>
      </c>
      <c r="W72" s="958"/>
      <c r="X72" s="958"/>
      <c r="Y72" s="958"/>
      <c r="Z72" s="958"/>
      <c r="AA72" s="958">
        <v>71</v>
      </c>
      <c r="AB72" s="958"/>
      <c r="AC72" s="958"/>
      <c r="AD72" s="958"/>
      <c r="AE72" s="958"/>
      <c r="AF72" s="958">
        <v>59</v>
      </c>
      <c r="AG72" s="958"/>
      <c r="AH72" s="958"/>
      <c r="AI72" s="958"/>
      <c r="AJ72" s="958"/>
      <c r="AK72" s="958">
        <v>39</v>
      </c>
      <c r="AL72" s="958"/>
      <c r="AM72" s="958"/>
      <c r="AN72" s="958"/>
      <c r="AO72" s="958"/>
      <c r="AP72" s="958">
        <v>137</v>
      </c>
      <c r="AQ72" s="958"/>
      <c r="AR72" s="958"/>
      <c r="AS72" s="958"/>
      <c r="AT72" s="958"/>
      <c r="AU72" s="958">
        <v>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549</v>
      </c>
      <c r="C73" s="962"/>
      <c r="D73" s="962"/>
      <c r="E73" s="962"/>
      <c r="F73" s="962"/>
      <c r="G73" s="962"/>
      <c r="H73" s="962"/>
      <c r="I73" s="962"/>
      <c r="J73" s="962"/>
      <c r="K73" s="962"/>
      <c r="L73" s="962"/>
      <c r="M73" s="962"/>
      <c r="N73" s="962"/>
      <c r="O73" s="962"/>
      <c r="P73" s="963"/>
      <c r="Q73" s="964">
        <v>37</v>
      </c>
      <c r="R73" s="958"/>
      <c r="S73" s="958"/>
      <c r="T73" s="958"/>
      <c r="U73" s="958"/>
      <c r="V73" s="958">
        <v>28</v>
      </c>
      <c r="W73" s="958"/>
      <c r="X73" s="958"/>
      <c r="Y73" s="958"/>
      <c r="Z73" s="958"/>
      <c r="AA73" s="958">
        <v>6</v>
      </c>
      <c r="AB73" s="958"/>
      <c r="AC73" s="958"/>
      <c r="AD73" s="958"/>
      <c r="AE73" s="958"/>
      <c r="AF73" s="958">
        <v>6</v>
      </c>
      <c r="AG73" s="958"/>
      <c r="AH73" s="958"/>
      <c r="AI73" s="958"/>
      <c r="AJ73" s="958"/>
      <c r="AK73" s="958">
        <v>38</v>
      </c>
      <c r="AL73" s="958"/>
      <c r="AM73" s="958"/>
      <c r="AN73" s="958"/>
      <c r="AO73" s="958"/>
      <c r="AP73" s="958">
        <v>59</v>
      </c>
      <c r="AQ73" s="958"/>
      <c r="AR73" s="958"/>
      <c r="AS73" s="958"/>
      <c r="AT73" s="958"/>
      <c r="AU73" s="958">
        <v>17</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550</v>
      </c>
      <c r="C74" s="962"/>
      <c r="D74" s="962"/>
      <c r="E74" s="962"/>
      <c r="F74" s="962"/>
      <c r="G74" s="962"/>
      <c r="H74" s="962"/>
      <c r="I74" s="962"/>
      <c r="J74" s="962"/>
      <c r="K74" s="962"/>
      <c r="L74" s="962"/>
      <c r="M74" s="962"/>
      <c r="N74" s="962"/>
      <c r="O74" s="962"/>
      <c r="P74" s="963"/>
      <c r="Q74" s="964">
        <v>100</v>
      </c>
      <c r="R74" s="958"/>
      <c r="S74" s="958"/>
      <c r="T74" s="958"/>
      <c r="U74" s="958"/>
      <c r="V74" s="958">
        <v>91</v>
      </c>
      <c r="W74" s="958"/>
      <c r="X74" s="958"/>
      <c r="Y74" s="958"/>
      <c r="Z74" s="958"/>
      <c r="AA74" s="958">
        <v>9</v>
      </c>
      <c r="AB74" s="958"/>
      <c r="AC74" s="958"/>
      <c r="AD74" s="958"/>
      <c r="AE74" s="958"/>
      <c r="AF74" s="958">
        <v>9</v>
      </c>
      <c r="AG74" s="958"/>
      <c r="AH74" s="958"/>
      <c r="AI74" s="958"/>
      <c r="AJ74" s="958"/>
      <c r="AK74" s="958">
        <v>17</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551</v>
      </c>
      <c r="C75" s="962"/>
      <c r="D75" s="962"/>
      <c r="E75" s="962"/>
      <c r="F75" s="962"/>
      <c r="G75" s="962"/>
      <c r="H75" s="962"/>
      <c r="I75" s="962"/>
      <c r="J75" s="962"/>
      <c r="K75" s="962"/>
      <c r="L75" s="962"/>
      <c r="M75" s="962"/>
      <c r="N75" s="962"/>
      <c r="O75" s="962"/>
      <c r="P75" s="963"/>
      <c r="Q75" s="965">
        <v>303344</v>
      </c>
      <c r="R75" s="966"/>
      <c r="S75" s="966"/>
      <c r="T75" s="966"/>
      <c r="U75" s="967"/>
      <c r="V75" s="968">
        <v>298534</v>
      </c>
      <c r="W75" s="966"/>
      <c r="X75" s="966"/>
      <c r="Y75" s="966"/>
      <c r="Z75" s="967"/>
      <c r="AA75" s="968">
        <v>4810</v>
      </c>
      <c r="AB75" s="966"/>
      <c r="AC75" s="966"/>
      <c r="AD75" s="966"/>
      <c r="AE75" s="967"/>
      <c r="AF75" s="968">
        <v>4810</v>
      </c>
      <c r="AG75" s="966"/>
      <c r="AH75" s="966"/>
      <c r="AI75" s="966"/>
      <c r="AJ75" s="967"/>
      <c r="AK75" s="968">
        <v>2401</v>
      </c>
      <c r="AL75" s="966"/>
      <c r="AM75" s="966"/>
      <c r="AN75" s="966"/>
      <c r="AO75" s="967"/>
      <c r="AP75" s="968" t="s">
        <v>543</v>
      </c>
      <c r="AQ75" s="966"/>
      <c r="AR75" s="966"/>
      <c r="AS75" s="966"/>
      <c r="AT75" s="967"/>
      <c r="AU75" s="968" t="s">
        <v>543</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5940</v>
      </c>
      <c r="AG88" s="946"/>
      <c r="AH88" s="946"/>
      <c r="AI88" s="946"/>
      <c r="AJ88" s="946"/>
      <c r="AK88" s="950"/>
      <c r="AL88" s="950"/>
      <c r="AM88" s="950"/>
      <c r="AN88" s="950"/>
      <c r="AO88" s="950"/>
      <c r="AP88" s="946">
        <v>196</v>
      </c>
      <c r="AQ88" s="946"/>
      <c r="AR88" s="946"/>
      <c r="AS88" s="946"/>
      <c r="AT88" s="946"/>
      <c r="AU88" s="946">
        <v>68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803585</v>
      </c>
      <c r="AB110" s="876"/>
      <c r="AC110" s="876"/>
      <c r="AD110" s="876"/>
      <c r="AE110" s="877"/>
      <c r="AF110" s="878">
        <v>818992</v>
      </c>
      <c r="AG110" s="876"/>
      <c r="AH110" s="876"/>
      <c r="AI110" s="876"/>
      <c r="AJ110" s="877"/>
      <c r="AK110" s="878">
        <v>807895</v>
      </c>
      <c r="AL110" s="876"/>
      <c r="AM110" s="876"/>
      <c r="AN110" s="876"/>
      <c r="AO110" s="877"/>
      <c r="AP110" s="879">
        <v>23.2</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7914820</v>
      </c>
      <c r="BR110" s="829"/>
      <c r="BS110" s="829"/>
      <c r="BT110" s="829"/>
      <c r="BU110" s="829"/>
      <c r="BV110" s="829">
        <v>8951725</v>
      </c>
      <c r="BW110" s="829"/>
      <c r="BX110" s="829"/>
      <c r="BY110" s="829"/>
      <c r="BZ110" s="829"/>
      <c r="CA110" s="829">
        <v>8991435</v>
      </c>
      <c r="CB110" s="829"/>
      <c r="CC110" s="829"/>
      <c r="CD110" s="829"/>
      <c r="CE110" s="829"/>
      <c r="CF110" s="853">
        <v>257.89999999999998</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198990</v>
      </c>
      <c r="DH110" s="829"/>
      <c r="DI110" s="829"/>
      <c r="DJ110" s="829"/>
      <c r="DK110" s="829"/>
      <c r="DL110" s="829">
        <v>244253</v>
      </c>
      <c r="DM110" s="829"/>
      <c r="DN110" s="829"/>
      <c r="DO110" s="829"/>
      <c r="DP110" s="829"/>
      <c r="DQ110" s="829">
        <v>228812</v>
      </c>
      <c r="DR110" s="829"/>
      <c r="DS110" s="829"/>
      <c r="DT110" s="829"/>
      <c r="DU110" s="829"/>
      <c r="DV110" s="830">
        <v>6.6</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198990</v>
      </c>
      <c r="BR111" s="804"/>
      <c r="BS111" s="804"/>
      <c r="BT111" s="804"/>
      <c r="BU111" s="804"/>
      <c r="BV111" s="804">
        <v>274048</v>
      </c>
      <c r="BW111" s="804"/>
      <c r="BX111" s="804"/>
      <c r="BY111" s="804"/>
      <c r="BZ111" s="804"/>
      <c r="CA111" s="804">
        <v>292969</v>
      </c>
      <c r="CB111" s="804"/>
      <c r="CC111" s="804"/>
      <c r="CD111" s="804"/>
      <c r="CE111" s="804"/>
      <c r="CF111" s="862">
        <v>8.4</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1325588</v>
      </c>
      <c r="BR112" s="804"/>
      <c r="BS112" s="804"/>
      <c r="BT112" s="804"/>
      <c r="BU112" s="804"/>
      <c r="BV112" s="804">
        <v>1380930</v>
      </c>
      <c r="BW112" s="804"/>
      <c r="BX112" s="804"/>
      <c r="BY112" s="804"/>
      <c r="BZ112" s="804"/>
      <c r="CA112" s="804">
        <v>1287461</v>
      </c>
      <c r="CB112" s="804"/>
      <c r="CC112" s="804"/>
      <c r="CD112" s="804"/>
      <c r="CE112" s="804"/>
      <c r="CF112" s="862">
        <v>36.9</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87984</v>
      </c>
      <c r="AB113" s="906"/>
      <c r="AC113" s="906"/>
      <c r="AD113" s="906"/>
      <c r="AE113" s="907"/>
      <c r="AF113" s="908">
        <v>83290</v>
      </c>
      <c r="AG113" s="906"/>
      <c r="AH113" s="906"/>
      <c r="AI113" s="906"/>
      <c r="AJ113" s="907"/>
      <c r="AK113" s="908">
        <v>101009</v>
      </c>
      <c r="AL113" s="906"/>
      <c r="AM113" s="906"/>
      <c r="AN113" s="906"/>
      <c r="AO113" s="907"/>
      <c r="AP113" s="909">
        <v>2.9</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20565</v>
      </c>
      <c r="BR113" s="804"/>
      <c r="BS113" s="804"/>
      <c r="BT113" s="804"/>
      <c r="BU113" s="804"/>
      <c r="BV113" s="804">
        <v>18611</v>
      </c>
      <c r="BW113" s="804"/>
      <c r="BX113" s="804"/>
      <c r="BY113" s="804"/>
      <c r="BZ113" s="804"/>
      <c r="CA113" s="804">
        <v>68428</v>
      </c>
      <c r="CB113" s="804"/>
      <c r="CC113" s="804"/>
      <c r="CD113" s="804"/>
      <c r="CE113" s="804"/>
      <c r="CF113" s="862">
        <v>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21364</v>
      </c>
      <c r="AB114" s="767"/>
      <c r="AC114" s="767"/>
      <c r="AD114" s="767"/>
      <c r="AE114" s="768"/>
      <c r="AF114" s="769">
        <v>2968</v>
      </c>
      <c r="AG114" s="767"/>
      <c r="AH114" s="767"/>
      <c r="AI114" s="767"/>
      <c r="AJ114" s="768"/>
      <c r="AK114" s="769">
        <v>2904</v>
      </c>
      <c r="AL114" s="767"/>
      <c r="AM114" s="767"/>
      <c r="AN114" s="767"/>
      <c r="AO114" s="768"/>
      <c r="AP114" s="811">
        <v>0.1</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36</v>
      </c>
      <c r="AB116" s="767"/>
      <c r="AC116" s="767"/>
      <c r="AD116" s="767"/>
      <c r="AE116" s="768"/>
      <c r="AF116" s="769">
        <v>148</v>
      </c>
      <c r="AG116" s="767"/>
      <c r="AH116" s="767"/>
      <c r="AI116" s="767"/>
      <c r="AJ116" s="768"/>
      <c r="AK116" s="769">
        <v>109</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912969</v>
      </c>
      <c r="AB117" s="890"/>
      <c r="AC117" s="890"/>
      <c r="AD117" s="890"/>
      <c r="AE117" s="891"/>
      <c r="AF117" s="892">
        <v>905398</v>
      </c>
      <c r="AG117" s="890"/>
      <c r="AH117" s="890"/>
      <c r="AI117" s="890"/>
      <c r="AJ117" s="891"/>
      <c r="AK117" s="892">
        <v>911917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439</v>
      </c>
      <c r="BP119" s="865"/>
      <c r="BQ119" s="866">
        <v>9459963</v>
      </c>
      <c r="BR119" s="832"/>
      <c r="BS119" s="832"/>
      <c r="BT119" s="832"/>
      <c r="BU119" s="832"/>
      <c r="BV119" s="832">
        <v>10625314</v>
      </c>
      <c r="BW119" s="832"/>
      <c r="BX119" s="832"/>
      <c r="BY119" s="832"/>
      <c r="BZ119" s="832"/>
      <c r="CA119" s="832">
        <v>10640293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v>29795</v>
      </c>
      <c r="DM119" s="751"/>
      <c r="DN119" s="751"/>
      <c r="DO119" s="751"/>
      <c r="DP119" s="752"/>
      <c r="DQ119" s="753">
        <v>64157</v>
      </c>
      <c r="DR119" s="751"/>
      <c r="DS119" s="751"/>
      <c r="DT119" s="751"/>
      <c r="DU119" s="752"/>
      <c r="DV119" s="835">
        <v>1.8</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1805104</v>
      </c>
      <c r="BR120" s="829"/>
      <c r="BS120" s="829"/>
      <c r="BT120" s="829"/>
      <c r="BU120" s="829"/>
      <c r="BV120" s="829">
        <v>1920061</v>
      </c>
      <c r="BW120" s="829"/>
      <c r="BX120" s="829"/>
      <c r="BY120" s="829"/>
      <c r="BZ120" s="829"/>
      <c r="CA120" s="829">
        <v>1962193</v>
      </c>
      <c r="CB120" s="829"/>
      <c r="CC120" s="829"/>
      <c r="CD120" s="829"/>
      <c r="CE120" s="829"/>
      <c r="CF120" s="853">
        <v>56.3</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1325588</v>
      </c>
      <c r="DH120" s="829"/>
      <c r="DI120" s="829"/>
      <c r="DJ120" s="829"/>
      <c r="DK120" s="829"/>
      <c r="DL120" s="829">
        <v>1386930</v>
      </c>
      <c r="DM120" s="829"/>
      <c r="DN120" s="829"/>
      <c r="DO120" s="829"/>
      <c r="DP120" s="829"/>
      <c r="DQ120" s="829">
        <v>1287461</v>
      </c>
      <c r="DR120" s="829"/>
      <c r="DS120" s="829"/>
      <c r="DT120" s="829"/>
      <c r="DU120" s="829"/>
      <c r="DV120" s="830">
        <v>36.9</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570756</v>
      </c>
      <c r="BR121" s="804"/>
      <c r="BS121" s="804"/>
      <c r="BT121" s="804"/>
      <c r="BU121" s="804"/>
      <c r="BV121" s="804">
        <v>590876</v>
      </c>
      <c r="BW121" s="804"/>
      <c r="BX121" s="804"/>
      <c r="BY121" s="804"/>
      <c r="BZ121" s="804"/>
      <c r="CA121" s="804">
        <v>656486</v>
      </c>
      <c r="CB121" s="804"/>
      <c r="CC121" s="804"/>
      <c r="CD121" s="804"/>
      <c r="CE121" s="804"/>
      <c r="CF121" s="862">
        <v>18.8</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5072857</v>
      </c>
      <c r="BR122" s="832"/>
      <c r="BS122" s="832"/>
      <c r="BT122" s="832"/>
      <c r="BU122" s="832"/>
      <c r="BV122" s="832">
        <v>5115728</v>
      </c>
      <c r="BW122" s="832"/>
      <c r="BX122" s="832"/>
      <c r="BY122" s="832"/>
      <c r="BZ122" s="832"/>
      <c r="CA122" s="832">
        <v>4966806</v>
      </c>
      <c r="CB122" s="832"/>
      <c r="CC122" s="832"/>
      <c r="CD122" s="832"/>
      <c r="CE122" s="832"/>
      <c r="CF122" s="833">
        <v>142.4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447</v>
      </c>
      <c r="BP123" s="865"/>
      <c r="BQ123" s="819">
        <v>7448717</v>
      </c>
      <c r="BR123" s="820"/>
      <c r="BS123" s="820"/>
      <c r="BT123" s="820"/>
      <c r="BU123" s="820"/>
      <c r="BV123" s="820">
        <v>7626665</v>
      </c>
      <c r="BW123" s="820"/>
      <c r="BX123" s="820"/>
      <c r="BY123" s="820"/>
      <c r="BZ123" s="820"/>
      <c r="CA123" s="820">
        <v>7585485</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60.3</v>
      </c>
      <c r="BR124" s="818"/>
      <c r="BS124" s="818"/>
      <c r="BT124" s="818"/>
      <c r="BU124" s="818"/>
      <c r="BV124" s="818">
        <v>89.2</v>
      </c>
      <c r="BW124" s="818"/>
      <c r="BX124" s="818"/>
      <c r="BY124" s="818"/>
      <c r="BZ124" s="818"/>
      <c r="CA124" s="818">
        <v>87.6</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30406</v>
      </c>
      <c r="AB128" s="788"/>
      <c r="AC128" s="788"/>
      <c r="AD128" s="788"/>
      <c r="AE128" s="789"/>
      <c r="AF128" s="790">
        <v>26921</v>
      </c>
      <c r="AG128" s="788"/>
      <c r="AH128" s="788"/>
      <c r="AI128" s="788"/>
      <c r="AJ128" s="789"/>
      <c r="AK128" s="790">
        <v>36476</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3884202</v>
      </c>
      <c r="AB129" s="767"/>
      <c r="AC129" s="767"/>
      <c r="AD129" s="767"/>
      <c r="AE129" s="768"/>
      <c r="AF129" s="769">
        <v>3901648</v>
      </c>
      <c r="AG129" s="767"/>
      <c r="AH129" s="767"/>
      <c r="AI129" s="767"/>
      <c r="AJ129" s="768"/>
      <c r="AK129" s="769">
        <v>4029628</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552654</v>
      </c>
      <c r="AB130" s="767"/>
      <c r="AC130" s="767"/>
      <c r="AD130" s="767"/>
      <c r="AE130" s="768"/>
      <c r="AF130" s="769">
        <v>541317</v>
      </c>
      <c r="AG130" s="767"/>
      <c r="AH130" s="767"/>
      <c r="AI130" s="767"/>
      <c r="AJ130" s="768"/>
      <c r="AK130" s="769">
        <v>542746</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3331548</v>
      </c>
      <c r="AB131" s="751"/>
      <c r="AC131" s="751"/>
      <c r="AD131" s="751"/>
      <c r="AE131" s="752"/>
      <c r="AF131" s="753">
        <v>3360331</v>
      </c>
      <c r="AG131" s="751"/>
      <c r="AH131" s="751"/>
      <c r="AI131" s="751"/>
      <c r="AJ131" s="752"/>
      <c r="AK131" s="753">
        <v>3486882</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87.6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9.9025738190000006</v>
      </c>
      <c r="AB132" s="732"/>
      <c r="AC132" s="732"/>
      <c r="AD132" s="732"/>
      <c r="AE132" s="733"/>
      <c r="AF132" s="734">
        <v>10.033535390000001</v>
      </c>
      <c r="AG132" s="732"/>
      <c r="AH132" s="732"/>
      <c r="AI132" s="732"/>
      <c r="AJ132" s="733"/>
      <c r="AK132" s="734">
        <v>9.5413355519999996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9.5</v>
      </c>
      <c r="AB133" s="711"/>
      <c r="AC133" s="711"/>
      <c r="AD133" s="711"/>
      <c r="AE133" s="712"/>
      <c r="AF133" s="710">
        <v>9.5</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ESbqIT9syPH0bJpxLoo54oFBjN14Z61mWjpTQcJfRt7Zow1uyLTfC3LRHNr0OLwWHI+GqYNTfwZjJST+MSrQg==" saltValue="Jd3LhkAUpAaxD8oPC2b5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473</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WfFOhpfZQccytH+KbkiCS2cuJet5QIMjSCXA4dRr+am94yIOzwobtiQSEl8vQIo1iuFyAAEqBF6fbJBcHiDgA==" saltValue="BebGv45OEjvgLvnB2Xp4s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2dT+B9Y7C5ACIuHCAN7om2N7mEVy7/MV3XDxHW69OoVOWvxbbjgdLqXBJiBh6QGcyV9QpbIdtmZsHjH58t4cA==" saltValue="taiGsOTsSfGk+bGJlbQl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 x14ac:dyDescent="0.2">
      <c r="A8" s="247"/>
      <c r="AK8" s="256"/>
      <c r="AL8" s="257"/>
      <c r="AM8" s="257"/>
      <c r="AN8" s="258"/>
      <c r="AO8" s="1106"/>
      <c r="AP8" s="259" t="s">
        <v>478</v>
      </c>
      <c r="AQ8" s="260" t="s">
        <v>479</v>
      </c>
      <c r="AR8" s="261" t="s">
        <v>480</v>
      </c>
    </row>
    <row r="9" spans="1:46" ht="13" x14ac:dyDescent="0.2">
      <c r="A9" s="247"/>
      <c r="AK9" s="1117" t="s">
        <v>481</v>
      </c>
      <c r="AL9" s="1118"/>
      <c r="AM9" s="1118"/>
      <c r="AN9" s="1119"/>
      <c r="AO9" s="262">
        <v>1144316</v>
      </c>
      <c r="AP9" s="262">
        <v>186614</v>
      </c>
      <c r="AQ9" s="263">
        <v>186275</v>
      </c>
      <c r="AR9" s="264">
        <v>0.2</v>
      </c>
    </row>
    <row r="10" spans="1:46" ht="13.5" customHeight="1" x14ac:dyDescent="0.2">
      <c r="A10" s="247"/>
      <c r="AK10" s="1117" t="s">
        <v>482</v>
      </c>
      <c r="AL10" s="1118"/>
      <c r="AM10" s="1118"/>
      <c r="AN10" s="1119"/>
      <c r="AO10" s="265">
        <v>122764</v>
      </c>
      <c r="AP10" s="265">
        <v>20020</v>
      </c>
      <c r="AQ10" s="266">
        <v>28060</v>
      </c>
      <c r="AR10" s="267">
        <v>-28.7</v>
      </c>
    </row>
    <row r="11" spans="1:46" ht="13.5" customHeight="1" x14ac:dyDescent="0.2">
      <c r="A11" s="247"/>
      <c r="AK11" s="1117" t="s">
        <v>483</v>
      </c>
      <c r="AL11" s="1118"/>
      <c r="AM11" s="1118"/>
      <c r="AN11" s="1119"/>
      <c r="AO11" s="265">
        <v>49576</v>
      </c>
      <c r="AP11" s="265">
        <v>8085</v>
      </c>
      <c r="AQ11" s="266">
        <v>7123</v>
      </c>
      <c r="AR11" s="267">
        <v>13.5</v>
      </c>
    </row>
    <row r="12" spans="1:46" ht="13.5" customHeight="1" x14ac:dyDescent="0.2">
      <c r="A12" s="247"/>
      <c r="AK12" s="1117" t="s">
        <v>484</v>
      </c>
      <c r="AL12" s="1118"/>
      <c r="AM12" s="1118"/>
      <c r="AN12" s="1119"/>
      <c r="AO12" s="265" t="s">
        <v>485</v>
      </c>
      <c r="AP12" s="265" t="s">
        <v>485</v>
      </c>
      <c r="AQ12" s="266">
        <v>57</v>
      </c>
      <c r="AR12" s="267" t="s">
        <v>485</v>
      </c>
    </row>
    <row r="13" spans="1:46" ht="13.5" customHeight="1" x14ac:dyDescent="0.2">
      <c r="A13" s="247"/>
      <c r="AK13" s="1117" t="s">
        <v>486</v>
      </c>
      <c r="AL13" s="1118"/>
      <c r="AM13" s="1118"/>
      <c r="AN13" s="1119"/>
      <c r="AO13" s="265">
        <v>77038</v>
      </c>
      <c r="AP13" s="265">
        <v>12563</v>
      </c>
      <c r="AQ13" s="266">
        <v>6435</v>
      </c>
      <c r="AR13" s="267">
        <v>95.2</v>
      </c>
    </row>
    <row r="14" spans="1:46" ht="13.5" customHeight="1" x14ac:dyDescent="0.2">
      <c r="A14" s="247"/>
      <c r="AK14" s="1117" t="s">
        <v>487</v>
      </c>
      <c r="AL14" s="1118"/>
      <c r="AM14" s="1118"/>
      <c r="AN14" s="1119"/>
      <c r="AO14" s="265" t="s">
        <v>485</v>
      </c>
      <c r="AP14" s="265" t="s">
        <v>485</v>
      </c>
      <c r="AQ14" s="266">
        <v>3786</v>
      </c>
      <c r="AR14" s="267" t="s">
        <v>485</v>
      </c>
    </row>
    <row r="15" spans="1:46" ht="13.5" customHeight="1" x14ac:dyDescent="0.2">
      <c r="A15" s="247"/>
      <c r="AK15" s="1120" t="s">
        <v>488</v>
      </c>
      <c r="AL15" s="1121"/>
      <c r="AM15" s="1121"/>
      <c r="AN15" s="1122"/>
      <c r="AO15" s="265">
        <v>-66570</v>
      </c>
      <c r="AP15" s="265">
        <v>-10856</v>
      </c>
      <c r="AQ15" s="266">
        <v>-9323</v>
      </c>
      <c r="AR15" s="267">
        <v>16.399999999999999</v>
      </c>
    </row>
    <row r="16" spans="1:46" ht="13" x14ac:dyDescent="0.2">
      <c r="A16" s="247"/>
      <c r="AK16" s="1120" t="s">
        <v>176</v>
      </c>
      <c r="AL16" s="1121"/>
      <c r="AM16" s="1121"/>
      <c r="AN16" s="1122"/>
      <c r="AO16" s="265">
        <v>1327124</v>
      </c>
      <c r="AP16" s="265">
        <v>216426</v>
      </c>
      <c r="AQ16" s="266">
        <v>222412</v>
      </c>
      <c r="AR16" s="267">
        <v>-2.7</v>
      </c>
    </row>
    <row r="17" spans="1:46" ht="13" x14ac:dyDescent="0.2">
      <c r="A17" s="247"/>
    </row>
    <row r="18" spans="1:46" ht="13" x14ac:dyDescent="0.2">
      <c r="A18" s="247"/>
      <c r="AQ18" s="268"/>
      <c r="AR18" s="268"/>
    </row>
    <row r="19" spans="1:46" ht="13" x14ac:dyDescent="0.2">
      <c r="A19" s="247"/>
      <c r="AK19" s="243" t="s">
        <v>489</v>
      </c>
    </row>
    <row r="20" spans="1:46" ht="13" x14ac:dyDescent="0.2">
      <c r="A20" s="247"/>
      <c r="AK20" s="269"/>
      <c r="AL20" s="270"/>
      <c r="AM20" s="270"/>
      <c r="AN20" s="271"/>
      <c r="AO20" s="272" t="s">
        <v>490</v>
      </c>
      <c r="AP20" s="273" t="s">
        <v>491</v>
      </c>
      <c r="AQ20" s="274" t="s">
        <v>492</v>
      </c>
      <c r="AR20" s="275"/>
    </row>
    <row r="21" spans="1:46" s="248" customFormat="1" ht="13" x14ac:dyDescent="0.2">
      <c r="A21" s="276"/>
      <c r="AK21" s="1123" t="s">
        <v>493</v>
      </c>
      <c r="AL21" s="1124"/>
      <c r="AM21" s="1124"/>
      <c r="AN21" s="1125"/>
      <c r="AO21" s="277">
        <v>21.04</v>
      </c>
      <c r="AP21" s="278">
        <v>17.59</v>
      </c>
      <c r="AQ21" s="279">
        <v>3.45</v>
      </c>
      <c r="AS21" s="280"/>
      <c r="AT21" s="276"/>
    </row>
    <row r="22" spans="1:46" s="248" customFormat="1" ht="13" x14ac:dyDescent="0.2">
      <c r="A22" s="276"/>
      <c r="AK22" s="1123" t="s">
        <v>494</v>
      </c>
      <c r="AL22" s="1124"/>
      <c r="AM22" s="1124"/>
      <c r="AN22" s="1125"/>
      <c r="AO22" s="281">
        <v>89.5</v>
      </c>
      <c r="AP22" s="282">
        <v>95.9</v>
      </c>
      <c r="AQ22" s="283">
        <v>-6.4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807895</v>
      </c>
      <c r="AP32" s="291">
        <v>131751</v>
      </c>
      <c r="AQ32" s="292">
        <v>124581</v>
      </c>
      <c r="AR32" s="293">
        <v>5.8</v>
      </c>
    </row>
    <row r="33" spans="1:46" ht="13.5" customHeight="1" x14ac:dyDescent="0.2">
      <c r="A33" s="247"/>
      <c r="AK33" s="1107" t="s">
        <v>499</v>
      </c>
      <c r="AL33" s="1108"/>
      <c r="AM33" s="1108"/>
      <c r="AN33" s="1109"/>
      <c r="AO33" s="291" t="s">
        <v>485</v>
      </c>
      <c r="AP33" s="291" t="s">
        <v>485</v>
      </c>
      <c r="AQ33" s="292">
        <v>76</v>
      </c>
      <c r="AR33" s="293" t="s">
        <v>485</v>
      </c>
    </row>
    <row r="34" spans="1:46" ht="27" customHeight="1" x14ac:dyDescent="0.2">
      <c r="A34" s="247"/>
      <c r="AK34" s="1107" t="s">
        <v>500</v>
      </c>
      <c r="AL34" s="1108"/>
      <c r="AM34" s="1108"/>
      <c r="AN34" s="1109"/>
      <c r="AO34" s="291" t="s">
        <v>485</v>
      </c>
      <c r="AP34" s="291" t="s">
        <v>485</v>
      </c>
      <c r="AQ34" s="292">
        <v>163</v>
      </c>
      <c r="AR34" s="293" t="s">
        <v>485</v>
      </c>
    </row>
    <row r="35" spans="1:46" ht="27" customHeight="1" x14ac:dyDescent="0.2">
      <c r="A35" s="247"/>
      <c r="AK35" s="1107" t="s">
        <v>501</v>
      </c>
      <c r="AL35" s="1108"/>
      <c r="AM35" s="1108"/>
      <c r="AN35" s="1109"/>
      <c r="AO35" s="291">
        <v>101009</v>
      </c>
      <c r="AP35" s="291">
        <v>16472</v>
      </c>
      <c r="AQ35" s="292">
        <v>24428</v>
      </c>
      <c r="AR35" s="293">
        <v>-32.6</v>
      </c>
    </row>
    <row r="36" spans="1:46" ht="27" customHeight="1" x14ac:dyDescent="0.2">
      <c r="A36" s="247"/>
      <c r="AK36" s="1107" t="s">
        <v>502</v>
      </c>
      <c r="AL36" s="1108"/>
      <c r="AM36" s="1108"/>
      <c r="AN36" s="1109"/>
      <c r="AO36" s="291">
        <v>2904</v>
      </c>
      <c r="AP36" s="291">
        <v>474</v>
      </c>
      <c r="AQ36" s="292">
        <v>4294</v>
      </c>
      <c r="AR36" s="293">
        <v>-89</v>
      </c>
    </row>
    <row r="37" spans="1:46" ht="13.5" customHeight="1" x14ac:dyDescent="0.2">
      <c r="A37" s="247"/>
      <c r="AK37" s="1107" t="s">
        <v>503</v>
      </c>
      <c r="AL37" s="1108"/>
      <c r="AM37" s="1108"/>
      <c r="AN37" s="1109"/>
      <c r="AO37" s="291" t="s">
        <v>485</v>
      </c>
      <c r="AP37" s="291" t="s">
        <v>485</v>
      </c>
      <c r="AQ37" s="292">
        <v>880</v>
      </c>
      <c r="AR37" s="293" t="s">
        <v>485</v>
      </c>
    </row>
    <row r="38" spans="1:46" ht="27" customHeight="1" x14ac:dyDescent="0.2">
      <c r="A38" s="247"/>
      <c r="AK38" s="1110" t="s">
        <v>504</v>
      </c>
      <c r="AL38" s="1111"/>
      <c r="AM38" s="1111"/>
      <c r="AN38" s="1112"/>
      <c r="AO38" s="294">
        <v>109</v>
      </c>
      <c r="AP38" s="294">
        <v>18</v>
      </c>
      <c r="AQ38" s="295">
        <v>22</v>
      </c>
      <c r="AR38" s="283">
        <v>-18.2</v>
      </c>
      <c r="AS38" s="290"/>
    </row>
    <row r="39" spans="1:46" ht="13" x14ac:dyDescent="0.2">
      <c r="A39" s="247"/>
      <c r="AK39" s="1110" t="s">
        <v>505</v>
      </c>
      <c r="AL39" s="1111"/>
      <c r="AM39" s="1111"/>
      <c r="AN39" s="1112"/>
      <c r="AO39" s="291">
        <v>-36476</v>
      </c>
      <c r="AP39" s="291">
        <v>-5948</v>
      </c>
      <c r="AQ39" s="292">
        <v>-5293</v>
      </c>
      <c r="AR39" s="293">
        <v>12.4</v>
      </c>
      <c r="AS39" s="290"/>
    </row>
    <row r="40" spans="1:46" ht="27" customHeight="1" x14ac:dyDescent="0.2">
      <c r="A40" s="247"/>
      <c r="AK40" s="1107" t="s">
        <v>506</v>
      </c>
      <c r="AL40" s="1108"/>
      <c r="AM40" s="1108"/>
      <c r="AN40" s="1109"/>
      <c r="AO40" s="291">
        <v>-542746</v>
      </c>
      <c r="AP40" s="291">
        <v>-88510</v>
      </c>
      <c r="AQ40" s="292">
        <v>-99375</v>
      </c>
      <c r="AR40" s="293">
        <v>-10.9</v>
      </c>
      <c r="AS40" s="290"/>
    </row>
    <row r="41" spans="1:46" ht="13" x14ac:dyDescent="0.2">
      <c r="A41" s="247"/>
      <c r="AK41" s="1113" t="s">
        <v>286</v>
      </c>
      <c r="AL41" s="1114"/>
      <c r="AM41" s="1114"/>
      <c r="AN41" s="1115"/>
      <c r="AO41" s="291">
        <v>332695</v>
      </c>
      <c r="AP41" s="291">
        <v>54256</v>
      </c>
      <c r="AQ41" s="292">
        <v>49775</v>
      </c>
      <c r="AR41" s="293">
        <v>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 x14ac:dyDescent="0.2">
      <c r="A50" s="247"/>
      <c r="AK50" s="305"/>
      <c r="AL50" s="306"/>
      <c r="AM50" s="1101"/>
      <c r="AN50" s="307" t="s">
        <v>510</v>
      </c>
      <c r="AO50" s="308" t="s">
        <v>511</v>
      </c>
      <c r="AP50" s="309" t="s">
        <v>512</v>
      </c>
      <c r="AQ50" s="310" t="s">
        <v>513</v>
      </c>
      <c r="AR50" s="311" t="s">
        <v>514</v>
      </c>
    </row>
    <row r="51" spans="1:44" ht="13" x14ac:dyDescent="0.2">
      <c r="A51" s="247"/>
      <c r="AK51" s="303" t="s">
        <v>515</v>
      </c>
      <c r="AL51" s="304"/>
      <c r="AM51" s="312">
        <v>872628</v>
      </c>
      <c r="AN51" s="313">
        <v>133695</v>
      </c>
      <c r="AO51" s="314">
        <v>-17.899999999999999</v>
      </c>
      <c r="AP51" s="315">
        <v>200194</v>
      </c>
      <c r="AQ51" s="316">
        <v>5.2</v>
      </c>
      <c r="AR51" s="317">
        <v>-23.1</v>
      </c>
    </row>
    <row r="52" spans="1:44" ht="13" x14ac:dyDescent="0.2">
      <c r="A52" s="247"/>
      <c r="AK52" s="318"/>
      <c r="AL52" s="319" t="s">
        <v>516</v>
      </c>
      <c r="AM52" s="320">
        <v>313734</v>
      </c>
      <c r="AN52" s="321">
        <v>48067</v>
      </c>
      <c r="AO52" s="322">
        <v>72.099999999999994</v>
      </c>
      <c r="AP52" s="323">
        <v>106422</v>
      </c>
      <c r="AQ52" s="324">
        <v>20.100000000000001</v>
      </c>
      <c r="AR52" s="325">
        <v>52</v>
      </c>
    </row>
    <row r="53" spans="1:44" ht="13" x14ac:dyDescent="0.2">
      <c r="A53" s="247"/>
      <c r="AK53" s="303" t="s">
        <v>517</v>
      </c>
      <c r="AL53" s="304"/>
      <c r="AM53" s="312">
        <v>1578479</v>
      </c>
      <c r="AN53" s="313">
        <v>243480</v>
      </c>
      <c r="AO53" s="314">
        <v>82.1</v>
      </c>
      <c r="AP53" s="315">
        <v>196914</v>
      </c>
      <c r="AQ53" s="316">
        <v>-1.6</v>
      </c>
      <c r="AR53" s="317">
        <v>83.7</v>
      </c>
    </row>
    <row r="54" spans="1:44" ht="13" x14ac:dyDescent="0.2">
      <c r="A54" s="247"/>
      <c r="AK54" s="318"/>
      <c r="AL54" s="319" t="s">
        <v>516</v>
      </c>
      <c r="AM54" s="320">
        <v>549815</v>
      </c>
      <c r="AN54" s="321">
        <v>84809</v>
      </c>
      <c r="AO54" s="322">
        <v>76.400000000000006</v>
      </c>
      <c r="AP54" s="323">
        <v>98966</v>
      </c>
      <c r="AQ54" s="324">
        <v>-7</v>
      </c>
      <c r="AR54" s="325">
        <v>83.4</v>
      </c>
    </row>
    <row r="55" spans="1:44" ht="13" x14ac:dyDescent="0.2">
      <c r="A55" s="247"/>
      <c r="AK55" s="303" t="s">
        <v>518</v>
      </c>
      <c r="AL55" s="304"/>
      <c r="AM55" s="312">
        <v>2039343</v>
      </c>
      <c r="AN55" s="313">
        <v>320601</v>
      </c>
      <c r="AO55" s="314">
        <v>31.7</v>
      </c>
      <c r="AP55" s="315">
        <v>204757</v>
      </c>
      <c r="AQ55" s="316">
        <v>4</v>
      </c>
      <c r="AR55" s="317">
        <v>27.7</v>
      </c>
    </row>
    <row r="56" spans="1:44" ht="13" x14ac:dyDescent="0.2">
      <c r="A56" s="247"/>
      <c r="AK56" s="318"/>
      <c r="AL56" s="319" t="s">
        <v>516</v>
      </c>
      <c r="AM56" s="320">
        <v>841669</v>
      </c>
      <c r="AN56" s="321">
        <v>132317</v>
      </c>
      <c r="AO56" s="322">
        <v>56</v>
      </c>
      <c r="AP56" s="323">
        <v>106071</v>
      </c>
      <c r="AQ56" s="324">
        <v>7.2</v>
      </c>
      <c r="AR56" s="325">
        <v>48.8</v>
      </c>
    </row>
    <row r="57" spans="1:44" ht="13" x14ac:dyDescent="0.2">
      <c r="A57" s="247"/>
      <c r="AK57" s="303" t="s">
        <v>519</v>
      </c>
      <c r="AL57" s="304"/>
      <c r="AM57" s="312">
        <v>2673117</v>
      </c>
      <c r="AN57" s="313">
        <v>431009</v>
      </c>
      <c r="AO57" s="314">
        <v>34.4</v>
      </c>
      <c r="AP57" s="315">
        <v>194971</v>
      </c>
      <c r="AQ57" s="316">
        <v>-4.8</v>
      </c>
      <c r="AR57" s="317">
        <v>39.200000000000003</v>
      </c>
    </row>
    <row r="58" spans="1:44" ht="13" x14ac:dyDescent="0.2">
      <c r="A58" s="247"/>
      <c r="AK58" s="318"/>
      <c r="AL58" s="319" t="s">
        <v>516</v>
      </c>
      <c r="AM58" s="320">
        <v>1535988</v>
      </c>
      <c r="AN58" s="321">
        <v>247660</v>
      </c>
      <c r="AO58" s="322">
        <v>87.2</v>
      </c>
      <c r="AP58" s="323">
        <v>105966</v>
      </c>
      <c r="AQ58" s="324">
        <v>-0.1</v>
      </c>
      <c r="AR58" s="325">
        <v>87.3</v>
      </c>
    </row>
    <row r="59" spans="1:44" ht="13" x14ac:dyDescent="0.2">
      <c r="A59" s="247"/>
      <c r="AK59" s="303" t="s">
        <v>520</v>
      </c>
      <c r="AL59" s="304"/>
      <c r="AM59" s="312">
        <v>1350364</v>
      </c>
      <c r="AN59" s="313">
        <v>220216</v>
      </c>
      <c r="AO59" s="314">
        <v>-48.9</v>
      </c>
      <c r="AP59" s="315">
        <v>224172</v>
      </c>
      <c r="AQ59" s="316">
        <v>15</v>
      </c>
      <c r="AR59" s="317">
        <v>-63.9</v>
      </c>
    </row>
    <row r="60" spans="1:44" ht="13" x14ac:dyDescent="0.2">
      <c r="A60" s="247"/>
      <c r="AK60" s="318"/>
      <c r="AL60" s="319" t="s">
        <v>516</v>
      </c>
      <c r="AM60" s="320">
        <v>362559</v>
      </c>
      <c r="AN60" s="321">
        <v>59126</v>
      </c>
      <c r="AO60" s="322">
        <v>-76.099999999999994</v>
      </c>
      <c r="AP60" s="323">
        <v>117611</v>
      </c>
      <c r="AQ60" s="324">
        <v>11</v>
      </c>
      <c r="AR60" s="325">
        <v>-87.1</v>
      </c>
    </row>
    <row r="61" spans="1:44" ht="13" x14ac:dyDescent="0.2">
      <c r="A61" s="247"/>
      <c r="AK61" s="303" t="s">
        <v>521</v>
      </c>
      <c r="AL61" s="326"/>
      <c r="AM61" s="312">
        <v>1702786</v>
      </c>
      <c r="AN61" s="313">
        <v>269800</v>
      </c>
      <c r="AO61" s="314">
        <v>16.3</v>
      </c>
      <c r="AP61" s="315">
        <v>204202</v>
      </c>
      <c r="AQ61" s="327">
        <v>3.6</v>
      </c>
      <c r="AR61" s="317">
        <v>12.7</v>
      </c>
    </row>
    <row r="62" spans="1:44" ht="13" x14ac:dyDescent="0.2">
      <c r="A62" s="247"/>
      <c r="AK62" s="318"/>
      <c r="AL62" s="319" t="s">
        <v>516</v>
      </c>
      <c r="AM62" s="320">
        <v>720753</v>
      </c>
      <c r="AN62" s="321">
        <v>114396</v>
      </c>
      <c r="AO62" s="322">
        <v>43.1</v>
      </c>
      <c r="AP62" s="323">
        <v>107007</v>
      </c>
      <c r="AQ62" s="324">
        <v>6.2</v>
      </c>
      <c r="AR62" s="325">
        <v>36.9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PzAhIYa99O/sjCr5A4+hcyjtMoJudGpc1PvjAjY1S7izdl5+Wh0BEIk1hijnbv3GpiP9JXv0/dFWPrJ3lN5+g==" saltValue="9UmqZDEokIbArqprnKG4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5yTq5CjtrgeBc6DEiloATn73GKcntYQGqw3Qs0c/H0EBCdmQyoOPL1rWAtQITlfGvLmNc0DIWzRzqIhiVUuT7g==" saltValue="d0eG1KQFZluBnecco8Ln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xwUyooqVt4f/GWvW0BSBAqrKBwob6NP90VaA5QF1dXmkklLPsWX+8bAGLzAVnNkkCiQ1b8ePOFyxbZjzeW15bQ==" saltValue="pdF713bbFqPt36HE9UDN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28.12</v>
      </c>
      <c r="G47" s="12">
        <v>26.72</v>
      </c>
      <c r="H47" s="12">
        <v>26.99</v>
      </c>
      <c r="I47" s="12">
        <v>27.11</v>
      </c>
      <c r="J47" s="13">
        <v>26.27</v>
      </c>
    </row>
    <row r="48" spans="2:10" ht="57.75" customHeight="1" x14ac:dyDescent="0.2">
      <c r="B48" s="14"/>
      <c r="C48" s="1128" t="s">
        <v>4</v>
      </c>
      <c r="D48" s="1128"/>
      <c r="E48" s="1129"/>
      <c r="F48" s="15">
        <v>0.92</v>
      </c>
      <c r="G48" s="16">
        <v>1.47</v>
      </c>
      <c r="H48" s="16">
        <v>0.41</v>
      </c>
      <c r="I48" s="16">
        <v>2.34</v>
      </c>
      <c r="J48" s="17">
        <v>0.09</v>
      </c>
    </row>
    <row r="49" spans="2:10" ht="57.75" customHeight="1" thickBot="1" x14ac:dyDescent="0.25">
      <c r="B49" s="18"/>
      <c r="C49" s="1130" t="s">
        <v>5</v>
      </c>
      <c r="D49" s="1130"/>
      <c r="E49" s="1131"/>
      <c r="F49" s="19">
        <v>2.7</v>
      </c>
      <c r="G49" s="20">
        <v>0.61</v>
      </c>
      <c r="H49" s="20" t="s">
        <v>528</v>
      </c>
      <c r="I49" s="20">
        <v>1.93</v>
      </c>
      <c r="J49" s="21" t="s">
        <v>529</v>
      </c>
    </row>
    <row r="50" spans="2:10" ht="13" x14ac:dyDescent="0.2"/>
  </sheetData>
  <sheetProtection algorithmName="SHA-512" hashValue="uT2f4FcbNCiLr6t8TRkDQFg2VzQSbY8GCOy1MOpUU8xIPqTMkX4uWGTKRvfZzAfXlxKP+cL55RENwbARnbbSow==" saltValue="yo/WMo0X8S1vVGhZvzPj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dcterms:created xsi:type="dcterms:W3CDTF">2026-02-23T10:02:48Z</dcterms:created>
  <dcterms:modified xsi:type="dcterms:W3CDTF">2026-03-24T00:02:05Z</dcterms:modified>
  <cp:category/>
</cp:coreProperties>
</file>