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8F71D80F-C51C-4EEC-84C5-FE9D2162B5B7}" xr6:coauthVersionLast="47" xr6:coauthVersionMax="47" xr10:uidLastSave="{00000000-0000-0000-0000-000000000000}"/>
  <bookViews>
    <workbookView xWindow="-120" yWindow="-16320" windowWidth="29040" windowHeight="15720" tabRatio="80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E34" i="10"/>
  <c r="U34" i="10"/>
  <c r="U35" i="10" s="1"/>
  <c r="U36" i="10" s="1"/>
  <c r="U37" i="10" s="1"/>
  <c r="C34" i="10"/>
  <c r="AM34" i="10" l="1"/>
  <c r="BW34" i="10" s="1"/>
  <c r="BW35" i="10" s="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tc={81F65312-C244-421C-9644-7A89EE7F6041}</author>
    <author>tc={6F7FCBA8-48AA-40B8-9416-D02A602129DE}</author>
  </authors>
  <commentList>
    <comment ref="AK32" authorId="0" shapeId="0" xr:uid="{00000000-0006-0000-0200-000001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126</t>
      </text>
    </comment>
    <comment ref="AU32" authorId="1" shapeId="0" xr:uid="{00000000-0006-0000-0200-000002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851</t>
      </text>
    </comment>
  </commentList>
</comments>
</file>

<file path=xl/sharedStrings.xml><?xml version="1.0" encoding="utf-8"?>
<sst xmlns="http://schemas.openxmlformats.org/spreadsheetml/2006/main" count="1079" uniqueCount="561">
  <si>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</si>
  <si>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</si>
  <si>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</si>
  <si>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</si>
  <si>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</si>
  <si>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</si>
  <si>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</si>
  <si>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</si>
  <si>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</si>
  <si>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</si>
  <si>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</si>
  <si>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</si>
  <si>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</si>
  <si>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</si>
  <si>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</si>
  <si>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</si>
  <si>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</si>
  <si>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</si>
  <si>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</si>
  <si>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</si>
  <si>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</si>
  <si>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</si>
  <si>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</si>
  <si>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</si>
  <si>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</si>
  <si>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</si>
  <si>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</si>
  <si>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</si>
  <si>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</si>
  <si>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</si>
  <si>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</si>
  <si>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</si>
  <si>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</si>
  <si>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</si>
  <si>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</si>
  <si>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</si>
  <si>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</si>
  <si>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</si>
  <si>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</si>
  <si>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</si>
  <si>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</si>
  <si>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</si>
  <si>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</si>
  <si>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</si>
  <si>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</si>
  <si>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</si>
  <si>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</si>
  <si>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</si>
  <si>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</si>
  <si>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</si>
  <si>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</si>
  <si>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</si>
  <si>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</si>
  <si>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</si>
  <si>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</si>
  <si>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</si>
  <si>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</si>
  <si>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</si>
  <si>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</si>
  <si>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</si>
  <si>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</si>
  <si>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</si>
  <si>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</si>
  <si>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</si>
  <si>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</si>
  <si>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</si>
  <si>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</si>
  <si>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</si>
  <si>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</si>
  <si>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</si>
  <si>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</si>
  <si>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</si>
  <si>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</si>
  <si>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</si>
  <si>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</si>
  <si>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</si>
  <si>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</si>
  <si>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</si>
  <si>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</si>
  <si>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</si>
  <si>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</si>
  <si>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</si>
  <si>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</si>
  <si>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</si>
  <si>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</si>
  <si>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</si>
  <si>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</si>
  <si>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</si>
  <si>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</si>
  <si>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</si>
  <si>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</si>
  <si>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</si>
  <si>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</si>
  <si>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</si>
  <si>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</si>
  <si>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</si>
  <si>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</si>
  <si>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</si>
  <si>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</si>
  <si>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</si>
  <si>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</si>
  <si>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</si>
  <si>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</si>
  <si>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</si>
  <si>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</si>
  <si>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</si>
  <si>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</si>
  <si>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</si>
  <si>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</si>
  <si>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</si>
  <si>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</si>
  <si>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</si>
  <si>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</si>
  <si>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</si>
  <si>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</si>
  <si>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</si>
  <si>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</si>
  <si>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</si>
  <si>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</si>
  <si>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</si>
  <si>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</si>
  <si>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</si>
  <si>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</si>
  <si>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</si>
  <si>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</si>
  <si>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</si>
  <si>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</si>
  <si>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</si>
  <si>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</si>
  <si>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</si>
  <si>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</si>
  <si>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</si>
  <si>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</si>
  <si>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</si>
  <si>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</si>
  <si>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</si>
  <si>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</si>
  <si>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</si>
  <si>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</si>
  <si>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</si>
  <si>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</si>
  <si>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</si>
  <si>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</si>
  <si>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</si>
  <si>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</si>
  <si>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</si>
  <si>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</si>
  <si>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</si>
  <si>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</si>
  <si>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</si>
  <si>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</si>
  <si>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</si>
  <si>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</si>
  <si>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</si>
  <si>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</si>
  <si>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</si>
  <si>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</si>
  <si>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</si>
  <si>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</si>
  <si>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</si>
  <si>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</si>
  <si>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</si>
  <si>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</si>
  <si>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</si>
  <si>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</si>
  <si>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</si>
  <si>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</si>
  <si>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</si>
  <si>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</si>
  <si>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</si>
  <si>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</si>
  <si>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</si>
  <si>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</si>
  <si>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</si>
  <si>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</si>
  <si>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</si>
  <si>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</si>
  <si>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</si>
  <si>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</si>
  <si>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</si>
  <si>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</si>
  <si>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</si>
  <si>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</si>
  <si>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</si>
  <si>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</si>
  <si>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</si>
  <si>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</si>
  <si>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</si>
  <si>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</si>
  <si>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</si>
  <si>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</si>
  <si>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</si>
  <si>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</si>
  <si>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</si>
  <si>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</si>
  <si>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</si>
  <si>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</si>
  <si>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</si>
  <si>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</si>
  <si>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</si>
  <si>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</si>
  <si>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</si>
  <si>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</si>
  <si>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鹿児島県天城町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</si>
  <si>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</si>
  <si>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</si>
  <si>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</si>
  <si>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</si>
  <si>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</si>
  <si>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</si>
  <si>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</si>
  <si>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</si>
  <si>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</si>
  <si>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</si>
  <si>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</si>
  <si>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</si>
  <si>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</si>
  <si>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</si>
  <si>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</si>
  <si>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</si>
  <si>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</si>
  <si>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</si>
  <si>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</si>
  <si>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</si>
  <si>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</si>
  <si>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</si>
  <si>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</si>
  <si>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</si>
  <si>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</si>
  <si>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</si>
  <si>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</si>
  <si>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</si>
  <si>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</si>
  <si>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</si>
  <si>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</si>
  <si>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</si>
  <si>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</si>
  <si>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</si>
  <si>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</si>
  <si>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</si>
  <si>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</si>
  <si>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</si>
  <si>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</si>
  <si>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</si>
  <si>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</si>
  <si>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</si>
  <si>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</si>
  <si>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</si>
  <si>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</si>
  <si>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</si>
  <si>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</si>
  <si>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</si>
  <si>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</si>
  <si>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</si>
  <si>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</si>
  <si>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</si>
  <si>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</si>
  <si>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</si>
  <si>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</si>
  <si>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</si>
  <si>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</si>
  <si>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</si>
  <si>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</si>
  <si>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</si>
  <si>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</si>
  <si>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</si>
  <si>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</si>
  <si>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</si>
  <si>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</si>
  <si>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</si>
  <si>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</si>
  <si>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</si>
  <si>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</si>
  <si>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</si>
  <si>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</si>
  <si>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</si>
  <si>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</si>
  <si>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</si>
  <si>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</si>
  <si>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</si>
  <si>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</si>
  <si>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</si>
  <si>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</si>
  <si>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</si>
  <si>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</si>
  <si>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</si>
  <si>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</si>
  <si>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</si>
  <si>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</si>
  <si>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</si>
  <si>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</si>
  <si>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</si>
  <si>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</si>
  <si>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</si>
  <si>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</si>
  <si>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</si>
  <si>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</si>
  <si>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</si>
  <si>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</si>
  <si>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</si>
  <si>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</si>
  <si>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</si>
  <si>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</si>
  <si>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</si>
  <si>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</si>
  <si>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</si>
  <si>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</si>
  <si>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</si>
  <si>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</si>
  <si>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</si>
  <si>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</si>
  <si>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</si>
  <si>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</si>
  <si>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</si>
  <si>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</si>
  <si>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</si>
  <si>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</si>
  <si>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</si>
  <si>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</si>
  <si>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</si>
  <si>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</si>
  <si>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</si>
  <si>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</si>
  <si>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と畜場</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</si>
  <si>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</si>
  <si>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</si>
  <si>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</si>
  <si>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</si>
  <si>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</si>
  <si>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</si>
  <si>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</si>
  <si>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</si>
  <si>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</si>
  <si>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</si>
  <si>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</si>
  <si>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</si>
  <si>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</si>
  <si>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</si>
  <si>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</si>
  <si>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</si>
  <si>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</si>
  <si>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</si>
  <si>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</si>
  <si>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</si>
  <si>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</si>
  <si>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</si>
  <si>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</si>
  <si>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</si>
  <si>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</si>
  <si>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</si>
  <si>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</si>
  <si>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</si>
  <si>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</si>
  <si>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鹿児島県天城町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</si>
  <si>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</si>
  <si>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</si>
  <si>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</si>
  <si>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</si>
  <si>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</si>
  <si>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</si>
  <si>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</si>
  <si>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</si>
  <si>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</si>
  <si>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</si>
  <si>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</si>
  <si>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</si>
  <si>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</si>
  <si>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</si>
  <si>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</si>
  <si>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</si>
  <si>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</si>
  <si>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</si>
  <si>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</si>
  <si>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</si>
  <si>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</si>
  <si>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</si>
  <si>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</si>
  <si>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</si>
  <si>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</si>
  <si>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</si>
  <si>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</si>
  <si>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</si>
  <si>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</si>
  <si>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</si>
  <si>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</si>
  <si>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</si>
  <si>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</si>
  <si>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</si>
  <si>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</si>
  <si>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</si>
  <si>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徳之島ダム小水力発電特別会計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</si>
  <si>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</si>
  <si>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</si>
  <si>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</si>
  <si>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</si>
  <si>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</si>
  <si>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</si>
  <si>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</si>
  <si>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</si>
  <si>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</si>
  <si>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</si>
  <si>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</si>
  <si>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</si>
  <si>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</si>
  <si>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</si>
  <si>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</si>
  <si>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</si>
  <si>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</si>
  <si>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</si>
  <si>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</si>
  <si>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</si>
  <si>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</si>
  <si>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</si>
  <si>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</si>
  <si>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</si>
  <si>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</si>
  <si>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</si>
  <si>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</si>
  <si>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</si>
  <si>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</si>
  <si>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</si>
  <si>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</si>
  <si>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</si>
  <si>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</si>
  <si>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</si>
  <si>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</si>
  <si>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</si>
  <si>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</si>
  <si>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</si>
  <si>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</si>
  <si>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</si>
  <si>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</si>
  <si>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</si>
  <si>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</si>
  <si>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</si>
  <si>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</si>
  <si>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</si>
  <si>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</si>
  <si>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</si>
  <si>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</si>
  <si>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</si>
  <si>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</si>
  <si>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</si>
  <si>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</si>
  <si>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</si>
  <si>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</si>
  <si>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</si>
  <si>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</si>
  <si>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</si>
  <si>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</si>
  <si>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</si>
  <si>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</si>
  <si>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</si>
  <si>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</si>
  <si>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</si>
  <si>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</si>
  <si>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</si>
  <si>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</si>
  <si>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</si>
  <si>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</si>
  <si>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</si>
  <si>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</si>
  <si>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</si>
  <si>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</si>
  <si>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</si>
  <si>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</si>
  <si>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</si>
  <si>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</si>
  <si>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</si>
  <si>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</si>
  <si>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</si>
  <si>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</si>
  <si>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</si>
  <si>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</si>
  <si>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</si>
  <si>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</si>
  <si>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</si>
  <si>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</si>
  <si>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</si>
  <si>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</si>
  <si>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</si>
  <si>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</si>
  <si>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</si>
  <si>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</si>
  <si>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</si>
  <si>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</si>
  <si>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</si>
  <si>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</si>
  <si>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</si>
  <si>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</si>
  <si>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</si>
  <si>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</si>
  <si>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</si>
  <si>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</si>
  <si>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</si>
  <si>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</si>
  <si>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</si>
  <si>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</si>
  <si>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</si>
  <si>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</si>
  <si>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</si>
  <si>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</si>
  <si>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</si>
  <si>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</si>
  <si>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</si>
  <si>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</si>
  <si>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</si>
  <si>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</si>
  <si>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</si>
  <si>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</si>
  <si>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</si>
  <si>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</si>
  <si>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</si>
  <si>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</si>
  <si>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</si>
  <si>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</si>
  <si>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</si>
  <si>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</si>
  <si>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</si>
  <si>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</si>
  <si>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</si>
  <si>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</si>
  <si>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</si>
  <si>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</si>
  <si>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</si>
  <si>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</si>
  <si>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</si>
  <si>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</si>
  <si>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1.19</t>
  </si>
  <si>
    <t>▲ 3.98</t>
  </si>
  <si>
    <t>▲ 4.33</t>
  </si>
  <si>
    <t>▲ 3.51</t>
  </si>
  <si>
    <t>水道事業会計</t>
  </si>
  <si>
    <t>一般会計</t>
  </si>
  <si>
    <t>国民健康保険事業特別会計</t>
  </si>
  <si>
    <t>介護保険事業特別会計</t>
  </si>
  <si>
    <t>徳之島ダム小水力発電特別会計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</si>
  <si>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</si>
  <si>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</si>
  <si>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</si>
  <si>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</si>
  <si>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</si>
  <si>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</si>
  <si>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</si>
  <si>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</si>
  <si>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</si>
  <si>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天城町ゆたかなふるさと基金</t>
    <rPh sb="0" eb="3">
      <t>アマギチョウ</t>
    </rPh>
    <rPh sb="11" eb="13">
      <t>キキン</t>
    </rPh>
    <phoneticPr fontId="38"/>
  </si>
  <si>
    <t>一般廃棄物処理施設整備基金</t>
    <rPh sb="0" eb="13">
      <t>イッパンハイキブツショリシセツセイビキキン</t>
    </rPh>
    <phoneticPr fontId="38"/>
  </si>
  <si>
    <t>-</t>
    <phoneticPr fontId="2"/>
  </si>
  <si>
    <t>天城町学校施設整備基金</t>
    <rPh sb="0" eb="3">
      <t>アマギチョウ</t>
    </rPh>
    <rPh sb="3" eb="5">
      <t>ガッコウ</t>
    </rPh>
    <rPh sb="5" eb="7">
      <t>シセツ</t>
    </rPh>
    <rPh sb="7" eb="9">
      <t>セイビ</t>
    </rPh>
    <rPh sb="9" eb="11">
      <t>キキン</t>
    </rPh>
    <phoneticPr fontId="38"/>
  </si>
  <si>
    <t>町有地売払貸付運用基金</t>
    <rPh sb="0" eb="3">
      <t>チョウユウチ</t>
    </rPh>
    <rPh sb="3" eb="4">
      <t>ウリ</t>
    </rPh>
    <rPh sb="4" eb="5">
      <t>バライ</t>
    </rPh>
    <rPh sb="5" eb="7">
      <t>カシツケ</t>
    </rPh>
    <rPh sb="7" eb="9">
      <t>ウンヨウ</t>
    </rPh>
    <rPh sb="9" eb="11">
      <t>キキン</t>
    </rPh>
    <phoneticPr fontId="5"/>
  </si>
  <si>
    <t>天城町公共施設整備基金</t>
    <rPh sb="0" eb="3">
      <t>アマギチョウ</t>
    </rPh>
    <rPh sb="3" eb="5">
      <t>コウキョウ</t>
    </rPh>
    <rPh sb="5" eb="7">
      <t>シセツ</t>
    </rPh>
    <rPh sb="7" eb="9">
      <t>セイビ</t>
    </rPh>
    <rPh sb="9" eb="11">
      <t>キキン</t>
    </rPh>
    <phoneticPr fontId="5"/>
  </si>
  <si>
    <t>鹿児島県市町村総合事務組合</t>
    <rPh sb="0" eb="4">
      <t>カゴシマケン</t>
    </rPh>
    <rPh sb="4" eb="7">
      <t>シチョウソン</t>
    </rPh>
    <rPh sb="7" eb="9">
      <t>ソウゴウ</t>
    </rPh>
    <rPh sb="9" eb="11">
      <t>ジム</t>
    </rPh>
    <rPh sb="11" eb="13">
      <t>クミアイ</t>
    </rPh>
    <phoneticPr fontId="2"/>
  </si>
  <si>
    <t>-</t>
    <phoneticPr fontId="38"/>
  </si>
  <si>
    <t>徳之島地区消防組合</t>
    <rPh sb="0" eb="3">
      <t>トクノシマ</t>
    </rPh>
    <rPh sb="3" eb="5">
      <t>チク</t>
    </rPh>
    <rPh sb="5" eb="7">
      <t>ショウボウ</t>
    </rPh>
    <rPh sb="7" eb="9">
      <t>クミアイ</t>
    </rPh>
    <phoneticPr fontId="2"/>
  </si>
  <si>
    <t>奄美群島広域事務組合</t>
    <rPh sb="0" eb="2">
      <t>アマミ</t>
    </rPh>
    <rPh sb="2" eb="4">
      <t>グントウ</t>
    </rPh>
    <rPh sb="4" eb="6">
      <t>コウイキ</t>
    </rPh>
    <rPh sb="6" eb="8">
      <t>ジム</t>
    </rPh>
    <rPh sb="8" eb="10">
      <t>クミアイ</t>
    </rPh>
    <phoneticPr fontId="2"/>
  </si>
  <si>
    <t>徳之島地区介護保険組合</t>
    <rPh sb="0" eb="3">
      <t>トクノシマ</t>
    </rPh>
    <rPh sb="3" eb="5">
      <t>チク</t>
    </rPh>
    <rPh sb="5" eb="7">
      <t>カイゴ</t>
    </rPh>
    <rPh sb="7" eb="9">
      <t>ホケン</t>
    </rPh>
    <rPh sb="9" eb="11">
      <t>クミアイ</t>
    </rPh>
    <phoneticPr fontId="2"/>
  </si>
  <si>
    <t>徳之島愛ランド広域連合（一般会計）</t>
    <rPh sb="0" eb="3">
      <t>トクノシマ</t>
    </rPh>
    <rPh sb="3" eb="4">
      <t>アイ</t>
    </rPh>
    <rPh sb="7" eb="9">
      <t>コウイキ</t>
    </rPh>
    <rPh sb="9" eb="11">
      <t>レンゴウ</t>
    </rPh>
    <rPh sb="12" eb="14">
      <t>イッパン</t>
    </rPh>
    <rPh sb="14" eb="16">
      <t>カイケイ</t>
    </rPh>
    <phoneticPr fontId="2"/>
  </si>
  <si>
    <t>徳之島愛ランド広域連合（特別会計）</t>
    <rPh sb="0" eb="3">
      <t>トクノシマ</t>
    </rPh>
    <rPh sb="3" eb="4">
      <t>アイ</t>
    </rPh>
    <rPh sb="7" eb="9">
      <t>コウイキ</t>
    </rPh>
    <rPh sb="9" eb="11">
      <t>レンゴウ</t>
    </rPh>
    <rPh sb="12" eb="14">
      <t>トクベツ</t>
    </rPh>
    <rPh sb="14" eb="16">
      <t>カイケイ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</si>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</sst>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B0F3-4D9D-9EB7-547180E977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165111</c:v>
                </c:pt>
                <c:pt idx="1">
                  <c:v>182608</c:v>
                </c:pt>
                <c:pt idx="2">
                  <c:v>267455</c:v>
                </c:pt>
                <c:pt idx="3">
                  <c:v>229724</c:v>
                </c:pt>
                <c:pt idx="4">
                  <c:v>298680</c:v>
                </c:pt>
              </c:numCache>
            </c:numRef>
          </c:val>
          <c:smooth val="0"/>
          <c:extLst>
            <c:ext xmlns:c16="http://schemas.microsoft.com/office/drawing/2014/chart" uri="{C3380CC4-5D6E-409C-BE32-E72D297353CC}">
              <c16:uniqueId val="{00000001-B0F3-4D9D-9EB7-547180E977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7.16</c:v>
                </c:pt>
                <c:pt idx="1">
                  <c:v>7.5</c:v>
                </c:pt>
                <c:pt idx="2">
                  <c:v>9.68</c:v>
                </c:pt>
                <c:pt idx="3">
                  <c:v>7.27</c:v>
                </c:pt>
                <c:pt idx="4">
                  <c:v>4.1399999999999997</c:v>
                </c:pt>
              </c:numCache>
            </c:numRef>
          </c:val>
          <c:extLst>
            <c:ext xmlns:c16="http://schemas.microsoft.com/office/drawing/2014/chart" uri="{C3380CC4-5D6E-409C-BE32-E72D297353CC}">
              <c16:uniqueId val="{00000000-242C-429C-AAEA-D163732D4D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26.93</c:v>
                </c:pt>
                <c:pt idx="1">
                  <c:v>28.79</c:v>
                </c:pt>
                <c:pt idx="2">
                  <c:v>23.23</c:v>
                </c:pt>
                <c:pt idx="3">
                  <c:v>21.25</c:v>
                </c:pt>
                <c:pt idx="4">
                  <c:v>20.51</c:v>
                </c:pt>
              </c:numCache>
            </c:numRef>
          </c:val>
          <c:extLst>
            <c:ext xmlns:c16="http://schemas.microsoft.com/office/drawing/2014/chart" uri="{C3380CC4-5D6E-409C-BE32-E72D297353CC}">
              <c16:uniqueId val="{00000001-242C-429C-AAEA-D163732D4D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-1.19</c:v>
                </c:pt>
                <c:pt idx="1">
                  <c:v>3.94</c:v>
                </c:pt>
                <c:pt idx="2">
                  <c:v>-3.98</c:v>
                </c:pt>
                <c:pt idx="3">
                  <c:v>-4.33</c:v>
                </c:pt>
                <c:pt idx="4">
                  <c:v>-3.51</c:v>
                </c:pt>
              </c:numCache>
            </c:numRef>
          </c:val>
          <c:smooth val="0"/>
          <c:extLst>
            <c:ext xmlns:c16="http://schemas.microsoft.com/office/drawing/2014/chart" uri="{C3380CC4-5D6E-409C-BE32-E72D297353CC}">
              <c16:uniqueId val="{00000002-242C-429C-AAEA-D163732D4D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5A1-47A0-AEF5-16E424ADC1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A1-47A0-AEF5-16E424ADC18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5A1-47A0-AEF5-16E424ADC18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5A1-47A0-AEF5-16E424ADC18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0.05</c:v>
                </c:pt>
                <c:pt idx="4">
                  <c:v>#N/A</c:v>
                </c:pt>
                <c:pt idx="5">
                  <c:v>0.04</c:v>
                </c:pt>
                <c:pt idx="6">
                  <c:v>#N/A</c:v>
                </c:pt>
                <c:pt idx="7">
                  <c:v>0.01</c:v>
                </c:pt>
                <c:pt idx="8">
                  <c:v>#N/A</c:v>
                </c:pt>
                <c:pt idx="9">
                  <c:v>0.06</c:v>
                </c:pt>
              </c:numCache>
            </c:numRef>
          </c:val>
          <c:extLst>
            <c:ext xmlns:c16="http://schemas.microsoft.com/office/drawing/2014/chart" uri="{C3380CC4-5D6E-409C-BE32-E72D297353CC}">
              <c16:uniqueId val="{00000004-35A1-47A0-AEF5-16E424ADC184}"/>
            </c:ext>
          </c:extLst>
        </c:ser>
        <c:ser>
          <c:idx val="5"/>
          <c:order val="5"/>
          <c:tx>
            <c:strRef>
              <c:f>データシート!$A$32</c:f>
              <c:strCache>
                <c:ptCount val="1"/>
                <c:pt idx="0">
                  <c:v>徳之島ダム小水力発電特別会計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#N/A</c:v>
                </c:pt>
                <c:pt idx="3">
                  <c:v>0.15</c:v>
                </c:pt>
                <c:pt idx="4">
                  <c:v>#N/A</c:v>
                </c:pt>
                <c:pt idx="5">
                  <c:v>0.24</c:v>
                </c:pt>
                <c:pt idx="6">
                  <c:v>#N/A</c:v>
                </c:pt>
                <c:pt idx="7">
                  <c:v>0.15</c:v>
                </c:pt>
                <c:pt idx="8">
                  <c:v>#N/A</c:v>
                </c:pt>
                <c:pt idx="9">
                  <c:v>7.0000000000000007E-2</c:v>
                </c:pt>
              </c:numCache>
            </c:numRef>
          </c:val>
          <c:extLst>
            <c:ext xmlns:c16="http://schemas.microsoft.com/office/drawing/2014/chart" uri="{C3380CC4-5D6E-409C-BE32-E72D297353CC}">
              <c16:uniqueId val="{00000005-35A1-47A0-AEF5-16E424ADC18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1.21</c:v>
                </c:pt>
                <c:pt idx="2">
                  <c:v>#N/A</c:v>
                </c:pt>
                <c:pt idx="3">
                  <c:v>0.83</c:v>
                </c:pt>
                <c:pt idx="4">
                  <c:v>#N/A</c:v>
                </c:pt>
                <c:pt idx="5">
                  <c:v>1.42</c:v>
                </c:pt>
                <c:pt idx="6">
                  <c:v>#N/A</c:v>
                </c:pt>
                <c:pt idx="7">
                  <c:v>0.99</c:v>
                </c:pt>
                <c:pt idx="8">
                  <c:v>#N/A</c:v>
                </c:pt>
                <c:pt idx="9">
                  <c:v>1.34</c:v>
                </c:pt>
              </c:numCache>
            </c:numRef>
          </c:val>
          <c:extLst>
            <c:ext xmlns:c16="http://schemas.microsoft.com/office/drawing/2014/chart" uri="{C3380CC4-5D6E-409C-BE32-E72D297353CC}">
              <c16:uniqueId val="{00000006-35A1-47A0-AEF5-16E424ADC18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2.73</c:v>
                </c:pt>
                <c:pt idx="2">
                  <c:v>#N/A</c:v>
                </c:pt>
                <c:pt idx="3">
                  <c:v>2.59</c:v>
                </c:pt>
                <c:pt idx="4">
                  <c:v>#N/A</c:v>
                </c:pt>
                <c:pt idx="5">
                  <c:v>1.85</c:v>
                </c:pt>
                <c:pt idx="6">
                  <c:v>#N/A</c:v>
                </c:pt>
                <c:pt idx="7">
                  <c:v>2</c:v>
                </c:pt>
                <c:pt idx="8">
                  <c:v>#N/A</c:v>
                </c:pt>
                <c:pt idx="9">
                  <c:v>1.47</c:v>
                </c:pt>
              </c:numCache>
            </c:numRef>
          </c:val>
          <c:extLst>
            <c:ext xmlns:c16="http://schemas.microsoft.com/office/drawing/2014/chart" uri="{C3380CC4-5D6E-409C-BE32-E72D297353CC}">
              <c16:uniqueId val="{00000007-35A1-47A0-AEF5-16E424ADC18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7.15</c:v>
                </c:pt>
                <c:pt idx="2">
                  <c:v>#N/A</c:v>
                </c:pt>
                <c:pt idx="3">
                  <c:v>7.5</c:v>
                </c:pt>
                <c:pt idx="4">
                  <c:v>#N/A</c:v>
                </c:pt>
                <c:pt idx="5">
                  <c:v>9.67</c:v>
                </c:pt>
                <c:pt idx="6">
                  <c:v>#N/A</c:v>
                </c:pt>
                <c:pt idx="7">
                  <c:v>7.26</c:v>
                </c:pt>
                <c:pt idx="8">
                  <c:v>#N/A</c:v>
                </c:pt>
                <c:pt idx="9">
                  <c:v>4.13</c:v>
                </c:pt>
              </c:numCache>
            </c:numRef>
          </c:val>
          <c:extLst>
            <c:ext xmlns:c16="http://schemas.microsoft.com/office/drawing/2014/chart" uri="{C3380CC4-5D6E-409C-BE32-E72D297353CC}">
              <c16:uniqueId val="{00000008-35A1-47A0-AEF5-16E424ADC18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2.77</c:v>
                </c:pt>
                <c:pt idx="2">
                  <c:v>#N/A</c:v>
                </c:pt>
                <c:pt idx="3">
                  <c:v>4.28</c:v>
                </c:pt>
                <c:pt idx="4">
                  <c:v>#N/A</c:v>
                </c:pt>
                <c:pt idx="5">
                  <c:v>5.68</c:v>
                </c:pt>
                <c:pt idx="6">
                  <c:v>#N/A</c:v>
                </c:pt>
                <c:pt idx="7">
                  <c:v>7.49</c:v>
                </c:pt>
                <c:pt idx="8">
                  <c:v>#N/A</c:v>
                </c:pt>
                <c:pt idx="9">
                  <c:v>9.84</c:v>
                </c:pt>
              </c:numCache>
            </c:numRef>
          </c:val>
          <c:extLst>
            <c:ext xmlns:c16="http://schemas.microsoft.com/office/drawing/2014/chart" uri="{C3380CC4-5D6E-409C-BE32-E72D297353CC}">
              <c16:uniqueId val="{00000009-35A1-47A0-AEF5-16E424ADC1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648</c:v>
                </c:pt>
                <c:pt idx="5">
                  <c:v>608</c:v>
                </c:pt>
                <c:pt idx="8">
                  <c:v>605</c:v>
                </c:pt>
                <c:pt idx="11">
                  <c:v>561</c:v>
                </c:pt>
                <c:pt idx="14">
                  <c:v>559</c:v>
                </c:pt>
              </c:numCache>
            </c:numRef>
          </c:val>
          <c:extLst>
            <c:ext xmlns:c16="http://schemas.microsoft.com/office/drawing/2014/chart" uri="{C3380CC4-5D6E-409C-BE32-E72D297353CC}">
              <c16:uniqueId val="{00000000-E0A0-47DE-BF4C-09513BE0D1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E0A0-47DE-BF4C-09513BE0D1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0A0-47DE-BF4C-09513BE0D1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20</c:v>
                </c:pt>
                <c:pt idx="6">
                  <c:v>21</c:v>
                </c:pt>
                <c:pt idx="9">
                  <c:v>2</c:v>
                </c:pt>
                <c:pt idx="12">
                  <c:v>3</c:v>
                </c:pt>
              </c:numCache>
            </c:numRef>
          </c:val>
          <c:extLst>
            <c:ext xmlns:c16="http://schemas.microsoft.com/office/drawing/2014/chart" uri="{C3380CC4-5D6E-409C-BE32-E72D297353CC}">
              <c16:uniqueId val="{00000003-E0A0-47DE-BF4C-09513BE0D1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50</c:v>
                </c:pt>
                <c:pt idx="3">
                  <c:v>46</c:v>
                </c:pt>
                <c:pt idx="6">
                  <c:v>49</c:v>
                </c:pt>
                <c:pt idx="9">
                  <c:v>45</c:v>
                </c:pt>
                <c:pt idx="12">
                  <c:v>46</c:v>
                </c:pt>
              </c:numCache>
            </c:numRef>
          </c:val>
          <c:extLst>
            <c:ext xmlns:c16="http://schemas.microsoft.com/office/drawing/2014/chart" uri="{C3380CC4-5D6E-409C-BE32-E72D297353CC}">
              <c16:uniqueId val="{00000004-E0A0-47DE-BF4C-09513BE0D1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A0-47DE-BF4C-09513BE0D1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0A0-47DE-BF4C-09513BE0D1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781</c:v>
                </c:pt>
                <c:pt idx="3">
                  <c:v>753</c:v>
                </c:pt>
                <c:pt idx="6">
                  <c:v>779</c:v>
                </c:pt>
                <c:pt idx="9">
                  <c:v>752</c:v>
                </c:pt>
                <c:pt idx="12">
                  <c:v>767</c:v>
                </c:pt>
              </c:numCache>
            </c:numRef>
          </c:val>
          <c:extLst>
            <c:ext xmlns:c16="http://schemas.microsoft.com/office/drawing/2014/chart" uri="{C3380CC4-5D6E-409C-BE32-E72D297353CC}">
              <c16:uniqueId val="{00000007-E0A0-47DE-BF4C-09513BE0D1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205</c:v>
                </c:pt>
                <c:pt idx="2">
                  <c:v>#N/A</c:v>
                </c:pt>
                <c:pt idx="3">
                  <c:v>#N/A</c:v>
                </c:pt>
                <c:pt idx="4">
                  <c:v>211</c:v>
                </c:pt>
                <c:pt idx="5">
                  <c:v>#N/A</c:v>
                </c:pt>
                <c:pt idx="6">
                  <c:v>#N/A</c:v>
                </c:pt>
                <c:pt idx="7">
                  <c:v>244</c:v>
                </c:pt>
                <c:pt idx="8">
                  <c:v>#N/A</c:v>
                </c:pt>
                <c:pt idx="9">
                  <c:v>#N/A</c:v>
                </c:pt>
                <c:pt idx="10">
                  <c:v>238</c:v>
                </c:pt>
                <c:pt idx="11">
                  <c:v>#N/A</c:v>
                </c:pt>
                <c:pt idx="12">
                  <c:v>#N/A</c:v>
                </c:pt>
                <c:pt idx="13">
                  <c:v>258</c:v>
                </c:pt>
                <c:pt idx="14">
                  <c:v>#N/A</c:v>
                </c:pt>
              </c:numCache>
            </c:numRef>
          </c:val>
          <c:smooth val="0"/>
          <c:extLst>
            <c:ext xmlns:c16="http://schemas.microsoft.com/office/drawing/2014/chart" uri="{C3380CC4-5D6E-409C-BE32-E72D297353CC}">
              <c16:uniqueId val="{00000008-E0A0-47DE-BF4C-09513BE0D1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4571</c:v>
                </c:pt>
                <c:pt idx="5">
                  <c:v>4479</c:v>
                </c:pt>
                <c:pt idx="8">
                  <c:v>4340</c:v>
                </c:pt>
                <c:pt idx="11">
                  <c:v>4411</c:v>
                </c:pt>
                <c:pt idx="14">
                  <c:v>4584</c:v>
                </c:pt>
              </c:numCache>
            </c:numRef>
          </c:val>
          <c:extLst>
            <c:ext xmlns:c16="http://schemas.microsoft.com/office/drawing/2014/chart" uri="{C3380CC4-5D6E-409C-BE32-E72D297353CC}">
              <c16:uniqueId val="{00000000-1367-409A-968C-D3B2D4F304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732</c:v>
                </c:pt>
                <c:pt idx="5">
                  <c:v>780</c:v>
                </c:pt>
                <c:pt idx="8">
                  <c:v>856</c:v>
                </c:pt>
                <c:pt idx="11">
                  <c:v>893</c:v>
                </c:pt>
                <c:pt idx="14">
                  <c:v>992</c:v>
                </c:pt>
              </c:numCache>
            </c:numRef>
          </c:val>
          <c:extLst>
            <c:ext xmlns:c16="http://schemas.microsoft.com/office/drawing/2014/chart" uri="{C3380CC4-5D6E-409C-BE32-E72D297353CC}">
              <c16:uniqueId val="{00000001-1367-409A-968C-D3B2D4F304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2305</c:v>
                </c:pt>
                <c:pt idx="5">
                  <c:v>2273</c:v>
                </c:pt>
                <c:pt idx="8">
                  <c:v>2446</c:v>
                </c:pt>
                <c:pt idx="11">
                  <c:v>2704</c:v>
                </c:pt>
                <c:pt idx="14">
                  <c:v>2782</c:v>
                </c:pt>
              </c:numCache>
            </c:numRef>
          </c:val>
          <c:extLst>
            <c:ext xmlns:c16="http://schemas.microsoft.com/office/drawing/2014/chart" uri="{C3380CC4-5D6E-409C-BE32-E72D297353CC}">
              <c16:uniqueId val="{00000002-1367-409A-968C-D3B2D4F304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67-409A-968C-D3B2D4F304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367-409A-968C-D3B2D4F304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93</c:v>
                </c:pt>
                <c:pt idx="3">
                  <c:v>97</c:v>
                </c:pt>
                <c:pt idx="6">
                  <c:v>91</c:v>
                </c:pt>
                <c:pt idx="9">
                  <c:v>88</c:v>
                </c:pt>
                <c:pt idx="12">
                  <c:v>104</c:v>
                </c:pt>
              </c:numCache>
            </c:numRef>
          </c:val>
          <c:extLst>
            <c:ext xmlns:c16="http://schemas.microsoft.com/office/drawing/2014/chart" uri="{C3380CC4-5D6E-409C-BE32-E72D297353CC}">
              <c16:uniqueId val="{00000005-1367-409A-968C-D3B2D4F304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508</c:v>
                </c:pt>
                <c:pt idx="3">
                  <c:v>435</c:v>
                </c:pt>
                <c:pt idx="6">
                  <c:v>378</c:v>
                </c:pt>
                <c:pt idx="9">
                  <c:v>274</c:v>
                </c:pt>
                <c:pt idx="12">
                  <c:v>316</c:v>
                </c:pt>
              </c:numCache>
            </c:numRef>
          </c:val>
          <c:extLst>
            <c:ext xmlns:c16="http://schemas.microsoft.com/office/drawing/2014/chart" uri="{C3380CC4-5D6E-409C-BE32-E72D297353CC}">
              <c16:uniqueId val="{00000006-1367-409A-968C-D3B2D4F304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58</c:v>
                </c:pt>
                <c:pt idx="3">
                  <c:v>38</c:v>
                </c:pt>
                <c:pt idx="6">
                  <c:v>19</c:v>
                </c:pt>
                <c:pt idx="9">
                  <c:v>17</c:v>
                </c:pt>
                <c:pt idx="12">
                  <c:v>63</c:v>
                </c:pt>
              </c:numCache>
            </c:numRef>
          </c:val>
          <c:extLst>
            <c:ext xmlns:c16="http://schemas.microsoft.com/office/drawing/2014/chart" uri="{C3380CC4-5D6E-409C-BE32-E72D297353CC}">
              <c16:uniqueId val="{00000007-1367-409A-968C-D3B2D4F304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464</c:v>
                </c:pt>
                <c:pt idx="3">
                  <c:v>501</c:v>
                </c:pt>
                <c:pt idx="6">
                  <c:v>532</c:v>
                </c:pt>
                <c:pt idx="9">
                  <c:v>660</c:v>
                </c:pt>
                <c:pt idx="12">
                  <c:v>851</c:v>
                </c:pt>
              </c:numCache>
            </c:numRef>
          </c:val>
          <c:extLst>
            <c:ext xmlns:c16="http://schemas.microsoft.com/office/drawing/2014/chart" uri="{C3380CC4-5D6E-409C-BE32-E72D297353CC}">
              <c16:uniqueId val="{00000008-1367-409A-968C-D3B2D4F304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363</c:v>
                </c:pt>
                <c:pt idx="3">
                  <c:v>4</c:v>
                </c:pt>
                <c:pt idx="6">
                  <c:v>6</c:v>
                </c:pt>
                <c:pt idx="9">
                  <c:v>4</c:v>
                </c:pt>
                <c:pt idx="12">
                  <c:v>0</c:v>
                </c:pt>
              </c:numCache>
            </c:numRef>
          </c:val>
          <c:extLst>
            <c:ext xmlns:c16="http://schemas.microsoft.com/office/drawing/2014/chart" uri="{C3380CC4-5D6E-409C-BE32-E72D297353CC}">
              <c16:uniqueId val="{00000009-1367-409A-968C-D3B2D4F304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6882</c:v>
                </c:pt>
                <c:pt idx="3">
                  <c:v>6749</c:v>
                </c:pt>
                <c:pt idx="6">
                  <c:v>6751</c:v>
                </c:pt>
                <c:pt idx="9">
                  <c:v>6789</c:v>
                </c:pt>
                <c:pt idx="12">
                  <c:v>7064</c:v>
                </c:pt>
              </c:numCache>
            </c:numRef>
          </c:val>
          <c:extLst>
            <c:ext xmlns:c16="http://schemas.microsoft.com/office/drawing/2014/chart" uri="{C3380CC4-5D6E-409C-BE32-E72D297353CC}">
              <c16:uniqueId val="{0000000A-1367-409A-968C-D3B2D4F304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759</c:v>
                </c:pt>
                <c:pt idx="2">
                  <c:v>#N/A</c:v>
                </c:pt>
                <c:pt idx="3">
                  <c:v>#N/A</c:v>
                </c:pt>
                <c:pt idx="4">
                  <c:v>293</c:v>
                </c:pt>
                <c:pt idx="5">
                  <c:v>#N/A</c:v>
                </c:pt>
                <c:pt idx="6">
                  <c:v>#N/A</c:v>
                </c:pt>
                <c:pt idx="7">
                  <c:v>135</c:v>
                </c:pt>
                <c:pt idx="8">
                  <c:v>#N/A</c:v>
                </c:pt>
                <c:pt idx="9">
                  <c:v>#N/A</c:v>
                </c:pt>
                <c:pt idx="10">
                  <c:v>0</c:v>
                </c:pt>
                <c:pt idx="11">
                  <c:v>#N/A</c:v>
                </c:pt>
                <c:pt idx="12">
                  <c:v>#N/A</c:v>
                </c:pt>
                <c:pt idx="13">
                  <c:v>40</c:v>
                </c:pt>
                <c:pt idx="14">
                  <c:v>#N/A</c:v>
                </c:pt>
              </c:numCache>
            </c:numRef>
          </c:val>
          <c:smooth val="0"/>
          <c:extLst>
            <c:ext xmlns:c16="http://schemas.microsoft.com/office/drawing/2014/chart" uri="{C3380CC4-5D6E-409C-BE32-E72D297353CC}">
              <c16:uniqueId val="{0000000B-1367-409A-968C-D3B2D4F304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904</c:v>
                </c:pt>
                <c:pt idx="1">
                  <c:v>829</c:v>
                </c:pt>
                <c:pt idx="2">
                  <c:v>810</c:v>
                </c:pt>
              </c:numCache>
            </c:numRef>
          </c:val>
          <c:extLst>
            <c:ext xmlns:c16="http://schemas.microsoft.com/office/drawing/2014/chart" uri="{C3380CC4-5D6E-409C-BE32-E72D297353CC}">
              <c16:uniqueId val="{00000000-B34F-4A80-93AE-67DA846A00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165</c:v>
                </c:pt>
                <c:pt idx="1">
                  <c:v>176</c:v>
                </c:pt>
                <c:pt idx="2">
                  <c:v>170</c:v>
                </c:pt>
              </c:numCache>
            </c:numRef>
          </c:val>
          <c:extLst>
            <c:ext xmlns:c16="http://schemas.microsoft.com/office/drawing/2014/chart" uri="{C3380CC4-5D6E-409C-BE32-E72D297353CC}">
              <c16:uniqueId val="{00000001-B34F-4A80-93AE-67DA846A00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1285</c:v>
                </c:pt>
                <c:pt idx="1">
                  <c:v>1613</c:v>
                </c:pt>
                <c:pt idx="2">
                  <c:v>1695</c:v>
                </c:pt>
              </c:numCache>
            </c:numRef>
          </c:val>
          <c:extLst>
            <c:ext xmlns:c16="http://schemas.microsoft.com/office/drawing/2014/chart" uri="{C3380CC4-5D6E-409C-BE32-E72D297353CC}">
              <c16:uniqueId val="{00000002-B34F-4A80-93AE-67DA846A00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元利償還金は</a:t>
          </a:r>
          <a:r>
            <a:rPr kumimoji="1" lang="en-US" altLang="ja-JP" sz="1100">
              <a:solidFill>
                <a:srgbClr val="FF0000"/>
              </a:solidFill>
              <a:effectLst/>
              <a:latin typeface="+mn-lt"/>
              <a:ea typeface="+mn-ea"/>
              <a:cs typeface="+mn-cs"/>
            </a:rPr>
            <a:t>15</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額となったため、実質公債費比率の分子が</a:t>
          </a:r>
          <a:r>
            <a:rPr kumimoji="1" lang="en-US" altLang="ja-JP" sz="1100">
              <a:solidFill>
                <a:sysClr val="windowText" lastClr="000000"/>
              </a:solidFill>
              <a:effectLst/>
              <a:latin typeface="+mn-lt"/>
              <a:ea typeface="+mn-ea"/>
              <a:cs typeface="+mn-cs"/>
            </a:rPr>
            <a:t>20</a:t>
          </a:r>
          <a:r>
            <a:rPr kumimoji="1" lang="ja-JP" altLang="en-US" sz="1100">
              <a:solidFill>
                <a:sysClr val="windowText" lastClr="000000"/>
              </a:solidFill>
              <a:effectLst/>
              <a:latin typeface="+mn-lt"/>
              <a:ea typeface="+mn-ea"/>
              <a:cs typeface="+mn-cs"/>
            </a:rPr>
            <a:t>百万円増</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償還元金を上回らない町債発行に努めているが、令和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年度より大型施設整備事業の元金償還開始に伴う元利償還金の増や令和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年度より実施している上水道整備事業に伴う繰出金の増</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年度より一部事務組合が発行した地方債の元利償還金に対する負担金の増</a:t>
          </a:r>
          <a:r>
            <a:rPr kumimoji="1" lang="ja-JP" altLang="ja-JP" sz="1100">
              <a:solidFill>
                <a:sysClr val="windowText" lastClr="000000"/>
              </a:solidFill>
              <a:effectLst/>
              <a:latin typeface="+mn-lt"/>
              <a:ea typeface="+mn-ea"/>
              <a:cs typeface="+mn-cs"/>
            </a:rPr>
            <a:t>等が見込まれる。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今後も事業計画の整理を行い、起債の長期計画や新規事業の実施については費用対効果等を十分に検証し、実質公債費比率の適正化に努める。　</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一般会計等に係る地方債の現在高や公営企業債等繰入見込額の増により将来負担額</a:t>
          </a:r>
          <a:r>
            <a:rPr kumimoji="1" lang="ja-JP" altLang="ja-JP" sz="1100">
              <a:solidFill>
                <a:sysClr val="windowText" lastClr="000000"/>
              </a:solidFill>
              <a:effectLst/>
              <a:latin typeface="+mn-lt"/>
              <a:ea typeface="+mn-ea"/>
              <a:cs typeface="+mn-cs"/>
            </a:rPr>
            <a:t>の増となったことから、将来負担比率の分子が前年度比</a:t>
          </a:r>
          <a:r>
            <a:rPr kumimoji="1" lang="en-US" altLang="ja-JP" sz="1100">
              <a:solidFill>
                <a:sysClr val="windowText" lastClr="000000"/>
              </a:solidFill>
              <a:effectLst/>
              <a:latin typeface="+mn-lt"/>
              <a:ea typeface="+mn-ea"/>
              <a:cs typeface="+mn-cs"/>
            </a:rPr>
            <a:t>216</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増の</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百万円となり、将来負担比率は</a:t>
          </a:r>
          <a:r>
            <a:rPr kumimoji="1" lang="en-US" altLang="ja-JP" sz="1100">
              <a:solidFill>
                <a:sysClr val="windowText" lastClr="000000"/>
              </a:solidFill>
              <a:effectLst/>
              <a:latin typeface="+mn-lt"/>
              <a:ea typeface="+mn-ea"/>
              <a:cs typeface="+mn-cs"/>
            </a:rPr>
            <a:t>1.1</a:t>
          </a:r>
          <a:r>
            <a:rPr kumimoji="1" lang="ja-JP" altLang="en-US"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今後も継続的な施設整備の実施に伴う地方債や、公営企業債の発行による繰入見込額の増</a:t>
          </a:r>
          <a:r>
            <a:rPr kumimoji="1" lang="ja-JP" altLang="en-US" sz="1100">
              <a:solidFill>
                <a:sysClr val="windowText" lastClr="000000"/>
              </a:solidFill>
              <a:effectLst/>
              <a:latin typeface="+mn-lt"/>
              <a:ea typeface="+mn-ea"/>
              <a:cs typeface="+mn-cs"/>
            </a:rPr>
            <a:t>や充当可能基金の減</a:t>
          </a:r>
          <a:r>
            <a:rPr kumimoji="1" lang="ja-JP" altLang="ja-JP" sz="1100">
              <a:solidFill>
                <a:sysClr val="windowText" lastClr="000000"/>
              </a:solidFill>
              <a:effectLst/>
              <a:latin typeface="+mn-lt"/>
              <a:ea typeface="+mn-ea"/>
              <a:cs typeface="+mn-cs"/>
            </a:rPr>
            <a:t>が見込まれるため、歳出の削減や充当可能基金の積立を行い将来負担の増加を抑制するとともに、公共施設等総合管理計画に基づき、老朽化対策に積極的に取り組んでいく。</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鹿児島県天城町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当初予算の財源不足等により財政調整基金から</a:t>
          </a:r>
          <a:r>
            <a:rPr kumimoji="1" lang="en-US" altLang="ja-JP" sz="1100">
              <a:solidFill>
                <a:sysClr val="windowText" lastClr="000000"/>
              </a:solidFill>
              <a:effectLst/>
              <a:latin typeface="+mn-lt"/>
              <a:ea typeface="+mn-ea"/>
              <a:cs typeface="+mn-cs"/>
            </a:rPr>
            <a:t>209</a:t>
          </a:r>
          <a:r>
            <a:rPr kumimoji="1" lang="ja-JP" altLang="ja-JP" sz="1100">
              <a:solidFill>
                <a:sysClr val="windowText" lastClr="000000"/>
              </a:solidFill>
              <a:effectLst/>
              <a:latin typeface="+mn-lt"/>
              <a:ea typeface="+mn-ea"/>
              <a:cs typeface="+mn-cs"/>
            </a:rPr>
            <a:t>百万円、天城町</a:t>
          </a:r>
          <a:r>
            <a:rPr kumimoji="1" lang="ja-JP" altLang="en-US" sz="1100">
              <a:solidFill>
                <a:sysClr val="windowText" lastClr="000000"/>
              </a:solidFill>
              <a:effectLst/>
              <a:latin typeface="+mn-lt"/>
              <a:ea typeface="+mn-ea"/>
              <a:cs typeface="+mn-cs"/>
            </a:rPr>
            <a:t>公共</a:t>
          </a:r>
          <a:r>
            <a:rPr kumimoji="1" lang="ja-JP" altLang="ja-JP" sz="1100">
              <a:solidFill>
                <a:sysClr val="windowText" lastClr="000000"/>
              </a:solidFill>
              <a:effectLst/>
              <a:latin typeface="+mn-lt"/>
              <a:ea typeface="+mn-ea"/>
              <a:cs typeface="+mn-cs"/>
            </a:rPr>
            <a:t>施設整備基金から</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百万円といった取崩を行ったが、前年度繰越金や決算余剰金等により財政調整基金へ</a:t>
          </a:r>
          <a:r>
            <a:rPr kumimoji="1" lang="en-US" altLang="ja-JP" sz="1100">
              <a:solidFill>
                <a:sysClr val="windowText" lastClr="000000"/>
              </a:solidFill>
              <a:effectLst/>
              <a:latin typeface="+mn-lt"/>
              <a:ea typeface="+mn-ea"/>
              <a:cs typeface="+mn-cs"/>
            </a:rPr>
            <a:t>230</a:t>
          </a:r>
          <a:r>
            <a:rPr kumimoji="1" lang="ja-JP" altLang="ja-JP" sz="1100">
              <a:solidFill>
                <a:sysClr val="windowText" lastClr="000000"/>
              </a:solidFill>
              <a:effectLst/>
              <a:latin typeface="+mn-lt"/>
              <a:ea typeface="+mn-ea"/>
              <a:cs typeface="+mn-cs"/>
            </a:rPr>
            <a:t>百万円、天城町学校施設整備基金へ</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、一般廃棄物処理施設整備基金へ</a:t>
          </a:r>
          <a:r>
            <a:rPr kumimoji="1" lang="en-US" altLang="ja-JP" sz="1100">
              <a:solidFill>
                <a:sysClr val="windowText" lastClr="000000"/>
              </a:solidFill>
              <a:effectLst/>
              <a:latin typeface="+mn-lt"/>
              <a:ea typeface="+mn-ea"/>
              <a:cs typeface="+mn-cs"/>
            </a:rPr>
            <a:t>70</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など</a:t>
          </a:r>
          <a:r>
            <a:rPr kumimoji="1" lang="ja-JP" altLang="en-US" sz="1100">
              <a:solidFill>
                <a:sysClr val="windowText" lastClr="000000"/>
              </a:solidFill>
              <a:effectLst/>
              <a:latin typeface="+mn-lt"/>
              <a:ea typeface="+mn-ea"/>
              <a:cs typeface="+mn-cs"/>
            </a:rPr>
            <a:t>を積み立て</a:t>
          </a:r>
          <a:r>
            <a:rPr kumimoji="1" lang="ja-JP" altLang="ja-JP" sz="1100">
              <a:solidFill>
                <a:sysClr val="windowText" lastClr="000000"/>
              </a:solidFill>
              <a:effectLst/>
              <a:latin typeface="+mn-lt"/>
              <a:ea typeface="+mn-ea"/>
              <a:cs typeface="+mn-cs"/>
            </a:rPr>
            <a:t>たことから、</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災害等への備えのため、財政調整基金には一定金額を積み立てておき、使途の明確化を図るため特定目的基金については新規設置・廃止を行い計画的に積立を行っていくことを予定している。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・天城町公共施設整備基金：本町の公共施設の整備、修繕等を円滑に実施するため積み立てる。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・天城町学校施設整備基金：</a:t>
          </a:r>
          <a:r>
            <a:rPr kumimoji="1" lang="ja-JP" altLang="ja-JP" sz="1100">
              <a:solidFill>
                <a:schemeClr val="dk1"/>
              </a:solidFill>
              <a:effectLst/>
              <a:latin typeface="+mn-lt"/>
              <a:ea typeface="+mn-ea"/>
              <a:cs typeface="+mn-cs"/>
            </a:rPr>
            <a:t>本町の学校施設の整備、修繕等を円滑に実施するため積み立てる。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・天城町一般廃棄物処理施設整備基金：一般廃棄物処理施設の整備等を円滑にするため積み立てる。</a:t>
          </a:r>
          <a:endParaRPr lang="ja-JP" altLang="ja-JP" sz="1400">
            <a:effectLst/>
          </a:endParaRPr>
        </a:p>
        <a:p>
          <a:r>
            <a:rPr kumimoji="1" lang="ja-JP" altLang="ja-JP" sz="1100">
              <a:solidFill>
                <a:schemeClr val="dk1"/>
              </a:solidFill>
              <a:effectLst/>
              <a:latin typeface="+mn-lt"/>
              <a:ea typeface="+mn-ea"/>
              <a:cs typeface="+mn-cs"/>
            </a:rPr>
            <a:t>　・天城町ゆたかなふるさと基金：ふるさと納税を積み立て、運営や充当事業を行う。</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町有地売払貸付運用</a:t>
          </a:r>
          <a:r>
            <a:rPr kumimoji="1" lang="ja-JP" altLang="ja-JP" sz="1100">
              <a:solidFill>
                <a:schemeClr val="dk1"/>
              </a:solidFill>
              <a:effectLst/>
              <a:latin typeface="+mn-lt"/>
              <a:ea typeface="+mn-ea"/>
              <a:cs typeface="+mn-cs"/>
            </a:rPr>
            <a:t>基金：本町の</a:t>
          </a:r>
          <a:r>
            <a:rPr lang="ja-JP" altLang="en-US" sz="1100" b="0" i="0">
              <a:solidFill>
                <a:schemeClr val="dk1"/>
              </a:solidFill>
              <a:effectLst/>
              <a:latin typeface="+mn-lt"/>
              <a:ea typeface="+mn-ea"/>
              <a:cs typeface="+mn-cs"/>
            </a:rPr>
            <a:t>町有地の活用促進と保全管理を図るために積み立てる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・天城町公共施設整備基金：</a:t>
          </a:r>
          <a:r>
            <a:rPr kumimoji="1" lang="ja-JP" altLang="en-US" sz="1100">
              <a:solidFill>
                <a:sysClr val="windowText" lastClr="000000"/>
              </a:solidFill>
              <a:effectLst/>
              <a:latin typeface="+mn-lt"/>
              <a:ea typeface="+mn-ea"/>
              <a:cs typeface="+mn-cs"/>
            </a:rPr>
            <a:t>公共施設整備のために繰入</a:t>
          </a:r>
          <a:r>
            <a:rPr kumimoji="1" lang="ja-JP" altLang="ja-JP" sz="1100">
              <a:solidFill>
                <a:sysClr val="windowText" lastClr="000000"/>
              </a:solidFill>
              <a:effectLst/>
              <a:latin typeface="+mn-lt"/>
              <a:ea typeface="+mn-ea"/>
              <a:cs typeface="+mn-cs"/>
            </a:rPr>
            <a:t>を行ったことにより減額となった。</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・天城町学校施設整備基金：給食センター建替えの財源として積み立てたことにより増となった。</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・天城町一般廃棄物処理施設整備基金：</a:t>
          </a:r>
          <a:r>
            <a:rPr lang="ja-JP" altLang="en-US" sz="1100">
              <a:solidFill>
                <a:sysClr val="windowText" lastClr="000000"/>
              </a:solidFill>
              <a:effectLst/>
              <a:latin typeface="+mn-lt"/>
              <a:ea typeface="+mn-ea"/>
              <a:cs typeface="+mn-cs"/>
            </a:rPr>
            <a:t>一般廃棄物処理施設整備及び地方債償還の財源として積み立て</a:t>
          </a:r>
          <a:r>
            <a:rPr lang="ja-JP" altLang="ja-JP" sz="1100">
              <a:solidFill>
                <a:sysClr val="windowText" lastClr="000000"/>
              </a:solidFill>
              <a:effectLst/>
              <a:latin typeface="+mn-lt"/>
              <a:ea typeface="+mn-ea"/>
              <a:cs typeface="+mn-cs"/>
            </a:rPr>
            <a:t>たことにより増となった。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・天城町ゆたかなふるさと基金：ふるさと納税の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により、基金残高が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・町有地売払貸付運用基金：</a:t>
          </a:r>
          <a:r>
            <a:rPr lang="ja-JP" altLang="en-US" sz="1100">
              <a:solidFill>
                <a:sysClr val="windowText" lastClr="000000"/>
              </a:solidFill>
              <a:effectLst/>
              <a:latin typeface="+mn-lt"/>
              <a:ea typeface="+mn-ea"/>
              <a:cs typeface="+mn-cs"/>
            </a:rPr>
            <a:t>町有地を払下げた</a:t>
          </a:r>
          <a:r>
            <a:rPr lang="ja-JP" altLang="ja-JP" sz="1100">
              <a:solidFill>
                <a:sysClr val="windowText" lastClr="000000"/>
              </a:solidFill>
              <a:effectLst/>
              <a:latin typeface="+mn-lt"/>
              <a:ea typeface="+mn-ea"/>
              <a:cs typeface="+mn-cs"/>
            </a:rPr>
            <a:t>ことにより増となった。</a:t>
          </a:r>
          <a:endParaRPr lang="ja-JP" altLang="ja-JP" sz="1400">
            <a:solidFill>
              <a:sysClr val="windowText" lastClr="000000"/>
            </a:solidFill>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・天城町公共施設整備基金：継続して積立を行い、今後予定している公共施設整備の財源として活用する。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・天城町学校施設整備基金：継続して積立を行い、給食センターの建替え等の財源として活用する。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・天城町一般廃棄物処理施設整備基金：継続して積立を行い、一般廃棄物処理施設の整備及び地方債償還の財源として活用する。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・天城町ゆたかなふるさと基金：ふるさと納税事業の運営と充当事業を行うため、積立と取崩を行っていく。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・町有地売払貸付運用基金：</a:t>
          </a:r>
          <a:r>
            <a:rPr kumimoji="1" lang="ja-JP" altLang="en-US" sz="1100">
              <a:solidFill>
                <a:sysClr val="windowText" lastClr="000000"/>
              </a:solidFill>
              <a:effectLst/>
              <a:latin typeface="+mn-lt"/>
              <a:ea typeface="+mn-ea"/>
              <a:cs typeface="+mn-cs"/>
            </a:rPr>
            <a:t>町有地の活用と保全</a:t>
          </a:r>
          <a:r>
            <a:rPr kumimoji="1" lang="ja-JP" altLang="ja-JP" sz="1100">
              <a:solidFill>
                <a:sysClr val="windowText" lastClr="000000"/>
              </a:solidFill>
              <a:effectLst/>
              <a:latin typeface="+mn-lt"/>
              <a:ea typeface="+mn-ea"/>
              <a:cs typeface="+mn-cs"/>
            </a:rPr>
            <a:t>の財源として活用していく。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当初予算の財源不足や単独補助事業等の増などにより、</a:t>
          </a:r>
          <a:r>
            <a:rPr kumimoji="1" lang="en-US" altLang="ja-JP" sz="1100">
              <a:solidFill>
                <a:sysClr val="windowText" lastClr="000000"/>
              </a:solidFill>
              <a:effectLst/>
              <a:latin typeface="+mn-lt"/>
              <a:ea typeface="+mn-ea"/>
              <a:cs typeface="+mn-cs"/>
            </a:rPr>
            <a:t>249</a:t>
          </a:r>
          <a:r>
            <a:rPr kumimoji="1" lang="ja-JP" altLang="ja-JP" sz="1100">
              <a:solidFill>
                <a:sysClr val="windowText" lastClr="000000"/>
              </a:solidFill>
              <a:effectLst/>
              <a:latin typeface="+mn-lt"/>
              <a:ea typeface="+mn-ea"/>
              <a:cs typeface="+mn-cs"/>
            </a:rPr>
            <a:t>百万円の取崩を行い、前年度繰越金や決算剰余金等により</a:t>
          </a:r>
          <a:r>
            <a:rPr kumimoji="1" lang="en-US" altLang="ja-JP" sz="1100">
              <a:solidFill>
                <a:sysClr val="windowText" lastClr="000000"/>
              </a:solidFill>
              <a:effectLst/>
              <a:latin typeface="+mn-lt"/>
              <a:ea typeface="+mn-ea"/>
              <a:cs typeface="+mn-cs"/>
            </a:rPr>
            <a:t>230</a:t>
          </a:r>
          <a:r>
            <a:rPr kumimoji="1" lang="ja-JP" altLang="ja-JP" sz="1100">
              <a:solidFill>
                <a:sysClr val="windowText" lastClr="000000"/>
              </a:solidFill>
              <a:effectLst/>
              <a:latin typeface="+mn-lt"/>
              <a:ea typeface="+mn-ea"/>
              <a:cs typeface="+mn-cs"/>
            </a:rPr>
            <a:t>百万円の積立を行ったが、</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百万円の減となった。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災害等への備え、財源不足に伴う調整用として、過去の実績等を踏まえ一定金額を積み立てることとしている。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臨時財政対策債の償還のために繰り入れた</a:t>
          </a:r>
          <a:r>
            <a:rPr kumimoji="1" lang="ja-JP" altLang="ja-JP" sz="1100">
              <a:solidFill>
                <a:sysClr val="windowText" lastClr="000000"/>
              </a:solidFill>
              <a:effectLst/>
              <a:latin typeface="+mn-lt"/>
              <a:ea typeface="+mn-ea"/>
              <a:cs typeface="+mn-cs"/>
            </a:rPr>
            <a:t>ことにより</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百万円の</a:t>
          </a:r>
          <a:r>
            <a:rPr kumimoji="1" lang="ja-JP" altLang="en-US" sz="1100">
              <a:solidFill>
                <a:srgbClr val="FF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普通交付税の追加交付分についての指示や地方債の償還計画を踏まえ、繰上償還等必要に応じて対応する。</a:t>
          </a:r>
          <a:endParaRPr lang="ja-JP" altLang="ja-JP" sz="1400">
            <a:solidFill>
              <a:sysClr val="windowText" lastClr="000000"/>
            </a:solidFill>
            <a:effectLst/>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5,461
5,426
80.40
7,788,487
7,580,144
163,377
3,947,582
7,064,412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離島という立地条件や全国平均を上回る高齢化率（令和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年度末</a:t>
          </a:r>
          <a:r>
            <a:rPr kumimoji="1" lang="en-US" altLang="ja-JP" sz="1100">
              <a:solidFill>
                <a:sysClr val="windowText" lastClr="000000"/>
              </a:solidFill>
              <a:effectLst/>
              <a:latin typeface="+mn-lt"/>
              <a:ea typeface="+mn-ea"/>
              <a:cs typeface="+mn-cs"/>
            </a:rPr>
            <a:t>39.2</a:t>
          </a:r>
          <a:r>
            <a:rPr kumimoji="1" lang="ja-JP" altLang="ja-JP" sz="1100">
              <a:solidFill>
                <a:sysClr val="windowText" lastClr="000000"/>
              </a:solidFill>
              <a:effectLst/>
              <a:latin typeface="+mn-lt"/>
              <a:ea typeface="+mn-ea"/>
              <a:cs typeface="+mn-cs"/>
            </a:rPr>
            <a:t>％）に加え、人口減少や町内に中心となる産業がないこと等を背景に財政基盤が弱く、類似団体平均を大きく下回っている。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年次的に町税等の収納率は向上してきているが、未だ県下下位にあるため、令和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年度から実施している第３次天城町集中改革プランに基づき、さらなる収納業務の強化に取り組み、歳出面においても全事業総点検を行い、行財政改革により財政健全化を図る。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130628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7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130628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人事院勧告に伴う給与改定等による人件費の増</a:t>
          </a:r>
          <a:r>
            <a:rPr kumimoji="1" lang="ja-JP" altLang="en-US" sz="1100">
              <a:solidFill>
                <a:sysClr val="windowText" lastClr="000000"/>
              </a:solidFill>
              <a:effectLst/>
              <a:latin typeface="+mn-lt"/>
              <a:ea typeface="+mn-ea"/>
              <a:cs typeface="+mn-cs"/>
            </a:rPr>
            <a:t>や物価高騰による物件費</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増など</a:t>
          </a:r>
          <a:r>
            <a:rPr kumimoji="1" lang="ja-JP" altLang="ja-JP" sz="1100">
              <a:solidFill>
                <a:sysClr val="windowText" lastClr="000000"/>
              </a:solidFill>
              <a:effectLst/>
              <a:latin typeface="+mn-lt"/>
              <a:ea typeface="+mn-ea"/>
              <a:cs typeface="+mn-cs"/>
            </a:rPr>
            <a:t>により、前年度と比較して</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ポイント増の</a:t>
          </a:r>
          <a:r>
            <a:rPr kumimoji="1" lang="en-US" altLang="ja-JP" sz="1100">
              <a:solidFill>
                <a:sysClr val="windowText" lastClr="000000"/>
              </a:solidFill>
              <a:effectLst/>
              <a:latin typeface="+mn-lt"/>
              <a:ea typeface="+mn-ea"/>
              <a:cs typeface="+mn-cs"/>
            </a:rPr>
            <a:t>92.4</a:t>
          </a:r>
          <a:r>
            <a:rPr kumimoji="1" lang="ja-JP" altLang="ja-JP" sz="1100">
              <a:solidFill>
                <a:sysClr val="windowText" lastClr="000000"/>
              </a:solidFill>
              <a:effectLst/>
              <a:latin typeface="+mn-lt"/>
              <a:ea typeface="+mn-ea"/>
              <a:cs typeface="+mn-cs"/>
            </a:rPr>
            <a:t>％となり、類似団体平均を上回る結果となった。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収納強化による財源の確保や定員適正化計画に基づく人件費の抑制、長期的な起債計画による公債費の抑制など経常経費の削減に努め、類似団体平均を下回ることを目標とする。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65</xdr:row>
      <xdr:rowOff>7874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12170"/>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143256</xdr:rowOff>
    </xdr:from>
    <xdr:to>
      <xdr:col>19</xdr:col>
      <xdr:colOff>133350</xdr:colOff>
      <xdr:row>64</xdr:row>
      <xdr:rowOff>39370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4460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63</xdr:row>
      <xdr:rowOff>143256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7569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145796</xdr:rowOff>
    </xdr:from>
    <xdr:to>
      <xdr:col>11</xdr:col>
      <xdr:colOff>31750</xdr:colOff>
      <xdr:row>64</xdr:row>
      <xdr:rowOff>126238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75696"/>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128524</xdr:rowOff>
    </xdr:from>
    <xdr:to>
      <xdr:col>23</xdr:col>
      <xdr:colOff>184150</xdr:colOff>
      <xdr:row>65</xdr:row>
      <xdr:rowOff>58674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100601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7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92456</xdr:rowOff>
    </xdr:from>
    <xdr:to>
      <xdr:col>15</xdr:col>
      <xdr:colOff>133350</xdr:colOff>
      <xdr:row>64</xdr:row>
      <xdr:rowOff>22606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7383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161815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[419,465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人口１人あたりの人件費・物件費は類似団体平均を上回り、前年度と比較すると</a:t>
          </a:r>
          <a:r>
            <a:rPr kumimoji="1" lang="en-US" altLang="ja-JP" sz="1100">
              <a:solidFill>
                <a:sysClr val="windowText" lastClr="000000"/>
              </a:solidFill>
              <a:effectLst/>
              <a:latin typeface="+mn-lt"/>
              <a:ea typeface="+mn-ea"/>
              <a:cs typeface="+mn-cs"/>
            </a:rPr>
            <a:t>34,693</a:t>
          </a:r>
          <a:r>
            <a:rPr kumimoji="1" lang="ja-JP" altLang="ja-JP" sz="1100">
              <a:solidFill>
                <a:sysClr val="windowText" lastClr="000000"/>
              </a:solidFill>
              <a:effectLst/>
              <a:latin typeface="+mn-lt"/>
              <a:ea typeface="+mn-ea"/>
              <a:cs typeface="+mn-cs"/>
            </a:rPr>
            <a:t>円増加となった。要因としては、町が保有する施設（社会教育施設・保育所等）が多</a:t>
          </a:r>
          <a:r>
            <a:rPr kumimoji="1" lang="ja-JP" altLang="en-US" sz="1100">
              <a:solidFill>
                <a:sysClr val="windowText" lastClr="000000"/>
              </a:solidFill>
              <a:effectLst/>
              <a:latin typeface="+mn-lt"/>
              <a:ea typeface="+mn-ea"/>
              <a:cs typeface="+mn-cs"/>
            </a:rPr>
            <a:t>いことから</a:t>
          </a:r>
          <a:r>
            <a:rPr kumimoji="1" lang="ja-JP" altLang="ja-JP" sz="1100">
              <a:solidFill>
                <a:sysClr val="windowText" lastClr="000000"/>
              </a:solidFill>
              <a:effectLst/>
              <a:latin typeface="+mn-lt"/>
              <a:ea typeface="+mn-ea"/>
              <a:cs typeface="+mn-cs"/>
            </a:rPr>
            <a:t>職員配置も必要</a:t>
          </a:r>
          <a:r>
            <a:rPr kumimoji="1" lang="ja-JP" altLang="en-US" sz="1100">
              <a:solidFill>
                <a:sysClr val="windowText" lastClr="000000"/>
              </a:solidFill>
              <a:effectLst/>
              <a:latin typeface="+mn-lt"/>
              <a:ea typeface="+mn-ea"/>
              <a:cs typeface="+mn-cs"/>
            </a:rPr>
            <a:t>なため、</a:t>
          </a:r>
          <a:r>
            <a:rPr kumimoji="1" lang="ja-JP" altLang="ja-JP" sz="1100">
              <a:solidFill>
                <a:sysClr val="windowText" lastClr="000000"/>
              </a:solidFill>
              <a:effectLst/>
              <a:latin typeface="+mn-lt"/>
              <a:ea typeface="+mn-ea"/>
              <a:cs typeface="+mn-cs"/>
            </a:rPr>
            <a:t>人件費が類似団体と比較して高水準にあることや人事院勧告による給与等の増が考えられる。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物件費については、類似団体平均以下ではあるが、物価やエネルギー価格の高騰により施設の維持管理経費等が増加しており、今後も増加が見込まれることから経費の節減に努める。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96605</xdr:rowOff>
    </xdr:from>
    <xdr:to>
      <xdr:col>23</xdr:col>
      <xdr:colOff>133350</xdr:colOff>
      <xdr:row>84</xdr:row>
      <xdr:rowOff>8869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326955"/>
          <a:ext cx="838200" cy="8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25205</xdr:rowOff>
    </xdr:from>
    <xdr:to>
      <xdr:col>19</xdr:col>
      <xdr:colOff>133350</xdr:colOff>
      <xdr:row>83</xdr:row>
      <xdr:rowOff>96605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255555"/>
          <a:ext cx="889000" cy="7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7669</xdr:rowOff>
    </xdr:from>
    <xdr:to>
      <xdr:col>15</xdr:col>
      <xdr:colOff>82550</xdr:colOff>
      <xdr:row>83</xdr:row>
      <xdr:rowOff>25205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38019"/>
          <a:ext cx="889000" cy="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7669</xdr:rowOff>
    </xdr:from>
    <xdr:to>
      <xdr:col>11</xdr:col>
      <xdr:colOff>31750</xdr:colOff>
      <xdr:row>83</xdr:row>
      <xdr:rowOff>21315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4238019"/>
          <a:ext cx="889000" cy="1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129519</xdr:rowOff>
    </xdr:from>
    <xdr:to>
      <xdr:col>23</xdr:col>
      <xdr:colOff>184150</xdr:colOff>
      <xdr:row>84</xdr:row>
      <xdr:rowOff>59669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35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101596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33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45805</xdr:rowOff>
    </xdr:from>
    <xdr:to>
      <xdr:col>19</xdr:col>
      <xdr:colOff>184150</xdr:colOff>
      <xdr:row>83</xdr:row>
      <xdr:rowOff>147405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132182</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62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145855</xdr:rowOff>
    </xdr:from>
    <xdr:to>
      <xdr:col>15</xdr:col>
      <xdr:colOff>133350</xdr:colOff>
      <xdr:row>83</xdr:row>
      <xdr:rowOff>76005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2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60782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2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128319</xdr:rowOff>
    </xdr:from>
    <xdr:to>
      <xdr:col>11</xdr:col>
      <xdr:colOff>82550</xdr:colOff>
      <xdr:row>83</xdr:row>
      <xdr:rowOff>58469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8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43246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27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141965</xdr:rowOff>
    </xdr:from>
    <xdr:to>
      <xdr:col>7</xdr:col>
      <xdr:colOff>31750</xdr:colOff>
      <xdr:row>83</xdr:row>
      <xdr:rowOff>72115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20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56892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8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ポイント増加したが、類似団体平均と比較して</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ポイント下回ることとなった。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今後も引き続き、給与の適正化に努めていく。</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83</xdr:row>
      <xdr:rowOff>26105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162616"/>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87489</xdr:rowOff>
    </xdr:from>
    <xdr:to>
      <xdr:col>77</xdr:col>
      <xdr:colOff>44450</xdr:colOff>
      <xdr:row>82</xdr:row>
      <xdr:rowOff>103716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3974939"/>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87489</xdr:rowOff>
    </xdr:from>
    <xdr:to>
      <xdr:col>72</xdr:col>
      <xdr:colOff>203200</xdr:colOff>
      <xdr:row>81</xdr:row>
      <xdr:rowOff>167922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39749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81</xdr:row>
      <xdr:rowOff>167922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0017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146755</xdr:rowOff>
    </xdr:from>
    <xdr:to>
      <xdr:col>81</xdr:col>
      <xdr:colOff>95250</xdr:colOff>
      <xdr:row>83</xdr:row>
      <xdr:rowOff>76905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163282</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05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52916</xdr:rowOff>
    </xdr:from>
    <xdr:to>
      <xdr:col>77</xdr:col>
      <xdr:colOff>95250</xdr:colOff>
      <xdr:row>82</xdr:row>
      <xdr:rowOff>154516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36689</xdr:rowOff>
    </xdr:from>
    <xdr:to>
      <xdr:col>73</xdr:col>
      <xdr:colOff>44450</xdr:colOff>
      <xdr:row>81</xdr:row>
      <xdr:rowOff>138289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148466</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369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117122</xdr:rowOff>
    </xdr:from>
    <xdr:to>
      <xdr:col>68</xdr:col>
      <xdr:colOff>203200</xdr:colOff>
      <xdr:row>82</xdr:row>
      <xdr:rowOff>47272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57449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国や県からの受託施設として気象観測施設や空港管理事務所、町特有の施設として農業センターや有線テレビ施設があること、町内４保育所を直営で行っていることなどから類似団体と比較</a:t>
          </a:r>
          <a:r>
            <a:rPr kumimoji="1" lang="ja-JP" altLang="en-US" sz="1100">
              <a:solidFill>
                <a:sysClr val="windowText" lastClr="000000"/>
              </a:solidFill>
              <a:effectLst/>
              <a:latin typeface="+mn-lt"/>
              <a:ea typeface="+mn-ea"/>
              <a:cs typeface="+mn-cs"/>
            </a:rPr>
            <a:t>すると</a:t>
          </a:r>
          <a:r>
            <a:rPr kumimoji="1" lang="ja-JP" altLang="ja-JP" sz="1100">
              <a:solidFill>
                <a:sysClr val="windowText" lastClr="000000"/>
              </a:solidFill>
              <a:effectLst/>
              <a:latin typeface="+mn-lt"/>
              <a:ea typeface="+mn-ea"/>
              <a:cs typeface="+mn-cs"/>
            </a:rPr>
            <a:t>職員数が多くなっている。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第３次天城町集中改革プランに基づき、組織・機構の見直しや指定管理者制度の導入、早期退職募集制度の活用などにより定員適正化を図る。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23089</xdr:rowOff>
    </xdr:from>
    <xdr:to>
      <xdr:col>81</xdr:col>
      <xdr:colOff>44450</xdr:colOff>
      <xdr:row>63</xdr:row>
      <xdr:rowOff>51079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824439"/>
          <a:ext cx="838200" cy="2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2819</xdr:rowOff>
    </xdr:from>
    <xdr:to>
      <xdr:col>77</xdr:col>
      <xdr:colOff>44450</xdr:colOff>
      <xdr:row>63</xdr:row>
      <xdr:rowOff>23089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804169"/>
          <a:ext cx="8890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102845</xdr:rowOff>
    </xdr:from>
    <xdr:to>
      <xdr:col>72</xdr:col>
      <xdr:colOff>203200</xdr:colOff>
      <xdr:row>63</xdr:row>
      <xdr:rowOff>2819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732745"/>
          <a:ext cx="889000" cy="7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80645</xdr:rowOff>
    </xdr:from>
    <xdr:to>
      <xdr:col>68</xdr:col>
      <xdr:colOff>152400</xdr:colOff>
      <xdr:row>62</xdr:row>
      <xdr:rowOff>102845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710545"/>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279</xdr:rowOff>
    </xdr:from>
    <xdr:to>
      <xdr:col>81</xdr:col>
      <xdr:colOff>95250</xdr:colOff>
      <xdr:row>63</xdr:row>
      <xdr:rowOff>101879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80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143806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77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143739</xdr:rowOff>
    </xdr:from>
    <xdr:to>
      <xdr:col>77</xdr:col>
      <xdr:colOff>95250</xdr:colOff>
      <xdr:row>63</xdr:row>
      <xdr:rowOff>73889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77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58666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860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123469</xdr:rowOff>
    </xdr:from>
    <xdr:to>
      <xdr:col>73</xdr:col>
      <xdr:colOff>44450</xdr:colOff>
      <xdr:row>63</xdr:row>
      <xdr:rowOff>53619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75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38396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83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52045</xdr:rowOff>
    </xdr:from>
    <xdr:to>
      <xdr:col>68</xdr:col>
      <xdr:colOff>203200</xdr:colOff>
      <xdr:row>62</xdr:row>
      <xdr:rowOff>153645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6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138422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76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29845</xdr:rowOff>
    </xdr:from>
    <xdr:to>
      <xdr:col>64</xdr:col>
      <xdr:colOff>152400</xdr:colOff>
      <xdr:row>62</xdr:row>
      <xdr:rowOff>131445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116222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前年度と比較して</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ポイント増加となったが、類似団体平均を下回ることとなった。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近年、起債発行抑制により改善されてきてい</a:t>
          </a:r>
          <a:r>
            <a:rPr kumimoji="1" lang="ja-JP" altLang="en-US" sz="1100">
              <a:solidFill>
                <a:sysClr val="windowText" lastClr="000000"/>
              </a:solidFill>
              <a:effectLst/>
              <a:latin typeface="+mn-lt"/>
              <a:ea typeface="+mn-ea"/>
              <a:cs typeface="+mn-cs"/>
            </a:rPr>
            <a:t>たが、</a:t>
          </a:r>
          <a:r>
            <a:rPr kumimoji="1" lang="ja-JP" altLang="ja-JP" sz="1100">
              <a:solidFill>
                <a:sysClr val="windowText" lastClr="000000"/>
              </a:solidFill>
              <a:effectLst/>
              <a:latin typeface="+mn-lt"/>
              <a:ea typeface="+mn-ea"/>
              <a:cs typeface="+mn-cs"/>
            </a:rPr>
            <a:t>大規模事業を</a:t>
          </a:r>
          <a:r>
            <a:rPr kumimoji="1" lang="ja-JP" altLang="en-US" sz="1100">
              <a:solidFill>
                <a:sysClr val="windowText" lastClr="000000"/>
              </a:solidFill>
              <a:effectLst/>
              <a:latin typeface="+mn-lt"/>
              <a:ea typeface="+mn-ea"/>
              <a:cs typeface="+mn-cs"/>
            </a:rPr>
            <a:t>実施</a:t>
          </a:r>
          <a:r>
            <a:rPr kumimoji="1" lang="ja-JP" altLang="ja-JP" sz="1100">
              <a:solidFill>
                <a:sysClr val="windowText" lastClr="000000"/>
              </a:solidFill>
              <a:effectLst/>
              <a:latin typeface="+mn-lt"/>
              <a:ea typeface="+mn-ea"/>
              <a:cs typeface="+mn-cs"/>
            </a:rPr>
            <a:t>しているため、来年度以降も実質公債費比率が上昇することが予想される。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今後控えている事業計画の整理や基金の活用などを行うことで、起債依存型の事業実施を見直し、町債の新規発行抑制に努める。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77258</xdr:rowOff>
    </xdr:from>
    <xdr:to>
      <xdr:col>81</xdr:col>
      <xdr:colOff>44450</xdr:colOff>
      <xdr:row>39</xdr:row>
      <xdr:rowOff>127529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63808"/>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77258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87313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74370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77258</xdr:rowOff>
    </xdr:from>
    <xdr:to>
      <xdr:col>68</xdr:col>
      <xdr:colOff>152400</xdr:colOff>
      <xdr:row>39</xdr:row>
      <xdr:rowOff>87313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638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76729</xdr:rowOff>
    </xdr:from>
    <xdr:to>
      <xdr:col>81</xdr:col>
      <xdr:colOff>95250</xdr:colOff>
      <xdr:row>40</xdr:row>
      <xdr:rowOff>6879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93256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0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26458</xdr:rowOff>
    </xdr:from>
    <xdr:to>
      <xdr:col>77</xdr:col>
      <xdr:colOff>95250</xdr:colOff>
      <xdr:row>39</xdr:row>
      <xdr:rowOff>128058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36513</xdr:rowOff>
    </xdr:from>
    <xdr:to>
      <xdr:col>68</xdr:col>
      <xdr:colOff>203200</xdr:colOff>
      <xdr:row>39</xdr:row>
      <xdr:rowOff>138113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148290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9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26458</xdr:rowOff>
    </xdr:from>
    <xdr:to>
      <xdr:col>64</xdr:col>
      <xdr:colOff>152400</xdr:colOff>
      <xdr:row>39</xdr:row>
      <xdr:rowOff>128058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138235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大型事業実施による地方債現在高の増や公営企業債等繰入見込の増により</a:t>
          </a:r>
          <a:r>
            <a:rPr kumimoji="1" lang="ja-JP" altLang="ja-JP" sz="1100">
              <a:solidFill>
                <a:sysClr val="windowText" lastClr="000000"/>
              </a:solidFill>
              <a:effectLst/>
              <a:latin typeface="+mn-lt"/>
              <a:ea typeface="+mn-ea"/>
              <a:cs typeface="+mn-cs"/>
            </a:rPr>
            <a:t>前年度と比較して、</a:t>
          </a:r>
          <a:r>
            <a:rPr kumimoji="1" lang="en-US" altLang="ja-JP" sz="1100">
              <a:solidFill>
                <a:sysClr val="windowText" lastClr="000000"/>
              </a:solidFill>
              <a:effectLst/>
              <a:latin typeface="+mn-lt"/>
              <a:ea typeface="+mn-ea"/>
              <a:cs typeface="+mn-cs"/>
            </a:rPr>
            <a:t>6.3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となり、将来負担比率</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給食センターの更新などの大規模事業を計画しており将来負担比率の上昇が見込まれるため、事業実施の適正化と特定目的基金の計画的な積立等を行い、財政健全化に努める。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130326</xdr:rowOff>
    </xdr:from>
    <xdr:to>
      <xdr:col>72</xdr:col>
      <xdr:colOff>203200</xdr:colOff>
      <xdr:row>14</xdr:row>
      <xdr:rowOff>11732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359176"/>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11732</xdr:rowOff>
    </xdr:from>
    <xdr:to>
      <xdr:col>68</xdr:col>
      <xdr:colOff>152400</xdr:colOff>
      <xdr:row>15</xdr:row>
      <xdr:rowOff>16087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412032"/>
          <a:ext cx="889000" cy="1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46204</xdr:rowOff>
    </xdr:from>
    <xdr:to>
      <xdr:col>81</xdr:col>
      <xdr:colOff>95250</xdr:colOff>
      <xdr:row>13</xdr:row>
      <xdr:rowOff>147804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27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18281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247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3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165903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39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132382</xdr:rowOff>
    </xdr:from>
    <xdr:to>
      <xdr:col>68</xdr:col>
      <xdr:colOff>203200</xdr:colOff>
      <xdr:row>14</xdr:row>
      <xdr:rowOff>62532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36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47309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44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136737</xdr:rowOff>
    </xdr:from>
    <xdr:to>
      <xdr:col>64</xdr:col>
      <xdr:colOff>152400</xdr:colOff>
      <xdr:row>15</xdr:row>
      <xdr:rowOff>66887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5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51664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62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5,461
5,426
80.40
7,788,487
7,580,144
163,377
3,947,582
7,064,412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人件費については、前年度と比較して</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ポイント増加し、類似団体と比べても高い水準にある。これは、町特有の施設等に係る職員数が多いことと、</a:t>
          </a:r>
          <a:r>
            <a:rPr kumimoji="1" lang="ja-JP" altLang="en-US" sz="1100">
              <a:solidFill>
                <a:sysClr val="windowText" lastClr="000000"/>
              </a:solidFill>
              <a:effectLst/>
              <a:latin typeface="+mn-lt"/>
              <a:ea typeface="+mn-ea"/>
              <a:cs typeface="+mn-cs"/>
            </a:rPr>
            <a:t>昨年に引き続き</a:t>
          </a:r>
          <a:r>
            <a:rPr kumimoji="1" lang="ja-JP" altLang="ja-JP" sz="1100">
              <a:solidFill>
                <a:sysClr val="windowText" lastClr="000000"/>
              </a:solidFill>
              <a:effectLst/>
              <a:latin typeface="+mn-lt"/>
              <a:ea typeface="+mn-ea"/>
              <a:cs typeface="+mn-cs"/>
            </a:rPr>
            <a:t>人事院勧告による給与費等が増加したことが考えられる。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今後、住民サービスを低下させることなく、第３次天城町集中改革プランに基づき指定管理者制度の導入や、早期退職募集制度の活用などを行い人件費の抑制を図る。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99241</xdr:rowOff>
    </xdr:from>
    <xdr:to>
      <xdr:col>24</xdr:col>
      <xdr:colOff>25400</xdr:colOff>
      <xdr:row>39</xdr:row>
      <xdr:rowOff>164556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8579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159657</xdr:rowOff>
    </xdr:from>
    <xdr:to>
      <xdr:col>19</xdr:col>
      <xdr:colOff>187325</xdr:colOff>
      <xdr:row>39</xdr:row>
      <xdr:rowOff>99241</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74757"/>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55154</xdr:rowOff>
    </xdr:from>
    <xdr:to>
      <xdr:col>15</xdr:col>
      <xdr:colOff>98425</xdr:colOff>
      <xdr:row>38</xdr:row>
      <xdr:rowOff>159657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570254"/>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55154</xdr:rowOff>
    </xdr:from>
    <xdr:to>
      <xdr:col>11</xdr:col>
      <xdr:colOff>9525</xdr:colOff>
      <xdr:row>39</xdr:row>
      <xdr:rowOff>46990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57025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113756</xdr:rowOff>
    </xdr:from>
    <xdr:to>
      <xdr:col>24</xdr:col>
      <xdr:colOff>76200</xdr:colOff>
      <xdr:row>40</xdr:row>
      <xdr:rowOff>43906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0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85833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7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48441</xdr:rowOff>
    </xdr:from>
    <xdr:to>
      <xdr:col>20</xdr:col>
      <xdr:colOff>38100</xdr:colOff>
      <xdr:row>39</xdr:row>
      <xdr:rowOff>150041</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3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134818</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21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108857</xdr:rowOff>
    </xdr:from>
    <xdr:to>
      <xdr:col>15</xdr:col>
      <xdr:colOff>149225</xdr:colOff>
      <xdr:row>39</xdr:row>
      <xdr:rowOff>39007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23784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4354</xdr:rowOff>
    </xdr:from>
    <xdr:to>
      <xdr:col>11</xdr:col>
      <xdr:colOff>60325</xdr:colOff>
      <xdr:row>38</xdr:row>
      <xdr:rowOff>105954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90731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0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82567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物件費に係る経常収支比率は前年度と比較し</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ポイント増加したが、類似団体平均と比較して、</a:t>
          </a:r>
          <a:r>
            <a:rPr kumimoji="1" lang="en-US" altLang="ja-JP" sz="1100">
              <a:solidFill>
                <a:sysClr val="windowText" lastClr="000000"/>
              </a:solidFill>
              <a:effectLst/>
              <a:latin typeface="+mn-lt"/>
              <a:ea typeface="+mn-ea"/>
              <a:cs typeface="+mn-cs"/>
            </a:rPr>
            <a:t>3.4</a:t>
          </a:r>
          <a:r>
            <a:rPr kumimoji="1" lang="ja-JP" altLang="ja-JP" sz="1100">
              <a:solidFill>
                <a:sysClr val="windowText" lastClr="000000"/>
              </a:solidFill>
              <a:effectLst/>
              <a:latin typeface="+mn-lt"/>
              <a:ea typeface="+mn-ea"/>
              <a:cs typeface="+mn-cs"/>
            </a:rPr>
            <a:t>ポイント下回ることとなった。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物価高騰やエネルギー価格が増加傾向にあるため、引き続き必要性・効率性を考慮し、改善を行っていく。</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146050</xdr:rowOff>
    </xdr:from>
    <xdr:to>
      <xdr:col>82</xdr:col>
      <xdr:colOff>107950</xdr:colOff>
      <xdr:row>15</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5463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107950</xdr:rowOff>
    </xdr:from>
    <xdr:to>
      <xdr:col>78</xdr:col>
      <xdr:colOff>69850</xdr:colOff>
      <xdr:row>14</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50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107950</xdr:rowOff>
    </xdr:from>
    <xdr:to>
      <xdr:col>73</xdr:col>
      <xdr:colOff>180975</xdr:colOff>
      <xdr:row>14</xdr:row>
      <xdr:rowOff>136525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5082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136525</xdr:rowOff>
    </xdr:from>
    <xdr:to>
      <xdr:col>69</xdr:col>
      <xdr:colOff>92075</xdr:colOff>
      <xdr:row>14</xdr:row>
      <xdr:rowOff>146050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5368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0</xdr:rowOff>
    </xdr:from>
    <xdr:to>
      <xdr:col>82</xdr:col>
      <xdr:colOff>158750</xdr:colOff>
      <xdr:row>15</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95250</xdr:rowOff>
    </xdr:from>
    <xdr:to>
      <xdr:col>78</xdr:col>
      <xdr:colOff>120650</xdr:colOff>
      <xdr:row>15</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35577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26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57150</xdr:rowOff>
    </xdr:from>
    <xdr:to>
      <xdr:col>74</xdr:col>
      <xdr:colOff>31750</xdr:colOff>
      <xdr:row>14</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85725</xdr:rowOff>
    </xdr:from>
    <xdr:to>
      <xdr:col>69</xdr:col>
      <xdr:colOff>142875</xdr:colOff>
      <xdr:row>15</xdr:row>
      <xdr:rowOff>15875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26052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25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95250</xdr:rowOff>
    </xdr:from>
    <xdr:to>
      <xdr:col>65</xdr:col>
      <xdr:colOff>53975</xdr:colOff>
      <xdr:row>15</xdr:row>
      <xdr:rowOff>25400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35577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経常一般財源に占める扶助費については、類似団体平均より</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ポイント上回って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、前年度と比較すると</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今後も増加していくと思われるが、</a:t>
          </a:r>
          <a:r>
            <a:rPr kumimoji="1" lang="ja-JP" altLang="ja-JP" sz="1100">
              <a:solidFill>
                <a:sysClr val="windowText" lastClr="000000"/>
              </a:solidFill>
              <a:effectLst/>
              <a:latin typeface="+mn-lt"/>
              <a:ea typeface="+mn-ea"/>
              <a:cs typeface="+mn-cs"/>
            </a:rPr>
            <a:t>少子高齢化が進行するなかで福祉の充実を図りながら大幅な増とならないよう努める。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537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04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54</xdr:row>
      <xdr:rowOff>165100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その他に係る経常収支比率は前年度より</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ポイント増加したが、類似団体平均を</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ポイント下回った。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増加傾向にあるので、</a:t>
          </a:r>
          <a:r>
            <a:rPr kumimoji="1" lang="ja-JP" altLang="ja-JP" sz="1100">
              <a:solidFill>
                <a:sysClr val="windowText" lastClr="000000"/>
              </a:solidFill>
              <a:effectLst/>
              <a:latin typeface="+mn-lt"/>
              <a:ea typeface="+mn-ea"/>
              <a:cs typeface="+mn-cs"/>
            </a:rPr>
            <a:t>使用料や保険料等の適正化を図ることなどにより、税収を主な財源とする普通会計の負担額を減らしていくよう努める。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66040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5671800" y="9644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20320</xdr:rowOff>
    </xdr:from>
    <xdr:to>
      <xdr:col>78</xdr:col>
      <xdr:colOff>69850</xdr:colOff>
      <xdr:row>56</xdr:row>
      <xdr:rowOff>43180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621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20320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60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xdr:rowOff>
    </xdr:from>
    <xdr:to>
      <xdr:col>69</xdr:col>
      <xdr:colOff>92075</xdr:colOff>
      <xdr:row>56</xdr:row>
      <xdr:rowOff>43180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606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31767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補助費等に係る経常収支比率は前年度</a:t>
          </a:r>
          <a:r>
            <a:rPr kumimoji="1" lang="ja-JP" altLang="en-US" sz="1100">
              <a:solidFill>
                <a:sysClr val="windowText" lastClr="000000"/>
              </a:solidFill>
              <a:effectLst/>
              <a:latin typeface="+mn-lt"/>
              <a:ea typeface="+mn-ea"/>
              <a:cs typeface="+mn-cs"/>
            </a:rPr>
            <a:t>と同じであったが</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a:t>
          </a:r>
          <a:r>
            <a:rPr kumimoji="1" lang="ja-JP" altLang="en-US" sz="1100">
              <a:solidFill>
                <a:sysClr val="windowText" lastClr="000000"/>
              </a:solidFill>
              <a:effectLst/>
              <a:latin typeface="+mn-lt"/>
              <a:ea typeface="+mn-ea"/>
              <a:cs typeface="+mn-cs"/>
            </a:rPr>
            <a:t>類似団体平均を下回れるよう</a:t>
          </a:r>
          <a:r>
            <a:rPr kumimoji="1" lang="ja-JP" altLang="ja-JP" sz="1100">
              <a:solidFill>
                <a:sysClr val="windowText" lastClr="000000"/>
              </a:solidFill>
              <a:effectLst/>
              <a:latin typeface="+mn-lt"/>
              <a:ea typeface="+mn-ea"/>
              <a:cs typeface="+mn-cs"/>
            </a:rPr>
            <a:t>第３次天城町集中改革プランに基づき、補助金交付基準等の見直しや適正化に努める。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6985</xdr:rowOff>
    </xdr:from>
    <xdr:to>
      <xdr:col>82</xdr:col>
      <xdr:colOff>107950</xdr:colOff>
      <xdr:row>36</xdr:row>
      <xdr:rowOff>6985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79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6985</xdr:rowOff>
    </xdr:from>
    <xdr:to>
      <xdr:col>78</xdr:col>
      <xdr:colOff>69850</xdr:colOff>
      <xdr:row>36</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791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18415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849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18415</xdr:rowOff>
    </xdr:from>
    <xdr:to>
      <xdr:col>69</xdr:col>
      <xdr:colOff>92075</xdr:colOff>
      <xdr:row>36</xdr:row>
      <xdr:rowOff>92710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9061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144162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7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127635</xdr:rowOff>
    </xdr:from>
    <xdr:to>
      <xdr:col>78</xdr:col>
      <xdr:colOff>120650</xdr:colOff>
      <xdr:row>36</xdr:row>
      <xdr:rowOff>57785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42562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21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139065</xdr:rowOff>
    </xdr:from>
    <xdr:to>
      <xdr:col>69</xdr:col>
      <xdr:colOff>142875</xdr:colOff>
      <xdr:row>36</xdr:row>
      <xdr:rowOff>69215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53992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2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41910</xdr:rowOff>
    </xdr:from>
    <xdr:to>
      <xdr:col>65</xdr:col>
      <xdr:colOff>53975</xdr:colOff>
      <xdr:row>36</xdr:row>
      <xdr:rowOff>143510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128287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公債費の経常収支比率については、元利償還金が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したことにより前年度と比較して</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今後も</a:t>
          </a:r>
          <a:r>
            <a:rPr kumimoji="1" lang="ja-JP" altLang="ja-JP" sz="1100">
              <a:solidFill>
                <a:sysClr val="windowText" lastClr="000000"/>
              </a:solidFill>
              <a:effectLst/>
              <a:latin typeface="+mn-lt"/>
              <a:ea typeface="+mn-ea"/>
              <a:cs typeface="+mn-cs"/>
            </a:rPr>
            <a:t>大型事業実施に伴う元金償還が</a:t>
          </a:r>
          <a:r>
            <a:rPr kumimoji="1" lang="ja-JP" altLang="en-US" sz="1100">
              <a:solidFill>
                <a:sysClr val="windowText" lastClr="000000"/>
              </a:solidFill>
              <a:effectLst/>
              <a:latin typeface="+mn-lt"/>
              <a:ea typeface="+mn-ea"/>
              <a:cs typeface="+mn-cs"/>
            </a:rPr>
            <a:t>続いていく</a:t>
          </a:r>
          <a:r>
            <a:rPr kumimoji="1" lang="ja-JP" altLang="ja-JP" sz="1100">
              <a:solidFill>
                <a:sysClr val="windowText" lastClr="000000"/>
              </a:solidFill>
              <a:effectLst/>
              <a:latin typeface="+mn-lt"/>
              <a:ea typeface="+mn-ea"/>
              <a:cs typeface="+mn-cs"/>
            </a:rPr>
            <a:t>ため、公債費比率が上昇することが予想される。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長期的な起債計画を行い、事業計画の整理・縮減を図るなど、起債依存型の事業実施を見直し、町債の新規発行の抑制に努めていく。</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2029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31750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02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153670</xdr:rowOff>
    </xdr:from>
    <xdr:to>
      <xdr:col>15</xdr:col>
      <xdr:colOff>98425</xdr:colOff>
      <xdr:row>77</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838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153670</xdr:rowOff>
    </xdr:from>
    <xdr:to>
      <xdr:col>11</xdr:col>
      <xdr:colOff>9525</xdr:colOff>
      <xdr:row>77</xdr:row>
      <xdr:rowOff>66039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838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105427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92727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102870</xdr:rowOff>
    </xdr:from>
    <xdr:to>
      <xdr:col>11</xdr:col>
      <xdr:colOff>60325</xdr:colOff>
      <xdr:row>77</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15239</xdr:rowOff>
    </xdr:from>
    <xdr:to>
      <xdr:col>6</xdr:col>
      <xdr:colOff>171450</xdr:colOff>
      <xdr:row>77</xdr:row>
      <xdr:rowOff>116839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101616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公債費以外の経常収支比率は前年度より</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ポイント増加し、類似団体平均を</a:t>
          </a:r>
          <a:r>
            <a:rPr kumimoji="1" lang="en-US" altLang="ja-JP" sz="1100">
              <a:solidFill>
                <a:sysClr val="windowText" lastClr="000000"/>
              </a:solidFill>
              <a:effectLst/>
              <a:latin typeface="+mn-lt"/>
              <a:ea typeface="+mn-ea"/>
              <a:cs typeface="+mn-cs"/>
            </a:rPr>
            <a:t>3.5</a:t>
          </a:r>
          <a:r>
            <a:rPr kumimoji="1" lang="ja-JP" altLang="ja-JP" sz="1100">
              <a:solidFill>
                <a:sysClr val="windowText" lastClr="000000"/>
              </a:solidFill>
              <a:effectLst/>
              <a:latin typeface="+mn-lt"/>
              <a:ea typeface="+mn-ea"/>
              <a:cs typeface="+mn-cs"/>
            </a:rPr>
            <a:t>ポイント上回った。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保育所等の施設運営に係る職員数が多いことに加え、</a:t>
          </a:r>
          <a:r>
            <a:rPr kumimoji="1" lang="ja-JP" altLang="en-US" sz="1100">
              <a:solidFill>
                <a:sysClr val="windowText" lastClr="000000"/>
              </a:solidFill>
              <a:effectLst/>
              <a:latin typeface="+mn-lt"/>
              <a:ea typeface="+mn-ea"/>
              <a:cs typeface="+mn-cs"/>
            </a:rPr>
            <a:t>昨年度に引き続き</a:t>
          </a:r>
          <a:r>
            <a:rPr kumimoji="1" lang="ja-JP" altLang="ja-JP" sz="1100">
              <a:solidFill>
                <a:sysClr val="windowText" lastClr="000000"/>
              </a:solidFill>
              <a:effectLst/>
              <a:latin typeface="+mn-lt"/>
              <a:ea typeface="+mn-ea"/>
              <a:cs typeface="+mn-cs"/>
            </a:rPr>
            <a:t>人事院勧告による給与等の改定を行ったこともあり、経常人件費が多くを占めているのが現状である。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今後も定員の適正化や行財政改革についてさらに強化していく</a:t>
          </a:r>
          <a:r>
            <a:rPr kumimoji="1" lang="en-US" altLang="ja-JP" sz="1100">
              <a:solidFill>
                <a:sysClr val="windowText" lastClr="000000"/>
              </a:solidFill>
              <a:effectLst/>
              <a:latin typeface="+mn-lt"/>
              <a:ea typeface="+mn-ea"/>
              <a:cs typeface="+mn-cs"/>
            </a:rPr>
            <a:t>.</a:t>
          </a:r>
        </a:p>
        <a:p>
          <a:endParaRPr lang="ja-JP" altLang="ja-JP" sz="1400">
            <a:solidFill>
              <a:srgbClr val="FF0000"/>
            </a:solidFill>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119380</xdr:rowOff>
    </xdr:from>
    <xdr:to>
      <xdr:col>82</xdr:col>
      <xdr:colOff>107950</xdr:colOff>
      <xdr:row>78</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2103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35561</xdr:rowOff>
    </xdr:from>
    <xdr:to>
      <xdr:col>78</xdr:col>
      <xdr:colOff>69850</xdr:colOff>
      <xdr:row>77</xdr:row>
      <xdr:rowOff>119380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3721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123189</xdr:rowOff>
    </xdr:from>
    <xdr:to>
      <xdr:col>73</xdr:col>
      <xdr:colOff>180975</xdr:colOff>
      <xdr:row>77</xdr:row>
      <xdr:rowOff>35561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533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123189</xdr:rowOff>
    </xdr:from>
    <xdr:to>
      <xdr:col>69</xdr:col>
      <xdr:colOff>92075</xdr:colOff>
      <xdr:row>77</xdr:row>
      <xdr:rowOff>123189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5338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167639</xdr:rowOff>
    </xdr:from>
    <xdr:to>
      <xdr:col>82</xdr:col>
      <xdr:colOff>158750</xdr:colOff>
      <xdr:row>78</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139716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68580</xdr:rowOff>
    </xdr:from>
    <xdr:to>
      <xdr:col>78</xdr:col>
      <xdr:colOff>120650</xdr:colOff>
      <xdr:row>77</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154957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156211</xdr:rowOff>
    </xdr:from>
    <xdr:to>
      <xdr:col>74</xdr:col>
      <xdr:colOff>31750</xdr:colOff>
      <xdr:row>77</xdr:row>
      <xdr:rowOff>86361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71138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72389</xdr:rowOff>
    </xdr:from>
    <xdr:to>
      <xdr:col>69</xdr:col>
      <xdr:colOff>142875</xdr:colOff>
      <xdr:row>77</xdr:row>
      <xdr:rowOff>2539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158766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121352</xdr:rowOff>
    </xdr:from>
    <xdr:to>
      <xdr:col>29</xdr:col>
      <xdr:colOff>127000</xdr:colOff>
      <xdr:row>15</xdr:row>
      <xdr:rowOff>70429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69277"/>
          <a:ext cx="647700" cy="120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70429</xdr:rowOff>
    </xdr:from>
    <xdr:to>
      <xdr:col>26</xdr:col>
      <xdr:colOff>50800</xdr:colOff>
      <xdr:row>15</xdr:row>
      <xdr:rowOff>149369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89804"/>
          <a:ext cx="698500" cy="78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149369</xdr:rowOff>
    </xdr:from>
    <xdr:to>
      <xdr:col>22</xdr:col>
      <xdr:colOff>114300</xdr:colOff>
      <xdr:row>16</xdr:row>
      <xdr:rowOff>24005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68744"/>
          <a:ext cx="698500" cy="4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24005</xdr:rowOff>
    </xdr:from>
    <xdr:to>
      <xdr:col>18</xdr:col>
      <xdr:colOff>177800</xdr:colOff>
      <xdr:row>16</xdr:row>
      <xdr:rowOff>34896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14830"/>
          <a:ext cx="698500" cy="10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70552</xdr:rowOff>
    </xdr:from>
    <xdr:to>
      <xdr:col>29</xdr:col>
      <xdr:colOff>177800</xdr:colOff>
      <xdr:row>15</xdr:row>
      <xdr:rowOff>702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1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87079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6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19629</xdr:rowOff>
    </xdr:from>
    <xdr:to>
      <xdr:col>26</xdr:col>
      <xdr:colOff>101600</xdr:colOff>
      <xdr:row>15</xdr:row>
      <xdr:rowOff>121229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39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131406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07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98569</xdr:rowOff>
    </xdr:from>
    <xdr:to>
      <xdr:col>22</xdr:col>
      <xdr:colOff>165100</xdr:colOff>
      <xdr:row>16</xdr:row>
      <xdr:rowOff>28719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17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38896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144655</xdr:rowOff>
    </xdr:from>
    <xdr:to>
      <xdr:col>19</xdr:col>
      <xdr:colOff>38100</xdr:colOff>
      <xdr:row>16</xdr:row>
      <xdr:rowOff>74805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64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84982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3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155546</xdr:rowOff>
    </xdr:from>
    <xdr:to>
      <xdr:col>15</xdr:col>
      <xdr:colOff>101600</xdr:colOff>
      <xdr:row>16</xdr:row>
      <xdr:rowOff>85696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74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95873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4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87014</xdr:rowOff>
    </xdr:from>
    <xdr:to>
      <xdr:col>29</xdr:col>
      <xdr:colOff>127000</xdr:colOff>
      <xdr:row>36</xdr:row>
      <xdr:rowOff>162985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40264"/>
          <a:ext cx="647700" cy="75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152832</xdr:rowOff>
    </xdr:from>
    <xdr:to>
      <xdr:col>26</xdr:col>
      <xdr:colOff>50800</xdr:colOff>
      <xdr:row>36</xdr:row>
      <xdr:rowOff>162985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06082"/>
          <a:ext cx="698500" cy="10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152832</xdr:rowOff>
    </xdr:from>
    <xdr:to>
      <xdr:col>22</xdr:col>
      <xdr:colOff>114300</xdr:colOff>
      <xdr:row>37</xdr:row>
      <xdr:rowOff>105035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06082"/>
          <a:ext cx="698500" cy="123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105035</xdr:rowOff>
    </xdr:from>
    <xdr:to>
      <xdr:col>18</xdr:col>
      <xdr:colOff>177800</xdr:colOff>
      <xdr:row>37</xdr:row>
      <xdr:rowOff>139973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29735"/>
          <a:ext cx="698500" cy="34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36214</xdr:rowOff>
    </xdr:from>
    <xdr:to>
      <xdr:col>29</xdr:col>
      <xdr:colOff>177800</xdr:colOff>
      <xdr:row>36</xdr:row>
      <xdr:rowOff>137814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9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8291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112185</xdr:rowOff>
    </xdr:from>
    <xdr:to>
      <xdr:col>26</xdr:col>
      <xdr:colOff>101600</xdr:colOff>
      <xdr:row>37</xdr:row>
      <xdr:rowOff>42335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65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27112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51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102032</xdr:rowOff>
    </xdr:from>
    <xdr:to>
      <xdr:col>22</xdr:col>
      <xdr:colOff>165100</xdr:colOff>
      <xdr:row>37</xdr:row>
      <xdr:rowOff>32182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55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16959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4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54235</xdr:rowOff>
    </xdr:from>
    <xdr:to>
      <xdr:col>19</xdr:col>
      <xdr:colOff>38100</xdr:colOff>
      <xdr:row>37</xdr:row>
      <xdr:rowOff>155835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78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140612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6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89173</xdr:rowOff>
    </xdr:from>
    <xdr:to>
      <xdr:col>15</xdr:col>
      <xdr:colOff>101600</xdr:colOff>
      <xdr:row>37</xdr:row>
      <xdr:rowOff>190773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13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175550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5,461
5,426
80.40
7,788,487
7,580,144
163,377
3,947,582
7,064,412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7300</xdr:rowOff>
    </xdr:from>
    <xdr:to>
      <xdr:col>24</xdr:col>
      <xdr:colOff>63500</xdr:colOff>
      <xdr:row>34</xdr:row>
      <xdr:rowOff>85444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36600"/>
          <a:ext cx="838200" cy="7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85444</xdr:rowOff>
    </xdr:from>
    <xdr:to>
      <xdr:col>19</xdr:col>
      <xdr:colOff>177800</xdr:colOff>
      <xdr:row>34</xdr:row>
      <xdr:rowOff>155487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914744"/>
          <a:ext cx="889000" cy="7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155487</xdr:rowOff>
    </xdr:from>
    <xdr:to>
      <xdr:col>15</xdr:col>
      <xdr:colOff>50800</xdr:colOff>
      <xdr:row>35</xdr:row>
      <xdr:rowOff>30864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84787"/>
          <a:ext cx="889000" cy="4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30864</xdr:rowOff>
    </xdr:from>
    <xdr:to>
      <xdr:col>10</xdr:col>
      <xdr:colOff>114300</xdr:colOff>
      <xdr:row>35</xdr:row>
      <xdr:rowOff>38668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31614"/>
          <a:ext cx="889000" cy="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127950</xdr:rowOff>
    </xdr:from>
    <xdr:to>
      <xdr:col>24</xdr:col>
      <xdr:colOff>114300</xdr:colOff>
      <xdr:row>34</xdr:row>
      <xdr:rowOff>58100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150827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34644</xdr:rowOff>
    </xdr:from>
    <xdr:to>
      <xdr:col>20</xdr:col>
      <xdr:colOff>38100</xdr:colOff>
      <xdr:row>34</xdr:row>
      <xdr:rowOff>136244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152771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63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104687</xdr:rowOff>
    </xdr:from>
    <xdr:to>
      <xdr:col>15</xdr:col>
      <xdr:colOff>101600</xdr:colOff>
      <xdr:row>35</xdr:row>
      <xdr:rowOff>34837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3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51364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70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151514</xdr:rowOff>
    </xdr:from>
    <xdr:to>
      <xdr:col>10</xdr:col>
      <xdr:colOff>165100</xdr:colOff>
      <xdr:row>35</xdr:row>
      <xdr:rowOff>81664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98191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75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159318</xdr:rowOff>
    </xdr:from>
    <xdr:to>
      <xdr:col>6</xdr:col>
      <xdr:colOff>38100</xdr:colOff>
      <xdr:row>35</xdr:row>
      <xdr:rowOff>89468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98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105995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76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17738</xdr:rowOff>
    </xdr:from>
    <xdr:to>
      <xdr:col>24</xdr:col>
      <xdr:colOff>63500</xdr:colOff>
      <xdr:row>58</xdr:row>
      <xdr:rowOff>63161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61838"/>
          <a:ext cx="838200" cy="4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63161</xdr:rowOff>
    </xdr:from>
    <xdr:to>
      <xdr:col>19</xdr:col>
      <xdr:colOff>177800</xdr:colOff>
      <xdr:row>58</xdr:row>
      <xdr:rowOff>98956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07261"/>
          <a:ext cx="8890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96380</xdr:rowOff>
    </xdr:from>
    <xdr:to>
      <xdr:col>15</xdr:col>
      <xdr:colOff>50800</xdr:colOff>
      <xdr:row>58</xdr:row>
      <xdr:rowOff>98956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040480"/>
          <a:ext cx="889000" cy="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57735</xdr:rowOff>
    </xdr:from>
    <xdr:to>
      <xdr:col>10</xdr:col>
      <xdr:colOff>114300</xdr:colOff>
      <xdr:row>58</xdr:row>
      <xdr:rowOff>96380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01835"/>
          <a:ext cx="88900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138388</xdr:rowOff>
    </xdr:from>
    <xdr:to>
      <xdr:col>24</xdr:col>
      <xdr:colOff>114300</xdr:colOff>
      <xdr:row>58</xdr:row>
      <xdr:rowOff>68538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1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116815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8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12361</xdr:rowOff>
    </xdr:from>
    <xdr:to>
      <xdr:col>20</xdr:col>
      <xdr:colOff>38100</xdr:colOff>
      <xdr:row>58</xdr:row>
      <xdr:rowOff>113961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5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105088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4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48156</xdr:rowOff>
    </xdr:from>
    <xdr:to>
      <xdr:col>15</xdr:col>
      <xdr:colOff>101600</xdr:colOff>
      <xdr:row>58</xdr:row>
      <xdr:rowOff>149756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140883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8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45580</xdr:rowOff>
    </xdr:from>
    <xdr:to>
      <xdr:col>10</xdr:col>
      <xdr:colOff>165100</xdr:colOff>
      <xdr:row>58</xdr:row>
      <xdr:rowOff>147180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8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138307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8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6935</xdr:rowOff>
    </xdr:from>
    <xdr:to>
      <xdr:col>6</xdr:col>
      <xdr:colOff>38100</xdr:colOff>
      <xdr:row>58</xdr:row>
      <xdr:rowOff>108535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99662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43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100887</xdr:rowOff>
    </xdr:from>
    <xdr:to>
      <xdr:col>24</xdr:col>
      <xdr:colOff>63500</xdr:colOff>
      <xdr:row>78</xdr:row>
      <xdr:rowOff>155049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73987"/>
          <a:ext cx="838200" cy="5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100887</xdr:rowOff>
    </xdr:from>
    <xdr:to>
      <xdr:col>19</xdr:col>
      <xdr:colOff>177800</xdr:colOff>
      <xdr:row>79</xdr:row>
      <xdr:rowOff>20076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73987"/>
          <a:ext cx="889000" cy="9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171230</xdr:rowOff>
    </xdr:from>
    <xdr:to>
      <xdr:col>15</xdr:col>
      <xdr:colOff>50800</xdr:colOff>
      <xdr:row>79</xdr:row>
      <xdr:rowOff>20076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44330"/>
          <a:ext cx="889000" cy="2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171230</xdr:rowOff>
    </xdr:from>
    <xdr:to>
      <xdr:col>10</xdr:col>
      <xdr:colOff>114300</xdr:colOff>
      <xdr:row>79</xdr:row>
      <xdr:rowOff>43002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44330"/>
          <a:ext cx="889000" cy="4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104249</xdr:rowOff>
    </xdr:from>
    <xdr:to>
      <xdr:col>24</xdr:col>
      <xdr:colOff>114300</xdr:colOff>
      <xdr:row>79</xdr:row>
      <xdr:rowOff>34399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19176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9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50087</xdr:rowOff>
    </xdr:from>
    <xdr:to>
      <xdr:col>20</xdr:col>
      <xdr:colOff>38100</xdr:colOff>
      <xdr:row>78</xdr:row>
      <xdr:rowOff>151687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142814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51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140726</xdr:rowOff>
    </xdr:from>
    <xdr:to>
      <xdr:col>15</xdr:col>
      <xdr:colOff>101600</xdr:colOff>
      <xdr:row>79</xdr:row>
      <xdr:rowOff>70876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1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62003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60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120430</xdr:rowOff>
    </xdr:from>
    <xdr:to>
      <xdr:col>10</xdr:col>
      <xdr:colOff>165100</xdr:colOff>
      <xdr:row>79</xdr:row>
      <xdr:rowOff>50580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9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41707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8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163652</xdr:rowOff>
    </xdr:from>
    <xdr:to>
      <xdr:col>6</xdr:col>
      <xdr:colOff>38100</xdr:colOff>
      <xdr:row>79</xdr:row>
      <xdr:rowOff>93802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84929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2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114399</xdr:rowOff>
    </xdr:from>
    <xdr:to>
      <xdr:col>24</xdr:col>
      <xdr:colOff>63500</xdr:colOff>
      <xdr:row>94</xdr:row>
      <xdr:rowOff>44986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059249"/>
          <a:ext cx="838200" cy="10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44986</xdr:rowOff>
    </xdr:from>
    <xdr:to>
      <xdr:col>19</xdr:col>
      <xdr:colOff>177800</xdr:colOff>
      <xdr:row>95</xdr:row>
      <xdr:rowOff>114188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161286"/>
          <a:ext cx="889000" cy="24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57953</xdr:rowOff>
    </xdr:from>
    <xdr:to>
      <xdr:col>15</xdr:col>
      <xdr:colOff>50800</xdr:colOff>
      <xdr:row>95</xdr:row>
      <xdr:rowOff>114188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45703"/>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57953</xdr:rowOff>
    </xdr:from>
    <xdr:to>
      <xdr:col>10</xdr:col>
      <xdr:colOff>114300</xdr:colOff>
      <xdr:row>96</xdr:row>
      <xdr:rowOff>131187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45703"/>
          <a:ext cx="889000" cy="24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63599</xdr:rowOff>
    </xdr:from>
    <xdr:to>
      <xdr:col>24</xdr:col>
      <xdr:colOff>114300</xdr:colOff>
      <xdr:row>93</xdr:row>
      <xdr:rowOff>165199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0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86476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85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165636</xdr:rowOff>
    </xdr:from>
    <xdr:to>
      <xdr:col>20</xdr:col>
      <xdr:colOff>38100</xdr:colOff>
      <xdr:row>94</xdr:row>
      <xdr:rowOff>95786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1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112313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88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63388</xdr:rowOff>
    </xdr:from>
    <xdr:to>
      <xdr:col>15</xdr:col>
      <xdr:colOff>101600</xdr:colOff>
      <xdr:row>95</xdr:row>
      <xdr:rowOff>164988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10065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2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7153</xdr:rowOff>
    </xdr:from>
    <xdr:to>
      <xdr:col>10</xdr:col>
      <xdr:colOff>165100</xdr:colOff>
      <xdr:row>95</xdr:row>
      <xdr:rowOff>108753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9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125280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70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80387</xdr:rowOff>
    </xdr:from>
    <xdr:to>
      <xdr:col>6</xdr:col>
      <xdr:colOff>38100</xdr:colOff>
      <xdr:row>97</xdr:row>
      <xdr:rowOff>10537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3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27064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31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158447</xdr:rowOff>
    </xdr:from>
    <xdr:to>
      <xdr:col>55</xdr:col>
      <xdr:colOff>0</xdr:colOff>
      <xdr:row>36</xdr:row>
      <xdr:rowOff>170870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30647"/>
          <a:ext cx="838200" cy="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84280</xdr:rowOff>
    </xdr:from>
    <xdr:to>
      <xdr:col>50</xdr:col>
      <xdr:colOff>114300</xdr:colOff>
      <xdr:row>36</xdr:row>
      <xdr:rowOff>158447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56480"/>
          <a:ext cx="889000" cy="7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155679</xdr:rowOff>
    </xdr:from>
    <xdr:to>
      <xdr:col>45</xdr:col>
      <xdr:colOff>177800</xdr:colOff>
      <xdr:row>36</xdr:row>
      <xdr:rowOff>84280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56429"/>
          <a:ext cx="889000" cy="1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113519</xdr:rowOff>
    </xdr:from>
    <xdr:to>
      <xdr:col>41</xdr:col>
      <xdr:colOff>50800</xdr:colOff>
      <xdr:row>35</xdr:row>
      <xdr:rowOff>155679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14269"/>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120070</xdr:rowOff>
    </xdr:from>
    <xdr:to>
      <xdr:col>55</xdr:col>
      <xdr:colOff>50800</xdr:colOff>
      <xdr:row>37</xdr:row>
      <xdr:rowOff>50220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98497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7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107647</xdr:rowOff>
    </xdr:from>
    <xdr:to>
      <xdr:col>50</xdr:col>
      <xdr:colOff>165100</xdr:colOff>
      <xdr:row>37</xdr:row>
      <xdr:rowOff>37797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7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54324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5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33480</xdr:rowOff>
    </xdr:from>
    <xdr:to>
      <xdr:col>46</xdr:col>
      <xdr:colOff>38100</xdr:colOff>
      <xdr:row>36</xdr:row>
      <xdr:rowOff>135080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151607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80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104879</xdr:rowOff>
    </xdr:from>
    <xdr:to>
      <xdr:col>41</xdr:col>
      <xdr:colOff>101600</xdr:colOff>
      <xdr:row>36</xdr:row>
      <xdr:rowOff>35029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0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51556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88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62719</xdr:rowOff>
    </xdr:from>
    <xdr:to>
      <xdr:col>36</xdr:col>
      <xdr:colOff>165100</xdr:colOff>
      <xdr:row>35</xdr:row>
      <xdr:rowOff>164319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6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9396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3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125526</xdr:rowOff>
    </xdr:from>
    <xdr:to>
      <xdr:col>55</xdr:col>
      <xdr:colOff>0</xdr:colOff>
      <xdr:row>57</xdr:row>
      <xdr:rowOff>66672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26726"/>
          <a:ext cx="838200" cy="1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5062</xdr:rowOff>
    </xdr:from>
    <xdr:to>
      <xdr:col>50</xdr:col>
      <xdr:colOff>114300</xdr:colOff>
      <xdr:row>57</xdr:row>
      <xdr:rowOff>66672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77712"/>
          <a:ext cx="889000" cy="6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5062</xdr:rowOff>
    </xdr:from>
    <xdr:to>
      <xdr:col>45</xdr:col>
      <xdr:colOff>177800</xdr:colOff>
      <xdr:row>57</xdr:row>
      <xdr:rowOff>143606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77712"/>
          <a:ext cx="889000" cy="13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143606</xdr:rowOff>
    </xdr:from>
    <xdr:to>
      <xdr:col>41</xdr:col>
      <xdr:colOff>50800</xdr:colOff>
      <xdr:row>58</xdr:row>
      <xdr:rowOff>726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16256"/>
          <a:ext cx="889000" cy="2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74726</xdr:rowOff>
    </xdr:from>
    <xdr:to>
      <xdr:col>55</xdr:col>
      <xdr:colOff>50800</xdr:colOff>
      <xdr:row>57</xdr:row>
      <xdr:rowOff>4876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7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97603</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2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15872</xdr:rowOff>
    </xdr:from>
    <xdr:to>
      <xdr:col>50</xdr:col>
      <xdr:colOff>165100</xdr:colOff>
      <xdr:row>57</xdr:row>
      <xdr:rowOff>117472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8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133999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56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125712</xdr:rowOff>
    </xdr:from>
    <xdr:to>
      <xdr:col>46</xdr:col>
      <xdr:colOff>38100</xdr:colOff>
      <xdr:row>57</xdr:row>
      <xdr:rowOff>55862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72389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50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92806</xdr:rowOff>
    </xdr:from>
    <xdr:to>
      <xdr:col>41</xdr:col>
      <xdr:colOff>101600</xdr:colOff>
      <xdr:row>58</xdr:row>
      <xdr:rowOff>22956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6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14083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95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121376</xdr:rowOff>
    </xdr:from>
    <xdr:to>
      <xdr:col>36</xdr:col>
      <xdr:colOff>165100</xdr:colOff>
      <xdr:row>58</xdr:row>
      <xdr:rowOff>51526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9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42653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98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127511</xdr:rowOff>
    </xdr:from>
    <xdr:to>
      <xdr:col>55</xdr:col>
      <xdr:colOff>0</xdr:colOff>
      <xdr:row>76</xdr:row>
      <xdr:rowOff>50386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814811"/>
          <a:ext cx="838200" cy="26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90464</xdr:rowOff>
    </xdr:from>
    <xdr:to>
      <xdr:col>50</xdr:col>
      <xdr:colOff>114300</xdr:colOff>
      <xdr:row>76</xdr:row>
      <xdr:rowOff>50386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777764"/>
          <a:ext cx="889000" cy="30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90464</xdr:rowOff>
    </xdr:from>
    <xdr:to>
      <xdr:col>45</xdr:col>
      <xdr:colOff>177800</xdr:colOff>
      <xdr:row>76</xdr:row>
      <xdr:rowOff>143709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777764"/>
          <a:ext cx="889000" cy="39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143709</xdr:rowOff>
    </xdr:from>
    <xdr:to>
      <xdr:col>41</xdr:col>
      <xdr:colOff>50800</xdr:colOff>
      <xdr:row>77</xdr:row>
      <xdr:rowOff>81842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173909"/>
          <a:ext cx="889000" cy="10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76711</xdr:rowOff>
    </xdr:from>
    <xdr:to>
      <xdr:col>55</xdr:col>
      <xdr:colOff>50800</xdr:colOff>
      <xdr:row>75</xdr:row>
      <xdr:rowOff>6861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76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99588</xdr:rowOff>
    </xdr:from>
    <xdr:ext cx="599010"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61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171036</xdr:rowOff>
    </xdr:from>
    <xdr:to>
      <xdr:col>50</xdr:col>
      <xdr:colOff>165100</xdr:colOff>
      <xdr:row>76</xdr:row>
      <xdr:rowOff>101186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02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117713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80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39664</xdr:rowOff>
    </xdr:from>
    <xdr:to>
      <xdr:col>46</xdr:col>
      <xdr:colOff>38100</xdr:colOff>
      <xdr:row>74</xdr:row>
      <xdr:rowOff>141264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72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157791</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25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92909</xdr:rowOff>
    </xdr:from>
    <xdr:to>
      <xdr:col>41</xdr:col>
      <xdr:colOff>101600</xdr:colOff>
      <xdr:row>77</xdr:row>
      <xdr:rowOff>23059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2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39587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9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31042</xdr:rowOff>
    </xdr:from>
    <xdr:to>
      <xdr:col>36</xdr:col>
      <xdr:colOff>165100</xdr:colOff>
      <xdr:row>77</xdr:row>
      <xdr:rowOff>132642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149169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00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157752</xdr:rowOff>
    </xdr:from>
    <xdr:to>
      <xdr:col>55</xdr:col>
      <xdr:colOff>0</xdr:colOff>
      <xdr:row>97</xdr:row>
      <xdr:rowOff>167599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88402"/>
          <a:ext cx="838200" cy="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167599</xdr:rowOff>
    </xdr:from>
    <xdr:to>
      <xdr:col>50</xdr:col>
      <xdr:colOff>114300</xdr:colOff>
      <xdr:row>98</xdr:row>
      <xdr:rowOff>61443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798249"/>
          <a:ext cx="889000" cy="6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61443</xdr:rowOff>
    </xdr:from>
    <xdr:to>
      <xdr:col>45</xdr:col>
      <xdr:colOff>177800</xdr:colOff>
      <xdr:row>98</xdr:row>
      <xdr:rowOff>84488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63543"/>
          <a:ext cx="889000" cy="2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29724</xdr:rowOff>
    </xdr:from>
    <xdr:to>
      <xdr:col>41</xdr:col>
      <xdr:colOff>50800</xdr:colOff>
      <xdr:row>98</xdr:row>
      <xdr:rowOff>84488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31824"/>
          <a:ext cx="889000" cy="5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106952</xdr:rowOff>
    </xdr:from>
    <xdr:to>
      <xdr:col>55</xdr:col>
      <xdr:colOff>50800</xdr:colOff>
      <xdr:row>98</xdr:row>
      <xdr:rowOff>37102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3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85379</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1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116799</xdr:rowOff>
    </xdr:from>
    <xdr:to>
      <xdr:col>50</xdr:col>
      <xdr:colOff>165100</xdr:colOff>
      <xdr:row>98</xdr:row>
      <xdr:rowOff>46949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4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63476</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52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10643</xdr:rowOff>
    </xdr:from>
    <xdr:to>
      <xdr:col>46</xdr:col>
      <xdr:colOff>38100</xdr:colOff>
      <xdr:row>98</xdr:row>
      <xdr:rowOff>112243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1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103370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0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33688</xdr:rowOff>
    </xdr:from>
    <xdr:to>
      <xdr:col>41</xdr:col>
      <xdr:colOff>101600</xdr:colOff>
      <xdr:row>98</xdr:row>
      <xdr:rowOff>135288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3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126415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150374</xdr:rowOff>
    </xdr:from>
    <xdr:to>
      <xdr:col>36</xdr:col>
      <xdr:colOff>165100</xdr:colOff>
      <xdr:row>98</xdr:row>
      <xdr:rowOff>80524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71651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116230</xdr:rowOff>
    </xdr:from>
    <xdr:to>
      <xdr:col>85</xdr:col>
      <xdr:colOff>127000</xdr:colOff>
      <xdr:row>38</xdr:row>
      <xdr:rowOff>153808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31330"/>
          <a:ext cx="838200" cy="3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116230</xdr:rowOff>
    </xdr:from>
    <xdr:to>
      <xdr:col>81</xdr:col>
      <xdr:colOff>50800</xdr:colOff>
      <xdr:row>39</xdr:row>
      <xdr:rowOff>4630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31330"/>
          <a:ext cx="889000" cy="5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4630</xdr:rowOff>
    </xdr:from>
    <xdr:to>
      <xdr:col>76</xdr:col>
      <xdr:colOff>114300</xdr:colOff>
      <xdr:row>39</xdr:row>
      <xdr:rowOff>51885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91180"/>
          <a:ext cx="889000" cy="4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18074</xdr:rowOff>
    </xdr:from>
    <xdr:to>
      <xdr:col>71</xdr:col>
      <xdr:colOff>177800</xdr:colOff>
      <xdr:row>39</xdr:row>
      <xdr:rowOff>51885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04624"/>
          <a:ext cx="889000" cy="3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103008</xdr:rowOff>
    </xdr:from>
    <xdr:to>
      <xdr:col>85</xdr:col>
      <xdr:colOff>177800</xdr:colOff>
      <xdr:row>39</xdr:row>
      <xdr:rowOff>33158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1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64878</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7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65430</xdr:rowOff>
    </xdr:from>
    <xdr:to>
      <xdr:col>81</xdr:col>
      <xdr:colOff>101600</xdr:colOff>
      <xdr:row>38</xdr:row>
      <xdr:rowOff>167030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158157</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6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125280</xdr:rowOff>
    </xdr:from>
    <xdr:to>
      <xdr:col>76</xdr:col>
      <xdr:colOff>165100</xdr:colOff>
      <xdr:row>39</xdr:row>
      <xdr:rowOff>55430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46557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3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1085</xdr:rowOff>
    </xdr:from>
    <xdr:to>
      <xdr:col>72</xdr:col>
      <xdr:colOff>38100</xdr:colOff>
      <xdr:row>39</xdr:row>
      <xdr:rowOff>102685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93812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8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138724</xdr:rowOff>
    </xdr:from>
    <xdr:to>
      <xdr:col>67</xdr:col>
      <xdr:colOff>101600</xdr:colOff>
      <xdr:row>39</xdr:row>
      <xdr:rowOff>68874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5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60001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4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11044</xdr:rowOff>
    </xdr:from>
    <xdr:to>
      <xdr:col>85</xdr:col>
      <xdr:colOff>127000</xdr:colOff>
      <xdr:row>75</xdr:row>
      <xdr:rowOff>33813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69794"/>
          <a:ext cx="8382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17486</xdr:rowOff>
    </xdr:from>
    <xdr:to>
      <xdr:col>81</xdr:col>
      <xdr:colOff>50800</xdr:colOff>
      <xdr:row>75</xdr:row>
      <xdr:rowOff>33813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876236"/>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17486</xdr:rowOff>
    </xdr:from>
    <xdr:to>
      <xdr:col>76</xdr:col>
      <xdr:colOff>114300</xdr:colOff>
      <xdr:row>75</xdr:row>
      <xdr:rowOff>42554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876236"/>
          <a:ext cx="889000" cy="2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39285</xdr:rowOff>
    </xdr:from>
    <xdr:to>
      <xdr:col>71</xdr:col>
      <xdr:colOff>177800</xdr:colOff>
      <xdr:row>75</xdr:row>
      <xdr:rowOff>42554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898035"/>
          <a:ext cx="8890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131694</xdr:rowOff>
    </xdr:from>
    <xdr:to>
      <xdr:col>85</xdr:col>
      <xdr:colOff>177800</xdr:colOff>
      <xdr:row>75</xdr:row>
      <xdr:rowOff>61844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154571</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70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154463</xdr:rowOff>
    </xdr:from>
    <xdr:to>
      <xdr:col>81</xdr:col>
      <xdr:colOff>101600</xdr:colOff>
      <xdr:row>75</xdr:row>
      <xdr:rowOff>84613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101140</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61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138136</xdr:rowOff>
    </xdr:from>
    <xdr:to>
      <xdr:col>76</xdr:col>
      <xdr:colOff>165100</xdr:colOff>
      <xdr:row>75</xdr:row>
      <xdr:rowOff>68286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2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84813</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60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163204</xdr:rowOff>
    </xdr:from>
    <xdr:to>
      <xdr:col>72</xdr:col>
      <xdr:colOff>38100</xdr:colOff>
      <xdr:row>75</xdr:row>
      <xdr:rowOff>93354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5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109881</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62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159935</xdr:rowOff>
    </xdr:from>
    <xdr:to>
      <xdr:col>67</xdr:col>
      <xdr:colOff>101600</xdr:colOff>
      <xdr:row>75</xdr:row>
      <xdr:rowOff>90085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4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106612</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62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82516</xdr:rowOff>
    </xdr:from>
    <xdr:to>
      <xdr:col>85</xdr:col>
      <xdr:colOff>127000</xdr:colOff>
      <xdr:row>97</xdr:row>
      <xdr:rowOff>82707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541716"/>
          <a:ext cx="838200" cy="17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69928</xdr:rowOff>
    </xdr:from>
    <xdr:to>
      <xdr:col>81</xdr:col>
      <xdr:colOff>50800</xdr:colOff>
      <xdr:row>96</xdr:row>
      <xdr:rowOff>82516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529128"/>
          <a:ext cx="889000" cy="1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62178</xdr:rowOff>
    </xdr:from>
    <xdr:to>
      <xdr:col>76</xdr:col>
      <xdr:colOff>114300</xdr:colOff>
      <xdr:row>96</xdr:row>
      <xdr:rowOff>69928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349928"/>
          <a:ext cx="889000" cy="17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62178</xdr:rowOff>
    </xdr:from>
    <xdr:to>
      <xdr:col>71</xdr:col>
      <xdr:colOff>177800</xdr:colOff>
      <xdr:row>96</xdr:row>
      <xdr:rowOff>130384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349928"/>
          <a:ext cx="889000" cy="23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162642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6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138451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76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31907</xdr:rowOff>
    </xdr:from>
    <xdr:to>
      <xdr:col>85</xdr:col>
      <xdr:colOff>177800</xdr:colOff>
      <xdr:row>97</xdr:row>
      <xdr:rowOff>133507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6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54784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1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31716</xdr:rowOff>
    </xdr:from>
    <xdr:to>
      <xdr:col>81</xdr:col>
      <xdr:colOff>101600</xdr:colOff>
      <xdr:row>96</xdr:row>
      <xdr:rowOff>133316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149843</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26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19128</xdr:rowOff>
    </xdr:from>
    <xdr:to>
      <xdr:col>76</xdr:col>
      <xdr:colOff>165100</xdr:colOff>
      <xdr:row>96</xdr:row>
      <xdr:rowOff>120728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47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137255</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25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11378</xdr:rowOff>
    </xdr:from>
    <xdr:to>
      <xdr:col>72</xdr:col>
      <xdr:colOff>38100</xdr:colOff>
      <xdr:row>95</xdr:row>
      <xdr:rowOff>112978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2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129505</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07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79584</xdr:rowOff>
    </xdr:from>
    <xdr:to>
      <xdr:col>67</xdr:col>
      <xdr:colOff>101600</xdr:colOff>
      <xdr:row>97</xdr:row>
      <xdr:rowOff>9734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26261</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631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14198</xdr:rowOff>
    </xdr:from>
    <xdr:to>
      <xdr:col>116</xdr:col>
      <xdr:colOff>63500</xdr:colOff>
      <xdr:row>74</xdr:row>
      <xdr:rowOff>57303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701498"/>
          <a:ext cx="838200" cy="4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12294</xdr:rowOff>
    </xdr:from>
    <xdr:to>
      <xdr:col>111</xdr:col>
      <xdr:colOff>177800</xdr:colOff>
      <xdr:row>74</xdr:row>
      <xdr:rowOff>57303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699594"/>
          <a:ext cx="889000" cy="4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12294</xdr:rowOff>
    </xdr:from>
    <xdr:to>
      <xdr:col>107</xdr:col>
      <xdr:colOff>50800</xdr:colOff>
      <xdr:row>74</xdr:row>
      <xdr:rowOff>79858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9959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79858</xdr:rowOff>
    </xdr:from>
    <xdr:to>
      <xdr:col>102</xdr:col>
      <xdr:colOff>114300</xdr:colOff>
      <xdr:row>74</xdr:row>
      <xdr:rowOff>96634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67158"/>
          <a:ext cx="889000" cy="1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134848</xdr:rowOff>
    </xdr:from>
    <xdr:to>
      <xdr:col>116</xdr:col>
      <xdr:colOff>114300</xdr:colOff>
      <xdr:row>74</xdr:row>
      <xdr:rowOff>64998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157725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0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6503</xdr:rowOff>
    </xdr:from>
    <xdr:to>
      <xdr:col>112</xdr:col>
      <xdr:colOff>38100</xdr:colOff>
      <xdr:row>74</xdr:row>
      <xdr:rowOff>108103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9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99230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78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132944</xdr:rowOff>
    </xdr:from>
    <xdr:to>
      <xdr:col>107</xdr:col>
      <xdr:colOff>101600</xdr:colOff>
      <xdr:row>74</xdr:row>
      <xdr:rowOff>63094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4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54221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4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29058</xdr:rowOff>
    </xdr:from>
    <xdr:to>
      <xdr:col>102</xdr:col>
      <xdr:colOff>165100</xdr:colOff>
      <xdr:row>74</xdr:row>
      <xdr:rowOff>130658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121785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80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45834</xdr:rowOff>
    </xdr:from>
    <xdr:to>
      <xdr:col>98</xdr:col>
      <xdr:colOff>38100</xdr:colOff>
      <xdr:row>74</xdr:row>
      <xdr:rowOff>147434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138561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82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ysClr val="windowText" lastClr="000000"/>
              </a:solidFill>
              <a:effectLst/>
              <a:latin typeface="+mn-lt"/>
              <a:ea typeface="+mn-ea"/>
              <a:cs typeface="+mn-cs"/>
            </a:rPr>
            <a:t>　住民一人あたりのコストとして人件費が</a:t>
          </a:r>
          <a:r>
            <a:rPr kumimoji="1" lang="en-US" altLang="ja-JP" sz="1100" baseline="0">
              <a:solidFill>
                <a:sysClr val="windowText" lastClr="000000"/>
              </a:solidFill>
              <a:effectLst/>
              <a:latin typeface="+mn-lt"/>
              <a:ea typeface="+mn-ea"/>
              <a:cs typeface="+mn-cs"/>
            </a:rPr>
            <a:t>278,959</a:t>
          </a:r>
          <a:r>
            <a:rPr kumimoji="1" lang="ja-JP" altLang="ja-JP" sz="1100" baseline="0">
              <a:solidFill>
                <a:sysClr val="windowText" lastClr="000000"/>
              </a:solidFill>
              <a:effectLst/>
              <a:latin typeface="+mn-lt"/>
              <a:ea typeface="+mn-ea"/>
              <a:cs typeface="+mn-cs"/>
            </a:rPr>
            <a:t>円、扶助費が</a:t>
          </a:r>
          <a:r>
            <a:rPr kumimoji="1" lang="en-US" altLang="ja-JP" sz="1100" baseline="0">
              <a:solidFill>
                <a:sysClr val="windowText" lastClr="000000"/>
              </a:solidFill>
              <a:effectLst/>
              <a:latin typeface="+mn-lt"/>
              <a:ea typeface="+mn-ea"/>
              <a:cs typeface="+mn-cs"/>
            </a:rPr>
            <a:t>146,517</a:t>
          </a:r>
          <a:r>
            <a:rPr kumimoji="1" lang="ja-JP" altLang="ja-JP" sz="1100" baseline="0">
              <a:solidFill>
                <a:sysClr val="windowText" lastClr="000000"/>
              </a:solidFill>
              <a:effectLst/>
              <a:latin typeface="+mn-lt"/>
              <a:ea typeface="+mn-ea"/>
              <a:cs typeface="+mn-cs"/>
            </a:rPr>
            <a:t>円、普通建設事業費（うち新規整備）が</a:t>
          </a:r>
          <a:r>
            <a:rPr kumimoji="1" lang="en-US" altLang="ja-JP" sz="1100" baseline="0">
              <a:solidFill>
                <a:sysClr val="windowText" lastClr="000000"/>
              </a:solidFill>
              <a:effectLst/>
              <a:latin typeface="+mn-lt"/>
              <a:ea typeface="+mn-ea"/>
              <a:cs typeface="+mn-cs"/>
            </a:rPr>
            <a:t>152,666</a:t>
          </a:r>
          <a:r>
            <a:rPr kumimoji="1" lang="ja-JP" altLang="ja-JP" sz="1100" baseline="0">
              <a:solidFill>
                <a:sysClr val="windowText" lastClr="000000"/>
              </a:solidFill>
              <a:effectLst/>
              <a:latin typeface="+mn-lt"/>
              <a:ea typeface="+mn-ea"/>
              <a:cs typeface="+mn-cs"/>
            </a:rPr>
            <a:t>円、</a:t>
          </a:r>
          <a:r>
            <a:rPr kumimoji="1" lang="ja-JP" altLang="en-US" sz="1100" baseline="0">
              <a:solidFill>
                <a:sysClr val="windowText" lastClr="000000"/>
              </a:solidFill>
              <a:effectLst/>
              <a:latin typeface="+mn-lt"/>
              <a:ea typeface="+mn-ea"/>
              <a:cs typeface="+mn-cs"/>
            </a:rPr>
            <a:t>公債費</a:t>
          </a:r>
          <a:r>
            <a:rPr kumimoji="1" lang="ja-JP" altLang="ja-JP" sz="1100" baseline="0">
              <a:solidFill>
                <a:sysClr val="windowText" lastClr="000000"/>
              </a:solidFill>
              <a:effectLst/>
              <a:latin typeface="+mn-lt"/>
              <a:ea typeface="+mn-ea"/>
              <a:cs typeface="+mn-cs"/>
            </a:rPr>
            <a:t>が</a:t>
          </a:r>
          <a:r>
            <a:rPr kumimoji="1" lang="en-US" altLang="ja-JP" sz="1100" baseline="0">
              <a:solidFill>
                <a:sysClr val="windowText" lastClr="000000"/>
              </a:solidFill>
              <a:effectLst/>
              <a:latin typeface="+mn-lt"/>
              <a:ea typeface="+mn-ea"/>
              <a:cs typeface="+mn-cs"/>
            </a:rPr>
            <a:t>140,640</a:t>
          </a:r>
          <a:r>
            <a:rPr kumimoji="1" lang="ja-JP" altLang="ja-JP" sz="1100" baseline="0">
              <a:solidFill>
                <a:sysClr val="windowText" lastClr="000000"/>
              </a:solidFill>
              <a:effectLst/>
              <a:latin typeface="+mn-lt"/>
              <a:ea typeface="+mn-ea"/>
              <a:cs typeface="+mn-cs"/>
            </a:rPr>
            <a:t>円となっており類似団体と比較して高い状況となっている。人件費については、町が保有・運営する施設が多くそれに伴い職員数も多いことから類似団体と比較しても以前から高い水準となっていることに加え、</a:t>
          </a:r>
          <a:r>
            <a:rPr kumimoji="1" lang="ja-JP" altLang="en-US" sz="1100" baseline="0">
              <a:solidFill>
                <a:sysClr val="windowText" lastClr="000000"/>
              </a:solidFill>
              <a:effectLst/>
              <a:latin typeface="+mn-lt"/>
              <a:ea typeface="+mn-ea"/>
              <a:cs typeface="+mn-cs"/>
            </a:rPr>
            <a:t>昨年度に引き続き</a:t>
          </a:r>
          <a:r>
            <a:rPr kumimoji="1" lang="ja-JP" altLang="ja-JP" sz="1100" baseline="0">
              <a:solidFill>
                <a:sysClr val="windowText" lastClr="000000"/>
              </a:solidFill>
              <a:effectLst/>
              <a:latin typeface="+mn-lt"/>
              <a:ea typeface="+mn-ea"/>
              <a:cs typeface="+mn-cs"/>
            </a:rPr>
            <a:t>人事院勧告による給与改定などにより増加することとなった。職員配置の見直しなど人員の適正化を図り、人件費の抑制に努める。扶助費については、障害者自立支援給付費</a:t>
          </a:r>
          <a:r>
            <a:rPr kumimoji="1" lang="ja-JP" altLang="en-US" sz="1100" baseline="0">
              <a:solidFill>
                <a:sysClr val="windowText" lastClr="000000"/>
              </a:solidFill>
              <a:effectLst/>
              <a:latin typeface="+mn-lt"/>
              <a:ea typeface="+mn-ea"/>
              <a:cs typeface="+mn-cs"/>
            </a:rPr>
            <a:t>や児童手当</a:t>
          </a:r>
          <a:r>
            <a:rPr kumimoji="1" lang="ja-JP" altLang="ja-JP" sz="1100" baseline="0">
              <a:solidFill>
                <a:sysClr val="windowText" lastClr="000000"/>
              </a:solidFill>
              <a:effectLst/>
              <a:latin typeface="+mn-lt"/>
              <a:ea typeface="+mn-ea"/>
              <a:cs typeface="+mn-cs"/>
            </a:rPr>
            <a:t>の増や価格高騰重点支援給付金事業</a:t>
          </a:r>
          <a:r>
            <a:rPr kumimoji="1" lang="ja-JP" altLang="en-US" sz="1100" baseline="0">
              <a:solidFill>
                <a:sysClr val="windowText" lastClr="000000"/>
              </a:solidFill>
              <a:effectLst/>
              <a:latin typeface="+mn-lt"/>
              <a:ea typeface="+mn-ea"/>
              <a:cs typeface="+mn-cs"/>
            </a:rPr>
            <a:t>を実施</a:t>
          </a:r>
          <a:r>
            <a:rPr kumimoji="1" lang="ja-JP" altLang="ja-JP" sz="1100" baseline="0">
              <a:solidFill>
                <a:sysClr val="windowText" lastClr="000000"/>
              </a:solidFill>
              <a:effectLst/>
              <a:latin typeface="+mn-lt"/>
              <a:ea typeface="+mn-ea"/>
              <a:cs typeface="+mn-cs"/>
            </a:rPr>
            <a:t>したことで、増加となった。普通建設事業費（うち新規整備）については、あまぎ自然と伝統文化体験館整備事業費が本格的に始動したことや</a:t>
          </a:r>
          <a:r>
            <a:rPr kumimoji="1" lang="ja-JP" altLang="en-US" sz="1100" baseline="0">
              <a:solidFill>
                <a:sysClr val="windowText" lastClr="000000"/>
              </a:solidFill>
              <a:effectLst/>
              <a:latin typeface="+mn-lt"/>
              <a:ea typeface="+mn-ea"/>
              <a:cs typeface="+mn-cs"/>
            </a:rPr>
            <a:t>町道新設</a:t>
          </a:r>
          <a:r>
            <a:rPr kumimoji="1" lang="ja-JP" altLang="ja-JP" sz="1100" baseline="0">
              <a:solidFill>
                <a:sysClr val="windowText" lastClr="000000"/>
              </a:solidFill>
              <a:effectLst/>
              <a:latin typeface="+mn-lt"/>
              <a:ea typeface="+mn-ea"/>
              <a:cs typeface="+mn-cs"/>
            </a:rPr>
            <a:t>による増が要因である。給食センター等の更新事業が予定されているため今後は、更新整備にかかる普通建設事業費が増加していくものと思われる。</a:t>
          </a:r>
          <a:r>
            <a:rPr kumimoji="1" lang="ja-JP" altLang="en-US" sz="1100" baseline="0">
              <a:solidFill>
                <a:sysClr val="windowText" lastClr="000000"/>
              </a:solidFill>
              <a:effectLst/>
              <a:latin typeface="+mn-lt"/>
              <a:ea typeface="+mn-ea"/>
              <a:cs typeface="+mn-cs"/>
            </a:rPr>
            <a:t>公債費</a:t>
          </a:r>
          <a:r>
            <a:rPr kumimoji="1" lang="ja-JP" altLang="ja-JP" sz="1100" baseline="0">
              <a:solidFill>
                <a:sysClr val="windowText" lastClr="000000"/>
              </a:solidFill>
              <a:effectLst/>
              <a:latin typeface="+mn-lt"/>
              <a:ea typeface="+mn-ea"/>
              <a:cs typeface="+mn-cs"/>
            </a:rPr>
            <a:t>ついては、</a:t>
          </a:r>
          <a:r>
            <a:rPr kumimoji="1" lang="ja-JP" altLang="en-US" sz="1100" baseline="0">
              <a:solidFill>
                <a:sysClr val="windowText" lastClr="000000"/>
              </a:solidFill>
              <a:effectLst/>
              <a:latin typeface="+mn-lt"/>
              <a:ea typeface="+mn-ea"/>
              <a:cs typeface="+mn-cs"/>
            </a:rPr>
            <a:t>令和元年度過疎対策事業債や令和</a:t>
          </a:r>
          <a:r>
            <a:rPr kumimoji="1" lang="en-US" altLang="ja-JP" sz="1100" baseline="0">
              <a:solidFill>
                <a:sysClr val="windowText" lastClr="000000"/>
              </a:solidFill>
              <a:effectLst/>
              <a:latin typeface="+mn-lt"/>
              <a:ea typeface="+mn-ea"/>
              <a:cs typeface="+mn-cs"/>
            </a:rPr>
            <a:t>2</a:t>
          </a:r>
          <a:r>
            <a:rPr kumimoji="1" lang="ja-JP" altLang="en-US" sz="1100" baseline="0">
              <a:solidFill>
                <a:sysClr val="windowText" lastClr="000000"/>
              </a:solidFill>
              <a:effectLst/>
              <a:latin typeface="+mn-lt"/>
              <a:ea typeface="+mn-ea"/>
              <a:cs typeface="+mn-cs"/>
            </a:rPr>
            <a:t>年度辺地対策事業債の償還が開始</a:t>
          </a:r>
          <a:r>
            <a:rPr kumimoji="1" lang="ja-JP" altLang="ja-JP" sz="1100" baseline="0">
              <a:solidFill>
                <a:sysClr val="windowText" lastClr="000000"/>
              </a:solidFill>
              <a:effectLst/>
              <a:latin typeface="+mn-lt"/>
              <a:ea typeface="+mn-ea"/>
              <a:cs typeface="+mn-cs"/>
            </a:rPr>
            <a:t>したことが主な要因である。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5,461
5,426
80.40
7,788,487
7,580,144
163,377
3,947,582
7,064,412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9072</xdr:rowOff>
    </xdr:from>
    <xdr:to>
      <xdr:col>24</xdr:col>
      <xdr:colOff>63500</xdr:colOff>
      <xdr:row>33</xdr:row>
      <xdr:rowOff>42490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66922"/>
          <a:ext cx="838200" cy="3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42490</xdr:rowOff>
    </xdr:from>
    <xdr:to>
      <xdr:col>19</xdr:col>
      <xdr:colOff>177800</xdr:colOff>
      <xdr:row>34</xdr:row>
      <xdr:rowOff>25509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00340"/>
          <a:ext cx="889000" cy="15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14732</xdr:rowOff>
    </xdr:from>
    <xdr:to>
      <xdr:col>15</xdr:col>
      <xdr:colOff>50800</xdr:colOff>
      <xdr:row>34</xdr:row>
      <xdr:rowOff>25509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44032"/>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14732</xdr:rowOff>
    </xdr:from>
    <xdr:to>
      <xdr:col>10</xdr:col>
      <xdr:colOff>114300</xdr:colOff>
      <xdr:row>34</xdr:row>
      <xdr:rowOff>89952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44032"/>
          <a:ext cx="889000" cy="7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129722</xdr:rowOff>
    </xdr:from>
    <xdr:to>
      <xdr:col>24</xdr:col>
      <xdr:colOff>114300</xdr:colOff>
      <xdr:row>33</xdr:row>
      <xdr:rowOff>59872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152599</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6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163140</xdr:rowOff>
    </xdr:from>
    <xdr:to>
      <xdr:col>20</xdr:col>
      <xdr:colOff>38100</xdr:colOff>
      <xdr:row>33</xdr:row>
      <xdr:rowOff>93290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4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109817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42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146159</xdr:rowOff>
    </xdr:from>
    <xdr:to>
      <xdr:col>15</xdr:col>
      <xdr:colOff>101600</xdr:colOff>
      <xdr:row>34</xdr:row>
      <xdr:rowOff>76309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0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92836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57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135382</xdr:rowOff>
    </xdr:from>
    <xdr:to>
      <xdr:col>10</xdr:col>
      <xdr:colOff>165100</xdr:colOff>
      <xdr:row>34</xdr:row>
      <xdr:rowOff>65532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82059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56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39152</xdr:rowOff>
    </xdr:from>
    <xdr:to>
      <xdr:col>6</xdr:col>
      <xdr:colOff>38100</xdr:colOff>
      <xdr:row>34</xdr:row>
      <xdr:rowOff>140752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6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157279</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64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111933</xdr:rowOff>
    </xdr:from>
    <xdr:to>
      <xdr:col>24</xdr:col>
      <xdr:colOff>63500</xdr:colOff>
      <xdr:row>56</xdr:row>
      <xdr:rowOff>138517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13133"/>
          <a:ext cx="838200" cy="2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138517</xdr:rowOff>
    </xdr:from>
    <xdr:to>
      <xdr:col>19</xdr:col>
      <xdr:colOff>177800</xdr:colOff>
      <xdr:row>57</xdr:row>
      <xdr:rowOff>1147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39717"/>
          <a:ext cx="889000" cy="3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71632</xdr:rowOff>
    </xdr:from>
    <xdr:to>
      <xdr:col>15</xdr:col>
      <xdr:colOff>50800</xdr:colOff>
      <xdr:row>57</xdr:row>
      <xdr:rowOff>1147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01382"/>
          <a:ext cx="88900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14776</xdr:rowOff>
    </xdr:from>
    <xdr:to>
      <xdr:col>10</xdr:col>
      <xdr:colOff>114300</xdr:colOff>
      <xdr:row>55</xdr:row>
      <xdr:rowOff>71632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444526"/>
          <a:ext cx="889000" cy="5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83521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8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127521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5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61133</xdr:rowOff>
    </xdr:from>
    <xdr:to>
      <xdr:col>24</xdr:col>
      <xdr:colOff>114300</xdr:colOff>
      <xdr:row>56</xdr:row>
      <xdr:rowOff>162733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6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39560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4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87717</xdr:rowOff>
    </xdr:from>
    <xdr:to>
      <xdr:col>20</xdr:col>
      <xdr:colOff>38100</xdr:colOff>
      <xdr:row>57</xdr:row>
      <xdr:rowOff>17867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8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8994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121797</xdr:rowOff>
    </xdr:from>
    <xdr:to>
      <xdr:col>15</xdr:col>
      <xdr:colOff>101600</xdr:colOff>
      <xdr:row>57</xdr:row>
      <xdr:rowOff>51947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2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43074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1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20832</xdr:rowOff>
    </xdr:from>
    <xdr:to>
      <xdr:col>10</xdr:col>
      <xdr:colOff>165100</xdr:colOff>
      <xdr:row>55</xdr:row>
      <xdr:rowOff>122432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4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138959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22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135426</xdr:rowOff>
    </xdr:from>
    <xdr:to>
      <xdr:col>6</xdr:col>
      <xdr:colOff>38100</xdr:colOff>
      <xdr:row>55</xdr:row>
      <xdr:rowOff>65576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9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82103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16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86642</xdr:rowOff>
    </xdr:from>
    <xdr:to>
      <xdr:col>24</xdr:col>
      <xdr:colOff>63500</xdr:colOff>
      <xdr:row>74</xdr:row>
      <xdr:rowOff>103375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02492"/>
          <a:ext cx="838200" cy="18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103375</xdr:rowOff>
    </xdr:from>
    <xdr:to>
      <xdr:col>19</xdr:col>
      <xdr:colOff>177800</xdr:colOff>
      <xdr:row>75</xdr:row>
      <xdr:rowOff>94384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90675"/>
          <a:ext cx="889000" cy="16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105471</xdr:rowOff>
    </xdr:from>
    <xdr:to>
      <xdr:col>15</xdr:col>
      <xdr:colOff>50800</xdr:colOff>
      <xdr:row>75</xdr:row>
      <xdr:rowOff>94384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792771"/>
          <a:ext cx="889000" cy="16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105471</xdr:rowOff>
    </xdr:from>
    <xdr:to>
      <xdr:col>10</xdr:col>
      <xdr:colOff>114300</xdr:colOff>
      <xdr:row>76</xdr:row>
      <xdr:rowOff>128803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92771"/>
          <a:ext cx="889000" cy="36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35842</xdr:rowOff>
    </xdr:from>
    <xdr:to>
      <xdr:col>24</xdr:col>
      <xdr:colOff>114300</xdr:colOff>
      <xdr:row>73</xdr:row>
      <xdr:rowOff>137442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5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58719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0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52575</xdr:rowOff>
    </xdr:from>
    <xdr:to>
      <xdr:col>20</xdr:col>
      <xdr:colOff>38100</xdr:colOff>
      <xdr:row>74</xdr:row>
      <xdr:rowOff>154175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170702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1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43584</xdr:rowOff>
    </xdr:from>
    <xdr:to>
      <xdr:col>15</xdr:col>
      <xdr:colOff>101600</xdr:colOff>
      <xdr:row>75</xdr:row>
      <xdr:rowOff>145184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0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161711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54671</xdr:rowOff>
    </xdr:from>
    <xdr:to>
      <xdr:col>10</xdr:col>
      <xdr:colOff>165100</xdr:colOff>
      <xdr:row>74</xdr:row>
      <xdr:rowOff>156271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4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1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78003</xdr:rowOff>
    </xdr:from>
    <xdr:to>
      <xdr:col>6</xdr:col>
      <xdr:colOff>38100</xdr:colOff>
      <xdr:row>77</xdr:row>
      <xdr:rowOff>8153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24681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8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131821</xdr:rowOff>
    </xdr:from>
    <xdr:to>
      <xdr:col>24</xdr:col>
      <xdr:colOff>63500</xdr:colOff>
      <xdr:row>96</xdr:row>
      <xdr:rowOff>153557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91021"/>
          <a:ext cx="838200" cy="2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131821</xdr:rowOff>
    </xdr:from>
    <xdr:to>
      <xdr:col>19</xdr:col>
      <xdr:colOff>177800</xdr:colOff>
      <xdr:row>97</xdr:row>
      <xdr:rowOff>25450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91021"/>
          <a:ext cx="889000" cy="6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12179</xdr:rowOff>
    </xdr:from>
    <xdr:to>
      <xdr:col>15</xdr:col>
      <xdr:colOff>50800</xdr:colOff>
      <xdr:row>97</xdr:row>
      <xdr:rowOff>25450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42829"/>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12179</xdr:rowOff>
    </xdr:from>
    <xdr:to>
      <xdr:col>10</xdr:col>
      <xdr:colOff>114300</xdr:colOff>
      <xdr:row>97</xdr:row>
      <xdr:rowOff>32658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42829"/>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102757</xdr:rowOff>
    </xdr:from>
    <xdr:to>
      <xdr:col>24</xdr:col>
      <xdr:colOff>114300</xdr:colOff>
      <xdr:row>97</xdr:row>
      <xdr:rowOff>32907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81184</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4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81021</xdr:rowOff>
    </xdr:from>
    <xdr:to>
      <xdr:col>20</xdr:col>
      <xdr:colOff>38100</xdr:colOff>
      <xdr:row>97</xdr:row>
      <xdr:rowOff>11171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2298</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63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146100</xdr:rowOff>
    </xdr:from>
    <xdr:to>
      <xdr:col>15</xdr:col>
      <xdr:colOff>101600</xdr:colOff>
      <xdr:row>97</xdr:row>
      <xdr:rowOff>76250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0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67377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9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132829</xdr:rowOff>
    </xdr:from>
    <xdr:to>
      <xdr:col>10</xdr:col>
      <xdr:colOff>165100</xdr:colOff>
      <xdr:row>97</xdr:row>
      <xdr:rowOff>62979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54106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8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153308</xdr:rowOff>
    </xdr:from>
    <xdr:to>
      <xdr:col>6</xdr:col>
      <xdr:colOff>38100</xdr:colOff>
      <xdr:row>97</xdr:row>
      <xdr:rowOff>83458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99985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8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35116</xdr:rowOff>
    </xdr:from>
    <xdr:to>
      <xdr:col>55</xdr:col>
      <xdr:colOff>0</xdr:colOff>
      <xdr:row>56</xdr:row>
      <xdr:rowOff>37161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36316"/>
          <a:ext cx="8382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95417</xdr:rowOff>
    </xdr:from>
    <xdr:to>
      <xdr:col>50</xdr:col>
      <xdr:colOff>114300</xdr:colOff>
      <xdr:row>56</xdr:row>
      <xdr:rowOff>35116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525167"/>
          <a:ext cx="889000" cy="11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158621</xdr:rowOff>
    </xdr:from>
    <xdr:to>
      <xdr:col>45</xdr:col>
      <xdr:colOff>177800</xdr:colOff>
      <xdr:row>55</xdr:row>
      <xdr:rowOff>95417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416921"/>
          <a:ext cx="889000" cy="10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158621</xdr:rowOff>
    </xdr:from>
    <xdr:to>
      <xdr:col>41</xdr:col>
      <xdr:colOff>50800</xdr:colOff>
      <xdr:row>56</xdr:row>
      <xdr:rowOff>39291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416921"/>
          <a:ext cx="889000" cy="22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157811</xdr:rowOff>
    </xdr:from>
    <xdr:to>
      <xdr:col>55</xdr:col>
      <xdr:colOff>50800</xdr:colOff>
      <xdr:row>56</xdr:row>
      <xdr:rowOff>87961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8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9238</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3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155766</xdr:rowOff>
    </xdr:from>
    <xdr:to>
      <xdr:col>50</xdr:col>
      <xdr:colOff>165100</xdr:colOff>
      <xdr:row>56</xdr:row>
      <xdr:rowOff>85916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8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102443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36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44617</xdr:rowOff>
    </xdr:from>
    <xdr:to>
      <xdr:col>46</xdr:col>
      <xdr:colOff>38100</xdr:colOff>
      <xdr:row>55</xdr:row>
      <xdr:rowOff>146217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162744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24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107821</xdr:rowOff>
    </xdr:from>
    <xdr:to>
      <xdr:col>41</xdr:col>
      <xdr:colOff>101600</xdr:colOff>
      <xdr:row>55</xdr:row>
      <xdr:rowOff>37971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54498</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141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159941</xdr:rowOff>
    </xdr:from>
    <xdr:to>
      <xdr:col>36</xdr:col>
      <xdr:colOff>165100</xdr:colOff>
      <xdr:row>56</xdr:row>
      <xdr:rowOff>90091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8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106618</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36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95969</xdr:rowOff>
    </xdr:from>
    <xdr:to>
      <xdr:col>55</xdr:col>
      <xdr:colOff>0</xdr:colOff>
      <xdr:row>77</xdr:row>
      <xdr:rowOff>86285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954719"/>
          <a:ext cx="838200" cy="33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16262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33017</xdr:rowOff>
    </xdr:from>
    <xdr:to>
      <xdr:col>50</xdr:col>
      <xdr:colOff>114300</xdr:colOff>
      <xdr:row>77</xdr:row>
      <xdr:rowOff>86285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063217"/>
          <a:ext cx="889000" cy="22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33017</xdr:rowOff>
    </xdr:from>
    <xdr:to>
      <xdr:col>45</xdr:col>
      <xdr:colOff>177800</xdr:colOff>
      <xdr:row>77</xdr:row>
      <xdr:rowOff>76561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063217"/>
          <a:ext cx="889000" cy="21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76561</xdr:rowOff>
    </xdr:from>
    <xdr:to>
      <xdr:col>41</xdr:col>
      <xdr:colOff>50800</xdr:colOff>
      <xdr:row>77</xdr:row>
      <xdr:rowOff>108752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78211"/>
          <a:ext cx="889000" cy="3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45169</xdr:rowOff>
    </xdr:from>
    <xdr:to>
      <xdr:col>55</xdr:col>
      <xdr:colOff>50800</xdr:colOff>
      <xdr:row>75</xdr:row>
      <xdr:rowOff>146769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68046</xdr:rowOff>
    </xdr:from>
    <xdr:ext cx="599010"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75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35485</xdr:rowOff>
    </xdr:from>
    <xdr:to>
      <xdr:col>50</xdr:col>
      <xdr:colOff>165100</xdr:colOff>
      <xdr:row>77</xdr:row>
      <xdr:rowOff>137085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3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153612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1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153667</xdr:rowOff>
    </xdr:from>
    <xdr:to>
      <xdr:col>46</xdr:col>
      <xdr:colOff>38100</xdr:colOff>
      <xdr:row>76</xdr:row>
      <xdr:rowOff>83817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1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100344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78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25761</xdr:rowOff>
    </xdr:from>
    <xdr:to>
      <xdr:col>41</xdr:col>
      <xdr:colOff>101600</xdr:colOff>
      <xdr:row>77</xdr:row>
      <xdr:rowOff>127361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2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143888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0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57952</xdr:rowOff>
    </xdr:from>
    <xdr:to>
      <xdr:col>36</xdr:col>
      <xdr:colOff>165100</xdr:colOff>
      <xdr:row>77</xdr:row>
      <xdr:rowOff>159552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150679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5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154911</xdr:rowOff>
    </xdr:from>
    <xdr:to>
      <xdr:col>55</xdr:col>
      <xdr:colOff>0</xdr:colOff>
      <xdr:row>94</xdr:row>
      <xdr:rowOff>35888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099761"/>
          <a:ext cx="838200" cy="5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154911</xdr:rowOff>
    </xdr:from>
    <xdr:to>
      <xdr:col>50</xdr:col>
      <xdr:colOff>114300</xdr:colOff>
      <xdr:row>94</xdr:row>
      <xdr:rowOff>171196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099761"/>
          <a:ext cx="889000" cy="18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171196</xdr:rowOff>
    </xdr:from>
    <xdr:to>
      <xdr:col>45</xdr:col>
      <xdr:colOff>177800</xdr:colOff>
      <xdr:row>95</xdr:row>
      <xdr:rowOff>75961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287496"/>
          <a:ext cx="889000" cy="7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75961</xdr:rowOff>
    </xdr:from>
    <xdr:to>
      <xdr:col>41</xdr:col>
      <xdr:colOff>50800</xdr:colOff>
      <xdr:row>95</xdr:row>
      <xdr:rowOff>84389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363711"/>
          <a:ext cx="889000" cy="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68031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156538</xdr:rowOff>
    </xdr:from>
    <xdr:to>
      <xdr:col>55</xdr:col>
      <xdr:colOff>50800</xdr:colOff>
      <xdr:row>94</xdr:row>
      <xdr:rowOff>86688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1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7965</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95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104111</xdr:rowOff>
    </xdr:from>
    <xdr:to>
      <xdr:col>50</xdr:col>
      <xdr:colOff>165100</xdr:colOff>
      <xdr:row>94</xdr:row>
      <xdr:rowOff>34261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0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50788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82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120396</xdr:rowOff>
    </xdr:from>
    <xdr:to>
      <xdr:col>46</xdr:col>
      <xdr:colOff>38100</xdr:colOff>
      <xdr:row>95</xdr:row>
      <xdr:rowOff>50546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2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67073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01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25161</xdr:rowOff>
    </xdr:from>
    <xdr:to>
      <xdr:col>41</xdr:col>
      <xdr:colOff>101600</xdr:colOff>
      <xdr:row>95</xdr:row>
      <xdr:rowOff>126761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1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143288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08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33589</xdr:rowOff>
    </xdr:from>
    <xdr:to>
      <xdr:col>36</xdr:col>
      <xdr:colOff>165100</xdr:colOff>
      <xdr:row>95</xdr:row>
      <xdr:rowOff>135189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2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151716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09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864</xdr:rowOff>
    </xdr:from>
    <xdr:to>
      <xdr:col>85</xdr:col>
      <xdr:colOff>127000</xdr:colOff>
      <xdr:row>37</xdr:row>
      <xdr:rowOff>77513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44514"/>
          <a:ext cx="838200" cy="7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864</xdr:rowOff>
    </xdr:from>
    <xdr:to>
      <xdr:col>81</xdr:col>
      <xdr:colOff>50800</xdr:colOff>
      <xdr:row>37</xdr:row>
      <xdr:rowOff>6533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44514"/>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6533</xdr:rowOff>
    </xdr:from>
    <xdr:to>
      <xdr:col>76</xdr:col>
      <xdr:colOff>114300</xdr:colOff>
      <xdr:row>37</xdr:row>
      <xdr:rowOff>82428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50183"/>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69352</xdr:rowOff>
    </xdr:from>
    <xdr:to>
      <xdr:col>71</xdr:col>
      <xdr:colOff>177800</xdr:colOff>
      <xdr:row>37</xdr:row>
      <xdr:rowOff>82428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13002"/>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26713</xdr:rowOff>
    </xdr:from>
    <xdr:to>
      <xdr:col>85</xdr:col>
      <xdr:colOff>177800</xdr:colOff>
      <xdr:row>37</xdr:row>
      <xdr:rowOff>128313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7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113090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8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121514</xdr:rowOff>
    </xdr:from>
    <xdr:to>
      <xdr:col>81</xdr:col>
      <xdr:colOff>101600</xdr:colOff>
      <xdr:row>37</xdr:row>
      <xdr:rowOff>51664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9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68191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127183</xdr:rowOff>
    </xdr:from>
    <xdr:to>
      <xdr:col>76</xdr:col>
      <xdr:colOff>165100</xdr:colOff>
      <xdr:row>37</xdr:row>
      <xdr:rowOff>57333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9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73860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7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31628</xdr:rowOff>
    </xdr:from>
    <xdr:to>
      <xdr:col>72</xdr:col>
      <xdr:colOff>38100</xdr:colOff>
      <xdr:row>37</xdr:row>
      <xdr:rowOff>133228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7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124355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18552</xdr:rowOff>
    </xdr:from>
    <xdr:to>
      <xdr:col>67</xdr:col>
      <xdr:colOff>101600</xdr:colOff>
      <xdr:row>37</xdr:row>
      <xdr:rowOff>120152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111279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5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120859</xdr:rowOff>
    </xdr:from>
    <xdr:to>
      <xdr:col>85</xdr:col>
      <xdr:colOff>127000</xdr:colOff>
      <xdr:row>55</xdr:row>
      <xdr:rowOff>70924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379159"/>
          <a:ext cx="838200" cy="12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72299</xdr:rowOff>
    </xdr:from>
    <xdr:to>
      <xdr:col>81</xdr:col>
      <xdr:colOff>50800</xdr:colOff>
      <xdr:row>54</xdr:row>
      <xdr:rowOff>120859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159149"/>
          <a:ext cx="889000" cy="22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72299</xdr:rowOff>
    </xdr:from>
    <xdr:to>
      <xdr:col>76</xdr:col>
      <xdr:colOff>114300</xdr:colOff>
      <xdr:row>56</xdr:row>
      <xdr:rowOff>84511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159149"/>
          <a:ext cx="889000" cy="52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40753</xdr:rowOff>
    </xdr:from>
    <xdr:to>
      <xdr:col>71</xdr:col>
      <xdr:colOff>177800</xdr:colOff>
      <xdr:row>56</xdr:row>
      <xdr:rowOff>84511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641953"/>
          <a:ext cx="889000" cy="4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20124</xdr:rowOff>
    </xdr:from>
    <xdr:to>
      <xdr:col>85</xdr:col>
      <xdr:colOff>177800</xdr:colOff>
      <xdr:row>55</xdr:row>
      <xdr:rowOff>121724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170001</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2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70059</xdr:rowOff>
    </xdr:from>
    <xdr:to>
      <xdr:col>81</xdr:col>
      <xdr:colOff>101600</xdr:colOff>
      <xdr:row>55</xdr:row>
      <xdr:rowOff>209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3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16736</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10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21499</xdr:rowOff>
    </xdr:from>
    <xdr:to>
      <xdr:col>76</xdr:col>
      <xdr:colOff>165100</xdr:colOff>
      <xdr:row>53</xdr:row>
      <xdr:rowOff>123099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10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139626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888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33711</xdr:rowOff>
    </xdr:from>
    <xdr:to>
      <xdr:col>72</xdr:col>
      <xdr:colOff>38100</xdr:colOff>
      <xdr:row>56</xdr:row>
      <xdr:rowOff>135311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3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126438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2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161403</xdr:rowOff>
    </xdr:from>
    <xdr:to>
      <xdr:col>67</xdr:col>
      <xdr:colOff>101600</xdr:colOff>
      <xdr:row>56</xdr:row>
      <xdr:rowOff>91553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82680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8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116230</xdr:rowOff>
    </xdr:from>
    <xdr:to>
      <xdr:col>85</xdr:col>
      <xdr:colOff>127000</xdr:colOff>
      <xdr:row>78</xdr:row>
      <xdr:rowOff>153808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89330"/>
          <a:ext cx="838200" cy="3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116230</xdr:rowOff>
    </xdr:from>
    <xdr:to>
      <xdr:col>81</xdr:col>
      <xdr:colOff>50800</xdr:colOff>
      <xdr:row>79</xdr:row>
      <xdr:rowOff>4631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89330"/>
          <a:ext cx="889000" cy="5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4631</xdr:rowOff>
    </xdr:from>
    <xdr:to>
      <xdr:col>76</xdr:col>
      <xdr:colOff>114300</xdr:colOff>
      <xdr:row>79</xdr:row>
      <xdr:rowOff>51885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49181"/>
          <a:ext cx="889000" cy="4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18073</xdr:rowOff>
    </xdr:from>
    <xdr:to>
      <xdr:col>71</xdr:col>
      <xdr:colOff>177800</xdr:colOff>
      <xdr:row>79</xdr:row>
      <xdr:rowOff>51885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62623"/>
          <a:ext cx="889000" cy="3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103008</xdr:rowOff>
    </xdr:from>
    <xdr:to>
      <xdr:col>85</xdr:col>
      <xdr:colOff>177800</xdr:colOff>
      <xdr:row>79</xdr:row>
      <xdr:rowOff>33158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7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64878</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3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65430</xdr:rowOff>
    </xdr:from>
    <xdr:to>
      <xdr:col>81</xdr:col>
      <xdr:colOff>101600</xdr:colOff>
      <xdr:row>78</xdr:row>
      <xdr:rowOff>167030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158157</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5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125281</xdr:rowOff>
    </xdr:from>
    <xdr:to>
      <xdr:col>76</xdr:col>
      <xdr:colOff>165100</xdr:colOff>
      <xdr:row>79</xdr:row>
      <xdr:rowOff>55431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9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46558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9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1085</xdr:rowOff>
    </xdr:from>
    <xdr:to>
      <xdr:col>72</xdr:col>
      <xdr:colOff>38100</xdr:colOff>
      <xdr:row>79</xdr:row>
      <xdr:rowOff>102685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4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93812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3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138723</xdr:rowOff>
    </xdr:from>
    <xdr:to>
      <xdr:col>67</xdr:col>
      <xdr:colOff>101600</xdr:colOff>
      <xdr:row>79</xdr:row>
      <xdr:rowOff>68873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1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60000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0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11044</xdr:rowOff>
    </xdr:from>
    <xdr:to>
      <xdr:col>85</xdr:col>
      <xdr:colOff>127000</xdr:colOff>
      <xdr:row>95</xdr:row>
      <xdr:rowOff>33812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298794"/>
          <a:ext cx="838200" cy="2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17486</xdr:rowOff>
    </xdr:from>
    <xdr:to>
      <xdr:col>81</xdr:col>
      <xdr:colOff>50800</xdr:colOff>
      <xdr:row>95</xdr:row>
      <xdr:rowOff>33812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305236"/>
          <a:ext cx="889000" cy="1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17486</xdr:rowOff>
    </xdr:from>
    <xdr:to>
      <xdr:col>76</xdr:col>
      <xdr:colOff>114300</xdr:colOff>
      <xdr:row>95</xdr:row>
      <xdr:rowOff>42554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305236"/>
          <a:ext cx="889000" cy="2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39284</xdr:rowOff>
    </xdr:from>
    <xdr:to>
      <xdr:col>71</xdr:col>
      <xdr:colOff>177800</xdr:colOff>
      <xdr:row>95</xdr:row>
      <xdr:rowOff>42554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327034"/>
          <a:ext cx="889000" cy="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131694</xdr:rowOff>
    </xdr:from>
    <xdr:to>
      <xdr:col>85</xdr:col>
      <xdr:colOff>177800</xdr:colOff>
      <xdr:row>95</xdr:row>
      <xdr:rowOff>61844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4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154571</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099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154462</xdr:rowOff>
    </xdr:from>
    <xdr:to>
      <xdr:col>81</xdr:col>
      <xdr:colOff>101600</xdr:colOff>
      <xdr:row>95</xdr:row>
      <xdr:rowOff>84612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27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101139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04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138136</xdr:rowOff>
    </xdr:from>
    <xdr:to>
      <xdr:col>76</xdr:col>
      <xdr:colOff>165100</xdr:colOff>
      <xdr:row>95</xdr:row>
      <xdr:rowOff>68286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25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84813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02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163204</xdr:rowOff>
    </xdr:from>
    <xdr:to>
      <xdr:col>72</xdr:col>
      <xdr:colOff>38100</xdr:colOff>
      <xdr:row>95</xdr:row>
      <xdr:rowOff>93354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2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109881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05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159934</xdr:rowOff>
    </xdr:from>
    <xdr:to>
      <xdr:col>67</xdr:col>
      <xdr:colOff>101600</xdr:colOff>
      <xdr:row>95</xdr:row>
      <xdr:rowOff>90084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27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106611</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05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75855</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1323300" y="6762405"/>
          <a:ext cx="8382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25055</xdr:rowOff>
    </xdr:from>
    <xdr:to>
      <xdr:col>116</xdr:col>
      <xdr:colOff>114300</xdr:colOff>
      <xdr:row>39</xdr:row>
      <xdr:rowOff>126655</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1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378565"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住民一人あたりのコストとして議会費では</a:t>
          </a:r>
          <a:r>
            <a:rPr kumimoji="1" lang="en-US" altLang="ja-JP" sz="1100">
              <a:solidFill>
                <a:sysClr val="windowText" lastClr="000000"/>
              </a:solidFill>
              <a:effectLst/>
              <a:latin typeface="+mn-lt"/>
              <a:ea typeface="+mn-ea"/>
              <a:cs typeface="+mn-cs"/>
            </a:rPr>
            <a:t>16,275</a:t>
          </a:r>
          <a:r>
            <a:rPr kumimoji="1" lang="ja-JP" altLang="ja-JP" sz="1100">
              <a:solidFill>
                <a:sysClr val="windowText" lastClr="000000"/>
              </a:solidFill>
              <a:effectLst/>
              <a:latin typeface="+mn-lt"/>
              <a:ea typeface="+mn-ea"/>
              <a:cs typeface="+mn-cs"/>
            </a:rPr>
            <a:t>円、農林水産業費で</a:t>
          </a:r>
          <a:r>
            <a:rPr kumimoji="1" lang="en-US" altLang="ja-JP" sz="1100">
              <a:solidFill>
                <a:sysClr val="windowText" lastClr="000000"/>
              </a:solidFill>
              <a:effectLst/>
              <a:latin typeface="+mn-lt"/>
              <a:ea typeface="+mn-ea"/>
              <a:cs typeface="+mn-cs"/>
            </a:rPr>
            <a:t>136,913</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商工費</a:t>
          </a:r>
          <a:r>
            <a:rPr kumimoji="1" lang="en-US" altLang="ja-JP" sz="1100">
              <a:solidFill>
                <a:sysClr val="windowText" lastClr="000000"/>
              </a:solidFill>
              <a:effectLst/>
              <a:latin typeface="+mn-lt"/>
              <a:ea typeface="+mn-ea"/>
              <a:cs typeface="+mn-cs"/>
            </a:rPr>
            <a:t>122,065</a:t>
          </a:r>
          <a:r>
            <a:rPr kumimoji="1" lang="ja-JP" altLang="en-US" sz="1100">
              <a:solidFill>
                <a:sysClr val="windowText" lastClr="000000"/>
              </a:solidFill>
              <a:effectLst/>
              <a:latin typeface="+mn-lt"/>
              <a:ea typeface="+mn-ea"/>
              <a:cs typeface="+mn-cs"/>
            </a:rPr>
            <a:t>円、</a:t>
          </a:r>
          <a:r>
            <a:rPr kumimoji="1" lang="ja-JP" altLang="ja-JP" sz="1100">
              <a:solidFill>
                <a:sysClr val="windowText" lastClr="000000"/>
              </a:solidFill>
              <a:effectLst/>
              <a:latin typeface="+mn-lt"/>
              <a:ea typeface="+mn-ea"/>
              <a:cs typeface="+mn-cs"/>
            </a:rPr>
            <a:t>土木費で</a:t>
          </a:r>
          <a:r>
            <a:rPr kumimoji="1" lang="en-US" altLang="ja-JP" sz="1100">
              <a:solidFill>
                <a:sysClr val="windowText" lastClr="000000"/>
              </a:solidFill>
              <a:effectLst/>
              <a:latin typeface="+mn-lt"/>
              <a:ea typeface="+mn-ea"/>
              <a:cs typeface="+mn-cs"/>
            </a:rPr>
            <a:t>172,706</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公債費</a:t>
          </a:r>
          <a:r>
            <a:rPr kumimoji="1" lang="ja-JP" altLang="ja-JP" sz="1100">
              <a:solidFill>
                <a:sysClr val="windowText" lastClr="000000"/>
              </a:solidFill>
              <a:effectLst/>
              <a:latin typeface="+mn-lt"/>
              <a:ea typeface="+mn-ea"/>
              <a:cs typeface="+mn-cs"/>
            </a:rPr>
            <a:t>で</a:t>
          </a:r>
          <a:r>
            <a:rPr kumimoji="1" lang="en-US" altLang="ja-JP" sz="1100">
              <a:solidFill>
                <a:sysClr val="windowText" lastClr="000000"/>
              </a:solidFill>
              <a:effectLst/>
              <a:latin typeface="+mn-lt"/>
              <a:ea typeface="+mn-ea"/>
              <a:cs typeface="+mn-cs"/>
            </a:rPr>
            <a:t>140,640</a:t>
          </a:r>
          <a:r>
            <a:rPr kumimoji="1" lang="ja-JP" altLang="ja-JP" sz="1100">
              <a:solidFill>
                <a:sysClr val="windowText" lastClr="000000"/>
              </a:solidFill>
              <a:effectLst/>
              <a:latin typeface="+mn-lt"/>
              <a:ea typeface="+mn-ea"/>
              <a:cs typeface="+mn-cs"/>
            </a:rPr>
            <a:t>円となっており類似団体と比較して高い状況となっている。議会費については、人件費及び旅費が主な要因で離島であるため研修会や郷友会出席等に経費がかかるためである。農林水産業費については、本町は農家戸数が多く、さとうきび、園芸、畜産等で各種補助事業を実施していることが要因である。</a:t>
          </a:r>
          <a:r>
            <a:rPr kumimoji="1" lang="ja-JP" altLang="en-US" sz="1100">
              <a:solidFill>
                <a:sysClr val="windowText" lastClr="000000"/>
              </a:solidFill>
              <a:effectLst/>
              <a:latin typeface="+mn-lt"/>
              <a:ea typeface="+mn-ea"/>
              <a:cs typeface="+mn-cs"/>
            </a:rPr>
            <a:t>商工費については、あまぎ自然と伝統文化体験館整備事業費の大幅増によるところが大きい</a:t>
          </a:r>
          <a:r>
            <a:rPr kumimoji="1" lang="ja-JP" altLang="ja-JP" sz="1100">
              <a:solidFill>
                <a:sysClr val="windowText" lastClr="000000"/>
              </a:solidFill>
              <a:effectLst/>
              <a:latin typeface="+mn-lt"/>
              <a:ea typeface="+mn-ea"/>
              <a:cs typeface="+mn-cs"/>
            </a:rPr>
            <a:t>。土木費については、</a:t>
          </a:r>
          <a:r>
            <a:rPr kumimoji="1" lang="ja-JP" altLang="en-US" sz="1100">
              <a:solidFill>
                <a:sysClr val="windowText" lastClr="000000"/>
              </a:solidFill>
              <a:effectLst/>
              <a:latin typeface="+mn-lt"/>
              <a:ea typeface="+mn-ea"/>
              <a:cs typeface="+mn-cs"/>
            </a:rPr>
            <a:t>公園費や住宅費が減少したことにより前年度と比較して</a:t>
          </a:r>
          <a:r>
            <a:rPr kumimoji="1" lang="en-US" altLang="ja-JP" sz="1100">
              <a:solidFill>
                <a:sysClr val="windowText" lastClr="000000"/>
              </a:solidFill>
              <a:effectLst/>
              <a:latin typeface="+mn-lt"/>
              <a:ea typeface="+mn-ea"/>
              <a:cs typeface="+mn-cs"/>
            </a:rPr>
            <a:t>11,467</a:t>
          </a:r>
          <a:r>
            <a:rPr kumimoji="1" lang="ja-JP" altLang="en-US" sz="1100">
              <a:solidFill>
                <a:sysClr val="windowText" lastClr="000000"/>
              </a:solidFill>
              <a:effectLst/>
              <a:latin typeface="+mn-lt"/>
              <a:ea typeface="+mn-ea"/>
              <a:cs typeface="+mn-cs"/>
            </a:rPr>
            <a:t>円減少している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公債費</a:t>
          </a:r>
          <a:r>
            <a:rPr kumimoji="1" lang="ja-JP" altLang="ja-JP" sz="1100">
              <a:solidFill>
                <a:sysClr val="windowText" lastClr="000000"/>
              </a:solidFill>
              <a:effectLst/>
              <a:latin typeface="+mn-lt"/>
              <a:ea typeface="+mn-ea"/>
              <a:cs typeface="+mn-cs"/>
            </a:rPr>
            <a:t>については、</a:t>
          </a:r>
          <a:r>
            <a:rPr kumimoji="1" lang="ja-JP" altLang="en-US" sz="1100">
              <a:solidFill>
                <a:sysClr val="windowText" lastClr="000000"/>
              </a:solidFill>
              <a:effectLst/>
              <a:latin typeface="+mn-lt"/>
              <a:ea typeface="+mn-ea"/>
              <a:cs typeface="+mn-cs"/>
            </a:rPr>
            <a:t>地方債が償還額を上回る発行を行ったことによるものである。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費用</a:t>
          </a:r>
          <a:r>
            <a:rPr kumimoji="1" lang="ja-JP" altLang="ja-JP" sz="1100">
              <a:solidFill>
                <a:sysClr val="windowText" lastClr="000000"/>
              </a:solidFill>
              <a:effectLst/>
              <a:latin typeface="+mn-lt"/>
              <a:ea typeface="+mn-ea"/>
              <a:cs typeface="+mn-cs"/>
            </a:rPr>
            <a:t>全体として物価高騰や労務単価増の影響により増加推移していくものと考えられるため、各事業ともサンセット方式の導入や、費用対効果を勘案した事業規模の見直し等を行い事業費の適正化を図るよう努め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baseline="0">
              <a:solidFill>
                <a:sysClr val="windowText" lastClr="000000"/>
              </a:solidFill>
              <a:effectLst/>
              <a:latin typeface="+mn-lt"/>
              <a:ea typeface="+mn-ea"/>
              <a:cs typeface="+mn-cs"/>
            </a:rPr>
            <a:t>財政調整基金については、当初予算での財源不足などにより取崩しを行ったことにより、前年度に比べ</a:t>
          </a:r>
          <a:r>
            <a:rPr kumimoji="1" lang="en-US" altLang="ja-JP" sz="1100" baseline="0">
              <a:solidFill>
                <a:sysClr val="windowText" lastClr="000000"/>
              </a:solidFill>
              <a:effectLst/>
              <a:latin typeface="+mn-lt"/>
              <a:ea typeface="+mn-ea"/>
              <a:cs typeface="+mn-cs"/>
            </a:rPr>
            <a:t>19</a:t>
          </a:r>
          <a:r>
            <a:rPr kumimoji="1" lang="ja-JP" altLang="en-US" sz="1100" baseline="0">
              <a:solidFill>
                <a:sysClr val="windowText" lastClr="000000"/>
              </a:solidFill>
              <a:effectLst/>
              <a:latin typeface="+mn-lt"/>
              <a:ea typeface="+mn-ea"/>
              <a:cs typeface="+mn-cs"/>
            </a:rPr>
            <a:t>百万</a:t>
          </a:r>
          <a:r>
            <a:rPr kumimoji="1" lang="ja-JP" altLang="ja-JP" sz="1100" baseline="0">
              <a:solidFill>
                <a:sysClr val="windowText" lastClr="000000"/>
              </a:solidFill>
              <a:effectLst/>
              <a:latin typeface="+mn-lt"/>
              <a:ea typeface="+mn-ea"/>
              <a:cs typeface="+mn-cs"/>
            </a:rPr>
            <a:t>円の減額となっている。</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類似団体と比較すると、基金残高は低い状況にあり、残高減となったことから標準財政規模比は</a:t>
          </a:r>
          <a:r>
            <a:rPr kumimoji="1" lang="en-US" altLang="ja-JP" sz="1100" baseline="0">
              <a:solidFill>
                <a:sysClr val="windowText" lastClr="000000"/>
              </a:solidFill>
              <a:effectLst/>
              <a:latin typeface="+mn-lt"/>
              <a:ea typeface="+mn-ea"/>
              <a:cs typeface="+mn-cs"/>
            </a:rPr>
            <a:t>20.51</a:t>
          </a:r>
          <a:r>
            <a:rPr kumimoji="1" lang="ja-JP" altLang="ja-JP" sz="1100" baseline="0">
              <a:solidFill>
                <a:sysClr val="windowText" lastClr="000000"/>
              </a:solidFill>
              <a:effectLst/>
              <a:latin typeface="+mn-lt"/>
              <a:ea typeface="+mn-ea"/>
              <a:cs typeface="+mn-cs"/>
            </a:rPr>
            <a:t>％と</a:t>
          </a:r>
          <a:r>
            <a:rPr kumimoji="1" lang="en-US" altLang="ja-JP" sz="1100" baseline="0">
              <a:solidFill>
                <a:sysClr val="windowText" lastClr="000000"/>
              </a:solidFill>
              <a:effectLst/>
              <a:latin typeface="+mn-lt"/>
              <a:ea typeface="+mn-ea"/>
              <a:cs typeface="+mn-cs"/>
            </a:rPr>
            <a:t>0.74</a:t>
          </a:r>
          <a:r>
            <a:rPr kumimoji="1" lang="ja-JP" altLang="ja-JP" sz="1100" baseline="0">
              <a:solidFill>
                <a:sysClr val="windowText" lastClr="000000"/>
              </a:solidFill>
              <a:effectLst/>
              <a:latin typeface="+mn-lt"/>
              <a:ea typeface="+mn-ea"/>
              <a:cs typeface="+mn-cs"/>
            </a:rPr>
            <a:t>ポイント減少となった。災害等の備えや財源不足に伴う調整用として、一定額を維持して</a:t>
          </a:r>
          <a:r>
            <a:rPr kumimoji="1" lang="ja-JP" altLang="en-US" sz="1100" baseline="0">
              <a:solidFill>
                <a:sysClr val="windowText" lastClr="000000"/>
              </a:solidFill>
              <a:effectLst/>
              <a:latin typeface="+mn-lt"/>
              <a:ea typeface="+mn-ea"/>
              <a:cs typeface="+mn-cs"/>
            </a:rPr>
            <a:t>い</a:t>
          </a:r>
          <a:r>
            <a:rPr kumimoji="1" lang="ja-JP" altLang="ja-JP" sz="1100" baseline="0">
              <a:solidFill>
                <a:sysClr val="windowText" lastClr="000000"/>
              </a:solidFill>
              <a:effectLst/>
              <a:latin typeface="+mn-lt"/>
              <a:ea typeface="+mn-ea"/>
              <a:cs typeface="+mn-cs"/>
            </a:rPr>
            <a:t>きたい。</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実質収支額は前年度に比べ</a:t>
          </a:r>
          <a:r>
            <a:rPr kumimoji="1" lang="en-US" altLang="ja-JP" sz="1100" baseline="0">
              <a:solidFill>
                <a:sysClr val="windowText" lastClr="000000"/>
              </a:solidFill>
              <a:effectLst/>
              <a:latin typeface="+mn-lt"/>
              <a:ea typeface="+mn-ea"/>
              <a:cs typeface="+mn-cs"/>
            </a:rPr>
            <a:t>3.13</a:t>
          </a:r>
          <a:r>
            <a:rPr kumimoji="1" lang="ja-JP" altLang="ja-JP" sz="1100" baseline="0">
              <a:solidFill>
                <a:sysClr val="windowText" lastClr="000000"/>
              </a:solidFill>
              <a:effectLst/>
              <a:latin typeface="+mn-lt"/>
              <a:ea typeface="+mn-ea"/>
              <a:cs typeface="+mn-cs"/>
            </a:rPr>
            <a:t>ポイント減となったが黒字を維持している。今後も収支計画を立て黒字を確保していく。</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全会計において黒字となっているが、一般会計から他会計への繰出金が増加しており、令和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年度より徳之島ダム小水力発電特別会計も加わり、依然として一般会計の負担は大きい。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年度については、</a:t>
          </a:r>
          <a:r>
            <a:rPr kumimoji="1" lang="ja-JP" altLang="en-US" sz="1100">
              <a:solidFill>
                <a:sysClr val="windowText" lastClr="000000"/>
              </a:solidFill>
              <a:effectLst/>
              <a:latin typeface="+mn-lt"/>
              <a:ea typeface="+mn-ea"/>
              <a:cs typeface="+mn-cs"/>
            </a:rPr>
            <a:t>国民健康保険</a:t>
          </a:r>
          <a:r>
            <a:rPr kumimoji="1" lang="ja-JP" altLang="ja-JP" sz="1100">
              <a:solidFill>
                <a:sysClr val="windowText" lastClr="000000"/>
              </a:solidFill>
              <a:effectLst/>
              <a:latin typeface="+mn-lt"/>
              <a:ea typeface="+mn-ea"/>
              <a:cs typeface="+mn-cs"/>
            </a:rPr>
            <a:t>事業について前年度と比較して</a:t>
          </a:r>
          <a:r>
            <a:rPr kumimoji="1" lang="en-US" altLang="ja-JP" sz="1100">
              <a:solidFill>
                <a:srgbClr val="FF0000"/>
              </a:solidFill>
              <a:effectLst/>
              <a:latin typeface="+mn-lt"/>
              <a:ea typeface="+mn-ea"/>
              <a:cs typeface="+mn-cs"/>
            </a:rPr>
            <a:t>0.53</a:t>
          </a:r>
          <a:r>
            <a:rPr kumimoji="1" lang="ja-JP" altLang="ja-JP" sz="1100">
              <a:solidFill>
                <a:sysClr val="windowText" lastClr="000000"/>
              </a:solidFill>
              <a:effectLst/>
              <a:latin typeface="+mn-lt"/>
              <a:ea typeface="+mn-ea"/>
              <a:cs typeface="+mn-cs"/>
            </a:rPr>
            <a:t>ポイント減少したが、今後も少子高齢化に伴う社会保障費用の増加が予想され、国民健康保険事業や、介護保険事業への費用負担の増が見込まれる。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また、老朽化した水道施設の更新が令和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年度より開始され、</a:t>
          </a:r>
          <a:r>
            <a:rPr kumimoji="1" lang="ja-JP" altLang="en-US" sz="1100">
              <a:solidFill>
                <a:sysClr val="windowText" lastClr="000000"/>
              </a:solidFill>
              <a:effectLst/>
              <a:latin typeface="+mn-lt"/>
              <a:ea typeface="+mn-ea"/>
              <a:cs typeface="+mn-cs"/>
            </a:rPr>
            <a:t>前年度と比較して</a:t>
          </a:r>
          <a:r>
            <a:rPr kumimoji="1" lang="en-US" altLang="ja-JP" sz="1100">
              <a:solidFill>
                <a:sysClr val="windowText" lastClr="000000"/>
              </a:solidFill>
              <a:effectLst/>
              <a:latin typeface="+mn-lt"/>
              <a:ea typeface="+mn-ea"/>
              <a:cs typeface="+mn-cs"/>
            </a:rPr>
            <a:t>2.35</a:t>
          </a:r>
          <a:r>
            <a:rPr kumimoji="1" lang="ja-JP" altLang="en-US" sz="1100">
              <a:solidFill>
                <a:sysClr val="windowText" lastClr="000000"/>
              </a:solidFill>
              <a:effectLst/>
              <a:latin typeface="+mn-lt"/>
              <a:ea typeface="+mn-ea"/>
              <a:cs typeface="+mn-cs"/>
            </a:rPr>
            <a:t>ポイント増加しており、今後も</a:t>
          </a:r>
          <a:r>
            <a:rPr kumimoji="1" lang="ja-JP" altLang="ja-JP" sz="1100">
              <a:solidFill>
                <a:sysClr val="windowText" lastClr="000000"/>
              </a:solidFill>
              <a:effectLst/>
              <a:latin typeface="+mn-lt"/>
              <a:ea typeface="+mn-ea"/>
              <a:cs typeface="+mn-cs"/>
            </a:rPr>
            <a:t>公債費繰出による負担の増が見込まれる。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各会計について、使用料や保険料等の改定を検討し、自立した運営が図れるよう努める必要がある。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幸田 崇平" id="{F4138536-9EDC-4222-8DA0-1279ABF61AF9}" userId="S::00299541@pref.kagoshima.lg.jp::dc474187-2af4-4b62-b021-d506dd5407dd"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K32" dT="2026-03-18T08:22:05.79" personId="{F4138536-9EDC-4222-8DA0-1279ABF61AF9}" id="{81F65312-C244-421C-9644-7A89EE7F6041}">
    <text>126</text>
  </threadedComment>
  <threadedComment ref="AU32" dT="2026-03-18T08:22:42.21" personId="{F4138536-9EDC-4222-8DA0-1279ABF61AF9}" id="{6F7FCBA8-48AA-40B8-9416-D02A602129DE}">
    <text>851</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7788487</v>
      </c>
      <c r="BO4" s="436"/>
      <c r="BP4" s="436"/>
      <c r="BQ4" s="436"/>
      <c r="BR4" s="436"/>
      <c r="BS4" s="436"/>
      <c r="BT4" s="436"/>
      <c r="BU4" s="437"/>
      <c r="BV4" s="435">
        <v>7690683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4.0999999999999996</v>
      </c>
      <c r="CU4" s="576"/>
      <c r="CV4" s="576"/>
      <c r="CW4" s="576"/>
      <c r="CX4" s="576"/>
      <c r="CY4" s="576"/>
      <c r="CZ4" s="576"/>
      <c r="DA4" s="577"/>
      <c r="DB4" s="575">
        <v>7.3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7580144</v>
      </c>
      <c r="BO5" s="407"/>
      <c r="BP5" s="407"/>
      <c r="BQ5" s="407"/>
      <c r="BR5" s="407"/>
      <c r="BS5" s="407"/>
      <c r="BT5" s="407"/>
      <c r="BU5" s="408"/>
      <c r="BV5" s="406">
        <v>7367352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92.4</v>
      </c>
      <c r="CU5" s="404"/>
      <c r="CV5" s="404"/>
      <c r="CW5" s="404"/>
      <c r="CX5" s="404"/>
      <c r="CY5" s="404"/>
      <c r="CZ5" s="404"/>
      <c r="DA5" s="405"/>
      <c r="DB5" s="403">
        <v>89.5</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208343</v>
      </c>
      <c r="BO6" s="407"/>
      <c r="BP6" s="407"/>
      <c r="BQ6" s="407"/>
      <c r="BR6" s="407"/>
      <c r="BS6" s="407"/>
      <c r="BT6" s="407"/>
      <c r="BU6" s="408"/>
      <c r="BV6" s="406">
        <v>323331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92.6</v>
      </c>
      <c r="CU6" s="550"/>
      <c r="CV6" s="550"/>
      <c r="CW6" s="550"/>
      <c r="CX6" s="550"/>
      <c r="CY6" s="550"/>
      <c r="CZ6" s="550"/>
      <c r="DA6" s="551"/>
      <c r="DB6" s="549">
        <v>89.9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44966</v>
      </c>
      <c r="BO7" s="407"/>
      <c r="BP7" s="407"/>
      <c r="BQ7" s="407"/>
      <c r="BR7" s="407"/>
      <c r="BS7" s="407"/>
      <c r="BT7" s="407"/>
      <c r="BU7" s="408"/>
      <c r="BV7" s="406">
        <v>40052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3947582</v>
      </c>
      <c r="CU7" s="407"/>
      <c r="CV7" s="407"/>
      <c r="CW7" s="407"/>
      <c r="CX7" s="407"/>
      <c r="CY7" s="407"/>
      <c r="CZ7" s="407"/>
      <c r="DA7" s="408"/>
      <c r="DB7" s="406">
        <v>3898513</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163377</v>
      </c>
      <c r="BO8" s="407"/>
      <c r="BP8" s="407"/>
      <c r="BQ8" s="407"/>
      <c r="BR8" s="407"/>
      <c r="BS8" s="407"/>
      <c r="BT8" s="407"/>
      <c r="BU8" s="408"/>
      <c r="BV8" s="406">
        <v>283279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0.15</v>
      </c>
      <c r="CU8" s="510"/>
      <c r="CV8" s="510"/>
      <c r="CW8" s="510"/>
      <c r="CX8" s="510"/>
      <c r="CY8" s="510"/>
      <c r="CZ8" s="510"/>
      <c r="DA8" s="511"/>
      <c r="DB8" s="509">
        <v>0.15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5517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-119902</v>
      </c>
      <c r="BO9" s="407"/>
      <c r="BP9" s="407"/>
      <c r="BQ9" s="407"/>
      <c r="BR9" s="407"/>
      <c r="BS9" s="407"/>
      <c r="BT9" s="407"/>
      <c r="BU9" s="408"/>
      <c r="BV9" s="406">
        <v>-93379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15.1</v>
      </c>
      <c r="CU9" s="404"/>
      <c r="CV9" s="404"/>
      <c r="CW9" s="404"/>
      <c r="CX9" s="404"/>
      <c r="CY9" s="404"/>
      <c r="CZ9" s="404"/>
      <c r="DA9" s="405"/>
      <c r="DB9" s="403">
        <v>14.3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5975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229653</v>
      </c>
      <c r="BO10" s="407"/>
      <c r="BP10" s="407"/>
      <c r="BQ10" s="407"/>
      <c r="BR10" s="407"/>
      <c r="BS10" s="407"/>
      <c r="BT10" s="407"/>
      <c r="BU10" s="408"/>
      <c r="BV10" s="406">
        <v>215447</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100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5461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248593</v>
      </c>
      <c r="BO12" s="407"/>
      <c r="BP12" s="407"/>
      <c r="BQ12" s="407"/>
      <c r="BR12" s="407"/>
      <c r="BS12" s="407"/>
      <c r="BT12" s="407"/>
      <c r="BU12" s="408"/>
      <c r="BV12" s="406">
        <v>290701</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5426</v>
      </c>
      <c r="S13" s="494"/>
      <c r="T13" s="494"/>
      <c r="U13" s="494"/>
      <c r="V13" s="495"/>
      <c r="W13" s="496" t="s">
        <v>131</v>
      </c>
      <c r="X13" s="392"/>
      <c r="Y13" s="392"/>
      <c r="Z13" s="392"/>
      <c r="AA13" s="392"/>
      <c r="AB13" s="393"/>
      <c r="AC13" s="359">
        <v>756</v>
      </c>
      <c r="AD13" s="360"/>
      <c r="AE13" s="360"/>
      <c r="AF13" s="360"/>
      <c r="AG13" s="361"/>
      <c r="AH13" s="359">
        <v>813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-138742</v>
      </c>
      <c r="BO13" s="407"/>
      <c r="BP13" s="407"/>
      <c r="BQ13" s="407"/>
      <c r="BR13" s="407"/>
      <c r="BS13" s="407"/>
      <c r="BT13" s="407"/>
      <c r="BU13" s="408"/>
      <c r="BV13" s="406">
        <v>-168633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7.3</v>
      </c>
      <c r="CU13" s="404"/>
      <c r="CV13" s="404"/>
      <c r="CW13" s="404"/>
      <c r="CX13" s="404"/>
      <c r="CY13" s="404"/>
      <c r="CZ13" s="404"/>
      <c r="DA13" s="405"/>
      <c r="DB13" s="403">
        <v>6.8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5544</v>
      </c>
      <c r="S14" s="494"/>
      <c r="T14" s="494"/>
      <c r="U14" s="494"/>
      <c r="V14" s="495"/>
      <c r="W14" s="497"/>
      <c r="X14" s="395"/>
      <c r="Y14" s="395"/>
      <c r="Z14" s="395"/>
      <c r="AA14" s="395"/>
      <c r="AB14" s="396"/>
      <c r="AC14" s="486">
        <v>27.3</v>
      </c>
      <c r="AD14" s="487"/>
      <c r="AE14" s="487"/>
      <c r="AF14" s="487"/>
      <c r="AG14" s="488"/>
      <c r="AH14" s="486">
        <v>29.6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1.1000000000000001</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5508</v>
      </c>
      <c r="S15" s="494"/>
      <c r="T15" s="494"/>
      <c r="U15" s="494"/>
      <c r="V15" s="495"/>
      <c r="W15" s="496" t="s">
        <v>137</v>
      </c>
      <c r="X15" s="392"/>
      <c r="Y15" s="392"/>
      <c r="Z15" s="392"/>
      <c r="AA15" s="392"/>
      <c r="AB15" s="393"/>
      <c r="AC15" s="359">
        <v>399</v>
      </c>
      <c r="AD15" s="360"/>
      <c r="AE15" s="360"/>
      <c r="AF15" s="360"/>
      <c r="AG15" s="361"/>
      <c r="AH15" s="359">
        <v>415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566499</v>
      </c>
      <c r="BO15" s="436"/>
      <c r="BP15" s="436"/>
      <c r="BQ15" s="436"/>
      <c r="BR15" s="436"/>
      <c r="BS15" s="436"/>
      <c r="BT15" s="436"/>
      <c r="BU15" s="437"/>
      <c r="BV15" s="435">
        <v>554195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14.4</v>
      </c>
      <c r="AD16" s="487"/>
      <c r="AE16" s="487"/>
      <c r="AF16" s="487"/>
      <c r="AG16" s="488"/>
      <c r="AH16" s="486">
        <v>15.1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3815102</v>
      </c>
      <c r="BO16" s="407"/>
      <c r="BP16" s="407"/>
      <c r="BQ16" s="407"/>
      <c r="BR16" s="407"/>
      <c r="BS16" s="407"/>
      <c r="BT16" s="407"/>
      <c r="BU16" s="408"/>
      <c r="BV16" s="406">
        <v>3745278</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141</v>
      </c>
      <c r="S17" s="484"/>
      <c r="T17" s="484"/>
      <c r="U17" s="484"/>
      <c r="V17" s="485"/>
      <c r="W17" s="496" t="s">
        <v>144</v>
      </c>
      <c r="X17" s="392"/>
      <c r="Y17" s="392"/>
      <c r="Z17" s="392"/>
      <c r="AA17" s="392"/>
      <c r="AB17" s="393"/>
      <c r="AC17" s="359">
        <v>1617</v>
      </c>
      <c r="AD17" s="360"/>
      <c r="AE17" s="360"/>
      <c r="AF17" s="360"/>
      <c r="AG17" s="361"/>
      <c r="AH17" s="359">
        <v>1518</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692195</v>
      </c>
      <c r="BO17" s="407"/>
      <c r="BP17" s="407"/>
      <c r="BQ17" s="407"/>
      <c r="BR17" s="407"/>
      <c r="BS17" s="407"/>
      <c r="BT17" s="407"/>
      <c r="BU17" s="408"/>
      <c r="BV17" s="406">
        <v>675188</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80.400000000000006</v>
      </c>
      <c r="M18" s="459"/>
      <c r="N18" s="459"/>
      <c r="O18" s="459"/>
      <c r="P18" s="459"/>
      <c r="Q18" s="459"/>
      <c r="R18" s="460"/>
      <c r="S18" s="460"/>
      <c r="T18" s="460"/>
      <c r="U18" s="460"/>
      <c r="V18" s="461"/>
      <c r="W18" s="477"/>
      <c r="X18" s="478"/>
      <c r="Y18" s="478"/>
      <c r="Z18" s="478"/>
      <c r="AA18" s="478"/>
      <c r="AB18" s="502"/>
      <c r="AC18" s="376">
        <v>58.3</v>
      </c>
      <c r="AD18" s="377"/>
      <c r="AE18" s="377"/>
      <c r="AF18" s="377"/>
      <c r="AG18" s="462"/>
      <c r="AH18" s="376">
        <v>55.3</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3669134</v>
      </c>
      <c r="BO18" s="407"/>
      <c r="BP18" s="407"/>
      <c r="BQ18" s="407"/>
      <c r="BR18" s="407"/>
      <c r="BS18" s="407"/>
      <c r="BT18" s="407"/>
      <c r="BU18" s="408"/>
      <c r="BV18" s="406">
        <v>3519248</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69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4883600</v>
      </c>
      <c r="BO19" s="407"/>
      <c r="BP19" s="407"/>
      <c r="BQ19" s="407"/>
      <c r="BR19" s="407"/>
      <c r="BS19" s="407"/>
      <c r="BT19" s="407"/>
      <c r="BU19" s="408"/>
      <c r="BV19" s="406">
        <v>5016615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2521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7064412</v>
      </c>
      <c r="BO22" s="436"/>
      <c r="BP22" s="436"/>
      <c r="BQ22" s="436"/>
      <c r="BR22" s="436"/>
      <c r="BS22" s="436"/>
      <c r="BT22" s="436"/>
      <c r="BU22" s="437"/>
      <c r="BV22" s="435">
        <v>6788608</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6892036</v>
      </c>
      <c r="BO23" s="407"/>
      <c r="BP23" s="407"/>
      <c r="BQ23" s="407"/>
      <c r="BR23" s="407"/>
      <c r="BS23" s="407"/>
      <c r="BT23" s="407"/>
      <c r="BU23" s="408"/>
      <c r="BV23" s="406">
        <v>6637971</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6230</v>
      </c>
      <c r="R24" s="360"/>
      <c r="S24" s="360"/>
      <c r="T24" s="360"/>
      <c r="U24" s="360"/>
      <c r="V24" s="361"/>
      <c r="W24" s="449"/>
      <c r="X24" s="386"/>
      <c r="Y24" s="387"/>
      <c r="Z24" s="362" t="s">
        <v>161</v>
      </c>
      <c r="AA24" s="363"/>
      <c r="AB24" s="363"/>
      <c r="AC24" s="363"/>
      <c r="AD24" s="363"/>
      <c r="AE24" s="363"/>
      <c r="AF24" s="363"/>
      <c r="AG24" s="364"/>
      <c r="AH24" s="359">
        <v>141</v>
      </c>
      <c r="AI24" s="360"/>
      <c r="AJ24" s="360"/>
      <c r="AK24" s="360"/>
      <c r="AL24" s="361"/>
      <c r="AM24" s="359">
        <v>401991</v>
      </c>
      <c r="AN24" s="360"/>
      <c r="AO24" s="360"/>
      <c r="AP24" s="360"/>
      <c r="AQ24" s="360"/>
      <c r="AR24" s="361"/>
      <c r="AS24" s="359">
        <v>2851</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5783471</v>
      </c>
      <c r="BO24" s="407"/>
      <c r="BP24" s="407"/>
      <c r="BQ24" s="407"/>
      <c r="BR24" s="407"/>
      <c r="BS24" s="407"/>
      <c r="BT24" s="407"/>
      <c r="BU24" s="408"/>
      <c r="BV24" s="406">
        <v>5380860</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1</v>
      </c>
      <c r="M25" s="360"/>
      <c r="N25" s="360"/>
      <c r="O25" s="360"/>
      <c r="P25" s="361"/>
      <c r="Q25" s="359">
        <v>5070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20571</v>
      </c>
      <c r="BO25" s="436"/>
      <c r="BP25" s="436"/>
      <c r="BQ25" s="436"/>
      <c r="BR25" s="436"/>
      <c r="BS25" s="436"/>
      <c r="BT25" s="436"/>
      <c r="BU25" s="437"/>
      <c r="BV25" s="435">
        <v>3527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4900</v>
      </c>
      <c r="R26" s="360"/>
      <c r="S26" s="360"/>
      <c r="T26" s="360"/>
      <c r="U26" s="360"/>
      <c r="V26" s="361"/>
      <c r="W26" s="449"/>
      <c r="X26" s="386"/>
      <c r="Y26" s="387"/>
      <c r="Z26" s="362" t="s">
        <v>167</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2840</v>
      </c>
      <c r="R27" s="360"/>
      <c r="S27" s="360"/>
      <c r="T27" s="360"/>
      <c r="U27" s="360"/>
      <c r="V27" s="361"/>
      <c r="W27" s="449"/>
      <c r="X27" s="386"/>
      <c r="Y27" s="387"/>
      <c r="Z27" s="362" t="s">
        <v>170</v>
      </c>
      <c r="AA27" s="363"/>
      <c r="AB27" s="363"/>
      <c r="AC27" s="363"/>
      <c r="AD27" s="363"/>
      <c r="AE27" s="363"/>
      <c r="AF27" s="363"/>
      <c r="AG27" s="364"/>
      <c r="AH27" s="359">
        <v>2</v>
      </c>
      <c r="AI27" s="360"/>
      <c r="AJ27" s="360"/>
      <c r="AK27" s="360"/>
      <c r="AL27" s="361"/>
      <c r="AM27" s="359" t="s">
        <v>171</v>
      </c>
      <c r="AN27" s="360"/>
      <c r="AO27" s="360"/>
      <c r="AP27" s="360"/>
      <c r="AQ27" s="360"/>
      <c r="AR27" s="361"/>
      <c r="AS27" s="359" t="s">
        <v>171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7936</v>
      </c>
      <c r="BO27" s="441"/>
      <c r="BP27" s="441"/>
      <c r="BQ27" s="441"/>
      <c r="BR27" s="441"/>
      <c r="BS27" s="441"/>
      <c r="BT27" s="441"/>
      <c r="BU27" s="442"/>
      <c r="BV27" s="440">
        <v>7936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2340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809687</v>
      </c>
      <c r="BO28" s="436"/>
      <c r="BP28" s="436"/>
      <c r="BQ28" s="436"/>
      <c r="BR28" s="436"/>
      <c r="BS28" s="436"/>
      <c r="BT28" s="436"/>
      <c r="BU28" s="437"/>
      <c r="BV28" s="435">
        <v>828627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12</v>
      </c>
      <c r="M29" s="360"/>
      <c r="N29" s="360"/>
      <c r="O29" s="360"/>
      <c r="P29" s="361"/>
      <c r="Q29" s="359">
        <v>2170</v>
      </c>
      <c r="R29" s="360"/>
      <c r="S29" s="360"/>
      <c r="T29" s="360"/>
      <c r="U29" s="360"/>
      <c r="V29" s="361"/>
      <c r="W29" s="450"/>
      <c r="X29" s="451"/>
      <c r="Y29" s="452"/>
      <c r="Z29" s="362" t="s">
        <v>177</v>
      </c>
      <c r="AA29" s="363"/>
      <c r="AB29" s="363"/>
      <c r="AC29" s="363"/>
      <c r="AD29" s="363"/>
      <c r="AE29" s="363"/>
      <c r="AF29" s="363"/>
      <c r="AG29" s="364"/>
      <c r="AH29" s="359">
        <v>143</v>
      </c>
      <c r="AI29" s="360"/>
      <c r="AJ29" s="360"/>
      <c r="AK29" s="360"/>
      <c r="AL29" s="361"/>
      <c r="AM29" s="359">
        <v>409820</v>
      </c>
      <c r="AN29" s="360"/>
      <c r="AO29" s="360"/>
      <c r="AP29" s="360"/>
      <c r="AQ29" s="360"/>
      <c r="AR29" s="361"/>
      <c r="AS29" s="359">
        <v>2866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170426</v>
      </c>
      <c r="BO29" s="407"/>
      <c r="BP29" s="407"/>
      <c r="BQ29" s="407"/>
      <c r="BR29" s="407"/>
      <c r="BS29" s="407"/>
      <c r="BT29" s="407"/>
      <c r="BU29" s="408"/>
      <c r="BV29" s="406">
        <v>176352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93.4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1694789</v>
      </c>
      <c r="BO30" s="441"/>
      <c r="BP30" s="441"/>
      <c r="BQ30" s="441"/>
      <c r="BR30" s="441"/>
      <c r="BS30" s="441"/>
      <c r="BT30" s="441"/>
      <c r="BU30" s="442"/>
      <c r="BV30" s="440">
        <v>1612916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徳之島地区消防組合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奄美群島広域事務組合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徳之島ダム小水力発電特別会計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徳之島地区介護保険組合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徳之島愛ランド広域連合（一般会計）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徳之島愛ランド広域連合（特別会計）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鹿児島県後期高齢者医療広域連合（一般会計）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鹿児島県後期高齢者医療広域連合（特別会計）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EMDFX0Hy1VpO/MG5DsNnZq/n47Ej/Rta2xtLKyMMQ/Jxt0rTMIRlqX8NUv5rwdXeFbcyTmN1zEO3LHYTvTSiPw==" saltValue="0XC6BWdRW16TNh/MYIPdb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election activeCell="J36" sqref="J36"/>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8" t="s">
        <v>532</v>
      </c>
      <c r="D34" s="1138"/>
      <c r="E34" s="1139"/>
      <c r="F34" s="32">
        <v>2.77</v>
      </c>
      <c r="G34" s="33">
        <v>4.28</v>
      </c>
      <c r="H34" s="33">
        <v>5.68</v>
      </c>
      <c r="I34" s="33">
        <v>7.49</v>
      </c>
      <c r="J34" s="34">
        <v>9.84</v>
      </c>
      <c r="K34" s="22"/>
      <c r="L34" s="22"/>
      <c r="M34" s="22"/>
      <c r="N34" s="22"/>
      <c r="O34" s="22"/>
      <c r="P34" s="22"/>
    </row>
    <row r="35" spans="1:16" ht="39" customHeight="1" x14ac:dyDescent="0.2">
      <c r="A35" s="22"/>
      <c r="B35" s="35"/>
      <c r="C35" s="1134" t="s">
        <v>533</v>
      </c>
      <c r="D35" s="1134"/>
      <c r="E35" s="1135"/>
      <c r="F35" s="36">
        <v>7.15</v>
      </c>
      <c r="G35" s="37">
        <v>7.5</v>
      </c>
      <c r="H35" s="37">
        <v>9.67</v>
      </c>
      <c r="I35" s="37">
        <v>7.26</v>
      </c>
      <c r="J35" s="38">
        <v>4.13</v>
      </c>
      <c r="K35" s="22"/>
      <c r="L35" s="22"/>
      <c r="M35" s="22"/>
      <c r="N35" s="22"/>
      <c r="O35" s="22"/>
      <c r="P35" s="22"/>
    </row>
    <row r="36" spans="1:16" ht="39" customHeight="1" x14ac:dyDescent="0.2">
      <c r="A36" s="22"/>
      <c r="B36" s="35"/>
      <c r="C36" s="1134" t="s">
        <v>534</v>
      </c>
      <c r="D36" s="1134"/>
      <c r="E36" s="1135"/>
      <c r="F36" s="36">
        <v>2.73</v>
      </c>
      <c r="G36" s="37">
        <v>2.59</v>
      </c>
      <c r="H36" s="37">
        <v>1.85</v>
      </c>
      <c r="I36" s="37">
        <v>2</v>
      </c>
      <c r="J36" s="38">
        <v>1.47</v>
      </c>
      <c r="K36" s="22"/>
      <c r="L36" s="22"/>
      <c r="M36" s="22"/>
      <c r="N36" s="22"/>
      <c r="O36" s="22"/>
      <c r="P36" s="22"/>
    </row>
    <row r="37" spans="1:16" ht="39" customHeight="1" x14ac:dyDescent="0.2">
      <c r="A37" s="22"/>
      <c r="B37" s="35"/>
      <c r="C37" s="1134" t="s">
        <v>535</v>
      </c>
      <c r="D37" s="1134"/>
      <c r="E37" s="1135"/>
      <c r="F37" s="36">
        <v>1.21</v>
      </c>
      <c r="G37" s="37">
        <v>0.83</v>
      </c>
      <c r="H37" s="37">
        <v>1.42</v>
      </c>
      <c r="I37" s="37">
        <v>0.99</v>
      </c>
      <c r="J37" s="38">
        <v>1.34</v>
      </c>
      <c r="K37" s="22"/>
      <c r="L37" s="22"/>
      <c r="M37" s="22"/>
      <c r="N37" s="22"/>
      <c r="O37" s="22"/>
      <c r="P37" s="22"/>
    </row>
    <row r="38" spans="1:16" ht="39" customHeight="1" x14ac:dyDescent="0.2">
      <c r="A38" s="22"/>
      <c r="B38" s="35"/>
      <c r="C38" s="1134" t="s">
        <v>536</v>
      </c>
      <c r="D38" s="1134"/>
      <c r="E38" s="1135"/>
      <c r="F38" s="36" t="s">
        <v>485</v>
      </c>
      <c r="G38" s="37">
        <v>0.15</v>
      </c>
      <c r="H38" s="37">
        <v>0.24</v>
      </c>
      <c r="I38" s="37">
        <v>0.15</v>
      </c>
      <c r="J38" s="38">
        <v>7.0000000000000007E-2</v>
      </c>
      <c r="K38" s="22"/>
      <c r="L38" s="22"/>
      <c r="M38" s="22"/>
      <c r="N38" s="22"/>
      <c r="O38" s="22"/>
      <c r="P38" s="22"/>
    </row>
    <row r="39" spans="1:16" ht="39" customHeight="1" x14ac:dyDescent="0.2">
      <c r="A39" s="22"/>
      <c r="B39" s="35"/>
      <c r="C39" s="1134" t="s">
        <v>537</v>
      </c>
      <c r="D39" s="1134"/>
      <c r="E39" s="1135"/>
      <c r="F39" s="36">
        <v>0.05</v>
      </c>
      <c r="G39" s="37">
        <v>0.05</v>
      </c>
      <c r="H39" s="37">
        <v>0.04</v>
      </c>
      <c r="I39" s="37">
        <v>0.01</v>
      </c>
      <c r="J39" s="38">
        <v>0.06</v>
      </c>
      <c r="K39" s="22"/>
      <c r="L39" s="22"/>
      <c r="M39" s="22"/>
      <c r="N39" s="22"/>
      <c r="O39" s="22"/>
      <c r="P39" s="22"/>
    </row>
    <row r="40" spans="1:16" ht="39" customHeight="1" x14ac:dyDescent="0.2">
      <c r="A40" s="22"/>
      <c r="B40" s="35"/>
      <c r="C40" s="1134"/>
      <c r="D40" s="1134"/>
      <c r="E40" s="1135"/>
      <c r="F40" s="36"/>
      <c r="G40" s="37"/>
      <c r="H40" s="37"/>
      <c r="I40" s="37"/>
      <c r="J40" s="38"/>
      <c r="K40" s="22"/>
      <c r="L40" s="22"/>
      <c r="M40" s="22"/>
      <c r="N40" s="22"/>
      <c r="O40" s="22"/>
      <c r="P40" s="22"/>
    </row>
    <row r="41" spans="1:16" ht="39" customHeight="1" x14ac:dyDescent="0.2">
      <c r="A41" s="22"/>
      <c r="B41" s="35"/>
      <c r="C41" s="1134"/>
      <c r="D41" s="1134"/>
      <c r="E41" s="1135"/>
      <c r="F41" s="36"/>
      <c r="G41" s="37"/>
      <c r="H41" s="37"/>
      <c r="I41" s="37"/>
      <c r="J41" s="38"/>
      <c r="K41" s="22"/>
      <c r="L41" s="22"/>
      <c r="M41" s="22"/>
      <c r="N41" s="22"/>
      <c r="O41" s="22"/>
      <c r="P41" s="22"/>
    </row>
    <row r="42" spans="1:16" ht="39" customHeight="1" x14ac:dyDescent="0.2">
      <c r="A42" s="22"/>
      <c r="B42" s="39"/>
      <c r="C42" s="1134" t="s">
        <v>538</v>
      </c>
      <c r="D42" s="1134"/>
      <c r="E42" s="1135"/>
      <c r="F42" s="36" t="s">
        <v>485</v>
      </c>
      <c r="G42" s="37" t="s">
        <v>485</v>
      </c>
      <c r="H42" s="37" t="s">
        <v>485</v>
      </c>
      <c r="I42" s="37" t="s">
        <v>485</v>
      </c>
      <c r="J42" s="38" t="s">
        <v>485</v>
      </c>
      <c r="K42" s="22"/>
      <c r="L42" s="22"/>
      <c r="M42" s="22"/>
      <c r="N42" s="22"/>
      <c r="O42" s="22"/>
      <c r="P42" s="22"/>
    </row>
    <row r="43" spans="1:16" ht="39" customHeight="1" thickBot="1" x14ac:dyDescent="0.25">
      <c r="A43" s="22"/>
      <c r="B43" s="40"/>
      <c r="C43" s="1136" t="s">
        <v>539</v>
      </c>
      <c r="D43" s="1136"/>
      <c r="E43" s="1137"/>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oQEnCpYhMQvFC6y8hxk2j8IvROb1smFcx9BlC4AJotw5qJHbrNra8qPlEzWmqkpUZT00UIPr/Qi2rVh79THFA==" saltValue="QmDlK+ubOcZ2Gz0/k5FF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3" t="s">
        <v>9</v>
      </c>
      <c r="C45" s="1164"/>
      <c r="D45" s="56"/>
      <c r="E45" s="1169" t="s">
        <v>10</v>
      </c>
      <c r="F45" s="1169"/>
      <c r="G45" s="1169"/>
      <c r="H45" s="1169"/>
      <c r="I45" s="1169"/>
      <c r="J45" s="1170"/>
      <c r="K45" s="57">
        <v>781</v>
      </c>
      <c r="L45" s="58">
        <v>753</v>
      </c>
      <c r="M45" s="58">
        <v>779</v>
      </c>
      <c r="N45" s="58">
        <v>752</v>
      </c>
      <c r="O45" s="59">
        <v>767</v>
      </c>
      <c r="P45" s="46"/>
      <c r="Q45" s="46"/>
      <c r="R45" s="46"/>
      <c r="S45" s="46"/>
      <c r="T45" s="46"/>
      <c r="U45" s="46"/>
    </row>
    <row r="46" spans="1:21" ht="30.75" customHeight="1" x14ac:dyDescent="0.2">
      <c r="A46" s="46"/>
      <c r="B46" s="1165"/>
      <c r="C46" s="1166"/>
      <c r="D46" s="60"/>
      <c r="E46" s="1142" t="s">
        <v>11</v>
      </c>
      <c r="F46" s="1142"/>
      <c r="G46" s="1142"/>
      <c r="H46" s="1142"/>
      <c r="I46" s="1142"/>
      <c r="J46" s="1143"/>
      <c r="K46" s="61" t="s">
        <v>485</v>
      </c>
      <c r="L46" s="62" t="s">
        <v>485</v>
      </c>
      <c r="M46" s="62" t="s">
        <v>485</v>
      </c>
      <c r="N46" s="62" t="s">
        <v>485</v>
      </c>
      <c r="O46" s="63" t="s">
        <v>485</v>
      </c>
      <c r="P46" s="46"/>
      <c r="Q46" s="46"/>
      <c r="R46" s="46"/>
      <c r="S46" s="46"/>
      <c r="T46" s="46"/>
      <c r="U46" s="46"/>
    </row>
    <row r="47" spans="1:21" ht="30.75" customHeight="1" x14ac:dyDescent="0.2">
      <c r="A47" s="46"/>
      <c r="B47" s="1165"/>
      <c r="C47" s="1166"/>
      <c r="D47" s="60"/>
      <c r="E47" s="1142" t="s">
        <v>12</v>
      </c>
      <c r="F47" s="1142"/>
      <c r="G47" s="1142"/>
      <c r="H47" s="1142"/>
      <c r="I47" s="1142"/>
      <c r="J47" s="1143"/>
      <c r="K47" s="61" t="s">
        <v>485</v>
      </c>
      <c r="L47" s="62" t="s">
        <v>485</v>
      </c>
      <c r="M47" s="62" t="s">
        <v>485</v>
      </c>
      <c r="N47" s="62" t="s">
        <v>485</v>
      </c>
      <c r="O47" s="63" t="s">
        <v>485</v>
      </c>
      <c r="P47" s="46"/>
      <c r="Q47" s="46"/>
      <c r="R47" s="46"/>
      <c r="S47" s="46"/>
      <c r="T47" s="46"/>
      <c r="U47" s="46"/>
    </row>
    <row r="48" spans="1:21" ht="30.75" customHeight="1" x14ac:dyDescent="0.2">
      <c r="A48" s="46"/>
      <c r="B48" s="1165"/>
      <c r="C48" s="1166"/>
      <c r="D48" s="60"/>
      <c r="E48" s="1142" t="s">
        <v>13</v>
      </c>
      <c r="F48" s="1142"/>
      <c r="G48" s="1142"/>
      <c r="H48" s="1142"/>
      <c r="I48" s="1142"/>
      <c r="J48" s="1143"/>
      <c r="K48" s="61">
        <v>50</v>
      </c>
      <c r="L48" s="62">
        <v>46</v>
      </c>
      <c r="M48" s="62">
        <v>49</v>
      </c>
      <c r="N48" s="62">
        <v>45</v>
      </c>
      <c r="O48" s="63">
        <v>46</v>
      </c>
      <c r="P48" s="46"/>
      <c r="Q48" s="46"/>
      <c r="R48" s="46"/>
      <c r="S48" s="46"/>
      <c r="T48" s="46"/>
      <c r="U48" s="46"/>
    </row>
    <row r="49" spans="1:21" ht="30.75" customHeight="1" x14ac:dyDescent="0.2">
      <c r="A49" s="46"/>
      <c r="B49" s="1165"/>
      <c r="C49" s="1166"/>
      <c r="D49" s="60"/>
      <c r="E49" s="1142" t="s">
        <v>14</v>
      </c>
      <c r="F49" s="1142"/>
      <c r="G49" s="1142"/>
      <c r="H49" s="1142"/>
      <c r="I49" s="1142"/>
      <c r="J49" s="1143"/>
      <c r="K49" s="61">
        <v>22</v>
      </c>
      <c r="L49" s="62">
        <v>20</v>
      </c>
      <c r="M49" s="62">
        <v>21</v>
      </c>
      <c r="N49" s="62">
        <v>2</v>
      </c>
      <c r="O49" s="63">
        <v>3</v>
      </c>
      <c r="P49" s="46"/>
      <c r="Q49" s="46"/>
      <c r="R49" s="46"/>
      <c r="S49" s="46"/>
      <c r="T49" s="46"/>
      <c r="U49" s="46"/>
    </row>
    <row r="50" spans="1:21" ht="30.75" customHeight="1" x14ac:dyDescent="0.2">
      <c r="A50" s="46"/>
      <c r="B50" s="1165"/>
      <c r="C50" s="1166"/>
      <c r="D50" s="60"/>
      <c r="E50" s="1142" t="s">
        <v>15</v>
      </c>
      <c r="F50" s="1142"/>
      <c r="G50" s="1142"/>
      <c r="H50" s="1142"/>
      <c r="I50" s="1142"/>
      <c r="J50" s="1143"/>
      <c r="K50" s="61" t="s">
        <v>485</v>
      </c>
      <c r="L50" s="62" t="s">
        <v>485</v>
      </c>
      <c r="M50" s="62" t="s">
        <v>485</v>
      </c>
      <c r="N50" s="62" t="s">
        <v>485</v>
      </c>
      <c r="O50" s="63" t="s">
        <v>485</v>
      </c>
      <c r="P50" s="46"/>
      <c r="Q50" s="46"/>
      <c r="R50" s="46"/>
      <c r="S50" s="46"/>
      <c r="T50" s="46"/>
      <c r="U50" s="46"/>
    </row>
    <row r="51" spans="1:21" ht="30.75" customHeight="1" x14ac:dyDescent="0.2">
      <c r="A51" s="46"/>
      <c r="B51" s="1167"/>
      <c r="C51" s="1168"/>
      <c r="D51" s="64"/>
      <c r="E51" s="1142" t="s">
        <v>16</v>
      </c>
      <c r="F51" s="1142"/>
      <c r="G51" s="1142"/>
      <c r="H51" s="1142"/>
      <c r="I51" s="1142"/>
      <c r="J51" s="1143"/>
      <c r="K51" s="61">
        <v>0</v>
      </c>
      <c r="L51" s="62">
        <v>0</v>
      </c>
      <c r="M51" s="62">
        <v>0</v>
      </c>
      <c r="N51" s="62">
        <v>0</v>
      </c>
      <c r="O51" s="63">
        <v>1</v>
      </c>
      <c r="P51" s="46"/>
      <c r="Q51" s="46"/>
      <c r="R51" s="46"/>
      <c r="S51" s="46"/>
      <c r="T51" s="46"/>
      <c r="U51" s="46"/>
    </row>
    <row r="52" spans="1:21" ht="30.75" customHeight="1" x14ac:dyDescent="0.2">
      <c r="A52" s="46"/>
      <c r="B52" s="1140" t="s">
        <v>17</v>
      </c>
      <c r="C52" s="1141"/>
      <c r="D52" s="64"/>
      <c r="E52" s="1142" t="s">
        <v>18</v>
      </c>
      <c r="F52" s="1142"/>
      <c r="G52" s="1142"/>
      <c r="H52" s="1142"/>
      <c r="I52" s="1142"/>
      <c r="J52" s="1143"/>
      <c r="K52" s="61">
        <v>648</v>
      </c>
      <c r="L52" s="62">
        <v>608</v>
      </c>
      <c r="M52" s="62">
        <v>605</v>
      </c>
      <c r="N52" s="62">
        <v>561</v>
      </c>
      <c r="O52" s="63">
        <v>559</v>
      </c>
      <c r="P52" s="46"/>
      <c r="Q52" s="46"/>
      <c r="R52" s="46"/>
      <c r="S52" s="46"/>
      <c r="T52" s="46"/>
      <c r="U52" s="46"/>
    </row>
    <row r="53" spans="1:21" ht="30.75" customHeight="1" thickBot="1" x14ac:dyDescent="0.25">
      <c r="A53" s="46"/>
      <c r="B53" s="1144" t="s">
        <v>19</v>
      </c>
      <c r="C53" s="1145"/>
      <c r="D53" s="65"/>
      <c r="E53" s="1146" t="s">
        <v>20</v>
      </c>
      <c r="F53" s="1146"/>
      <c r="G53" s="1146"/>
      <c r="H53" s="1146"/>
      <c r="I53" s="1146"/>
      <c r="J53" s="1147"/>
      <c r="K53" s="66">
        <v>205</v>
      </c>
      <c r="L53" s="67">
        <v>211</v>
      </c>
      <c r="M53" s="67">
        <v>244</v>
      </c>
      <c r="N53" s="67">
        <v>238</v>
      </c>
      <c r="O53" s="68">
        <v>258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8" t="s">
        <v>24</v>
      </c>
      <c r="C58" s="1149"/>
      <c r="D58" s="1154" t="s">
        <v>25</v>
      </c>
      <c r="E58" s="1155"/>
      <c r="F58" s="1155"/>
      <c r="G58" s="1155"/>
      <c r="H58" s="1155"/>
      <c r="I58" s="1155"/>
      <c r="J58" s="1156"/>
      <c r="K58" s="81"/>
      <c r="L58" s="82"/>
      <c r="M58" s="82"/>
      <c r="N58" s="82"/>
      <c r="O58" s="83"/>
    </row>
    <row r="59" spans="1:21" ht="31.5" customHeight="1" x14ac:dyDescent="0.2">
      <c r="B59" s="1150"/>
      <c r="C59" s="1151"/>
      <c r="D59" s="1157" t="s">
        <v>26</v>
      </c>
      <c r="E59" s="1158"/>
      <c r="F59" s="1158"/>
      <c r="G59" s="1158"/>
      <c r="H59" s="1158"/>
      <c r="I59" s="1158"/>
      <c r="J59" s="1159"/>
      <c r="K59" s="84"/>
      <c r="L59" s="85"/>
      <c r="M59" s="85"/>
      <c r="N59" s="85"/>
      <c r="O59" s="86"/>
    </row>
    <row r="60" spans="1:21" ht="31.5" customHeight="1" thickBot="1" x14ac:dyDescent="0.25">
      <c r="B60" s="1152"/>
      <c r="C60" s="1153"/>
      <c r="D60" s="1160" t="s">
        <v>27</v>
      </c>
      <c r="E60" s="1161"/>
      <c r="F60" s="1161"/>
      <c r="G60" s="1161"/>
      <c r="H60" s="1161"/>
      <c r="I60" s="1161"/>
      <c r="J60" s="1162"/>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Cm74HKsFzdoK88hGRMIeuLzZWgj3tXc2sgUZbhQ0PGMID6soV+vTv1AD1fLM/pvPZ5iECpmjAft08iBQsfKYA==" saltValue="Eci1Rz1x39znIzu2MJFh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83" t="s">
        <v>30</v>
      </c>
      <c r="C41" s="1184"/>
      <c r="D41" s="103"/>
      <c r="E41" s="1185" t="s">
        <v>31</v>
      </c>
      <c r="F41" s="1185"/>
      <c r="G41" s="1185"/>
      <c r="H41" s="1186"/>
      <c r="I41" s="330">
        <v>6882</v>
      </c>
      <c r="J41" s="331">
        <v>6749</v>
      </c>
      <c r="K41" s="331">
        <v>6751</v>
      </c>
      <c r="L41" s="331">
        <v>6789</v>
      </c>
      <c r="M41" s="332">
        <v>7064</v>
      </c>
    </row>
    <row r="42" spans="2:13" ht="27.75" customHeight="1" x14ac:dyDescent="0.2">
      <c r="B42" s="1173"/>
      <c r="C42" s="1174"/>
      <c r="D42" s="104"/>
      <c r="E42" s="1177" t="s">
        <v>32</v>
      </c>
      <c r="F42" s="1177"/>
      <c r="G42" s="1177"/>
      <c r="H42" s="1178"/>
      <c r="I42" s="333">
        <v>363</v>
      </c>
      <c r="J42" s="334">
        <v>4</v>
      </c>
      <c r="K42" s="334">
        <v>6</v>
      </c>
      <c r="L42" s="334">
        <v>4</v>
      </c>
      <c r="M42" s="335" t="s">
        <v>485</v>
      </c>
    </row>
    <row r="43" spans="2:13" ht="27.75" customHeight="1" x14ac:dyDescent="0.2">
      <c r="B43" s="1173"/>
      <c r="C43" s="1174"/>
      <c r="D43" s="104"/>
      <c r="E43" s="1177" t="s">
        <v>33</v>
      </c>
      <c r="F43" s="1177"/>
      <c r="G43" s="1177"/>
      <c r="H43" s="1178"/>
      <c r="I43" s="333">
        <v>464</v>
      </c>
      <c r="J43" s="334">
        <v>501</v>
      </c>
      <c r="K43" s="334">
        <v>532</v>
      </c>
      <c r="L43" s="334">
        <v>660</v>
      </c>
      <c r="M43" s="335">
        <v>851</v>
      </c>
    </row>
    <row r="44" spans="2:13" ht="27.75" customHeight="1" x14ac:dyDescent="0.2">
      <c r="B44" s="1173"/>
      <c r="C44" s="1174"/>
      <c r="D44" s="104"/>
      <c r="E44" s="1177" t="s">
        <v>34</v>
      </c>
      <c r="F44" s="1177"/>
      <c r="G44" s="1177"/>
      <c r="H44" s="1178"/>
      <c r="I44" s="333">
        <v>58</v>
      </c>
      <c r="J44" s="334">
        <v>38</v>
      </c>
      <c r="K44" s="334">
        <v>19</v>
      </c>
      <c r="L44" s="334">
        <v>17</v>
      </c>
      <c r="M44" s="335">
        <v>63</v>
      </c>
    </row>
    <row r="45" spans="2:13" ht="27.75" customHeight="1" x14ac:dyDescent="0.2">
      <c r="B45" s="1173"/>
      <c r="C45" s="1174"/>
      <c r="D45" s="104"/>
      <c r="E45" s="1177" t="s">
        <v>35</v>
      </c>
      <c r="F45" s="1177"/>
      <c r="G45" s="1177"/>
      <c r="H45" s="1178"/>
      <c r="I45" s="333">
        <v>508</v>
      </c>
      <c r="J45" s="334">
        <v>435</v>
      </c>
      <c r="K45" s="334">
        <v>378</v>
      </c>
      <c r="L45" s="334">
        <v>274</v>
      </c>
      <c r="M45" s="335">
        <v>316</v>
      </c>
    </row>
    <row r="46" spans="2:13" ht="27.75" customHeight="1" x14ac:dyDescent="0.2">
      <c r="B46" s="1173"/>
      <c r="C46" s="1174"/>
      <c r="D46" s="105"/>
      <c r="E46" s="1177" t="s">
        <v>36</v>
      </c>
      <c r="F46" s="1177"/>
      <c r="G46" s="1177"/>
      <c r="H46" s="1178"/>
      <c r="I46" s="333">
        <v>93</v>
      </c>
      <c r="J46" s="334">
        <v>97</v>
      </c>
      <c r="K46" s="334">
        <v>91</v>
      </c>
      <c r="L46" s="334">
        <v>88</v>
      </c>
      <c r="M46" s="335">
        <v>104</v>
      </c>
    </row>
    <row r="47" spans="2:13" ht="27.75" customHeight="1" x14ac:dyDescent="0.2">
      <c r="B47" s="1173"/>
      <c r="C47" s="1174"/>
      <c r="D47" s="106"/>
      <c r="E47" s="1187" t="s">
        <v>37</v>
      </c>
      <c r="F47" s="1188"/>
      <c r="G47" s="1188"/>
      <c r="H47" s="1189"/>
      <c r="I47" s="333" t="s">
        <v>485</v>
      </c>
      <c r="J47" s="334" t="s">
        <v>485</v>
      </c>
      <c r="K47" s="334" t="s">
        <v>485</v>
      </c>
      <c r="L47" s="334" t="s">
        <v>485</v>
      </c>
      <c r="M47" s="335" t="s">
        <v>485</v>
      </c>
    </row>
    <row r="48" spans="2:13" ht="27.75" customHeight="1" x14ac:dyDescent="0.2">
      <c r="B48" s="1173"/>
      <c r="C48" s="1174"/>
      <c r="D48" s="104"/>
      <c r="E48" s="1177" t="s">
        <v>38</v>
      </c>
      <c r="F48" s="1177"/>
      <c r="G48" s="1177"/>
      <c r="H48" s="1178"/>
      <c r="I48" s="333" t="s">
        <v>485</v>
      </c>
      <c r="J48" s="334" t="s">
        <v>485</v>
      </c>
      <c r="K48" s="334" t="s">
        <v>485</v>
      </c>
      <c r="L48" s="334" t="s">
        <v>485</v>
      </c>
      <c r="M48" s="335" t="s">
        <v>485</v>
      </c>
    </row>
    <row r="49" spans="2:13" ht="27.75" customHeight="1" x14ac:dyDescent="0.2">
      <c r="B49" s="1175"/>
      <c r="C49" s="1176"/>
      <c r="D49" s="104"/>
      <c r="E49" s="1177" t="s">
        <v>39</v>
      </c>
      <c r="F49" s="1177"/>
      <c r="G49" s="1177"/>
      <c r="H49" s="1178"/>
      <c r="I49" s="333" t="s">
        <v>485</v>
      </c>
      <c r="J49" s="334" t="s">
        <v>485</v>
      </c>
      <c r="K49" s="334" t="s">
        <v>485</v>
      </c>
      <c r="L49" s="334" t="s">
        <v>485</v>
      </c>
      <c r="M49" s="335" t="s">
        <v>485</v>
      </c>
    </row>
    <row r="50" spans="2:13" ht="27.75" customHeight="1" x14ac:dyDescent="0.2">
      <c r="B50" s="1171" t="s">
        <v>40</v>
      </c>
      <c r="C50" s="1172"/>
      <c r="D50" s="107"/>
      <c r="E50" s="1177" t="s">
        <v>41</v>
      </c>
      <c r="F50" s="1177"/>
      <c r="G50" s="1177"/>
      <c r="H50" s="1178"/>
      <c r="I50" s="333">
        <v>2305</v>
      </c>
      <c r="J50" s="334">
        <v>2273</v>
      </c>
      <c r="K50" s="334">
        <v>2446</v>
      </c>
      <c r="L50" s="334">
        <v>2704</v>
      </c>
      <c r="M50" s="335">
        <v>2782</v>
      </c>
    </row>
    <row r="51" spans="2:13" ht="27.75" customHeight="1" x14ac:dyDescent="0.2">
      <c r="B51" s="1173"/>
      <c r="C51" s="1174"/>
      <c r="D51" s="104"/>
      <c r="E51" s="1177" t="s">
        <v>42</v>
      </c>
      <c r="F51" s="1177"/>
      <c r="G51" s="1177"/>
      <c r="H51" s="1178"/>
      <c r="I51" s="333">
        <v>732</v>
      </c>
      <c r="J51" s="334">
        <v>780</v>
      </c>
      <c r="K51" s="334">
        <v>856</v>
      </c>
      <c r="L51" s="334">
        <v>893</v>
      </c>
      <c r="M51" s="335">
        <v>992</v>
      </c>
    </row>
    <row r="52" spans="2:13" ht="27.75" customHeight="1" x14ac:dyDescent="0.2">
      <c r="B52" s="1175"/>
      <c r="C52" s="1176"/>
      <c r="D52" s="104"/>
      <c r="E52" s="1177" t="s">
        <v>43</v>
      </c>
      <c r="F52" s="1177"/>
      <c r="G52" s="1177"/>
      <c r="H52" s="1178"/>
      <c r="I52" s="333">
        <v>4571</v>
      </c>
      <c r="J52" s="334">
        <v>4479</v>
      </c>
      <c r="K52" s="334">
        <v>4340</v>
      </c>
      <c r="L52" s="334">
        <v>4411</v>
      </c>
      <c r="M52" s="335">
        <v>4584</v>
      </c>
    </row>
    <row r="53" spans="2:13" ht="27.75" customHeight="1" thickBot="1" x14ac:dyDescent="0.25">
      <c r="B53" s="1179" t="s">
        <v>19</v>
      </c>
      <c r="C53" s="1180"/>
      <c r="D53" s="108"/>
      <c r="E53" s="1181" t="s">
        <v>44</v>
      </c>
      <c r="F53" s="1181"/>
      <c r="G53" s="1181"/>
      <c r="H53" s="1182"/>
      <c r="I53" s="336">
        <v>759</v>
      </c>
      <c r="J53" s="337">
        <v>293</v>
      </c>
      <c r="K53" s="337">
        <v>135</v>
      </c>
      <c r="L53" s="337">
        <v>-176</v>
      </c>
      <c r="M53" s="338">
        <v>40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fbA3frWIbSgBWO5N7nDfLkNHSRiEo/UGhoyJbkBTnKx/csrMN/M7sZ6NYbpm1StlX6UZIjVerAi9msljJXvb4Q==" saltValue="JGi3XWhdGdMkkOwPO5uZ0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1" sqref="H6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525</v>
      </c>
      <c r="G54" s="117" t="s">
        <v>526</v>
      </c>
      <c r="H54" s="118" t="s">
        <v>527</v>
      </c>
    </row>
    <row r="55" spans="2:8" ht="52.5" customHeight="1" x14ac:dyDescent="0.2">
      <c r="B55" s="119"/>
      <c r="C55" s="1195" t="s">
        <v>46</v>
      </c>
      <c r="D55" s="1195"/>
      <c r="E55" s="1196"/>
      <c r="F55" s="339">
        <v>904</v>
      </c>
      <c r="G55" s="339">
        <v>829</v>
      </c>
      <c r="H55" s="340">
        <v>810</v>
      </c>
    </row>
    <row r="56" spans="2:8" ht="52.5" customHeight="1" x14ac:dyDescent="0.2">
      <c r="B56" s="120"/>
      <c r="C56" s="1197" t="s">
        <v>47</v>
      </c>
      <c r="D56" s="1197"/>
      <c r="E56" s="1198"/>
      <c r="F56" s="341">
        <v>165</v>
      </c>
      <c r="G56" s="341">
        <v>176</v>
      </c>
      <c r="H56" s="342">
        <v>170</v>
      </c>
    </row>
    <row r="57" spans="2:8" ht="53.25" customHeight="1" x14ac:dyDescent="0.2">
      <c r="B57" s="120"/>
      <c r="C57" s="1199" t="s">
        <v>48</v>
      </c>
      <c r="D57" s="1199"/>
      <c r="E57" s="1200"/>
      <c r="F57" s="343">
        <v>1285</v>
      </c>
      <c r="G57" s="343">
        <v>1613</v>
      </c>
      <c r="H57" s="344">
        <v>1695</v>
      </c>
    </row>
    <row r="58" spans="2:8" ht="45.75" customHeight="1" x14ac:dyDescent="0.2">
      <c r="B58" s="121"/>
      <c r="C58" s="1190" t="s">
        <v>546</v>
      </c>
      <c r="D58" s="1191"/>
      <c r="E58" s="1192"/>
      <c r="F58" s="345">
        <v>67</v>
      </c>
      <c r="G58" s="345">
        <v>62</v>
      </c>
      <c r="H58" s="346">
        <v>67</v>
      </c>
    </row>
    <row r="59" spans="2:8" ht="45.75" customHeight="1" x14ac:dyDescent="0.2">
      <c r="B59" s="121"/>
      <c r="C59" s="1190" t="s">
        <v>547</v>
      </c>
      <c r="D59" s="1191"/>
      <c r="E59" s="1192"/>
      <c r="F59" s="345" t="s">
        <v>548</v>
      </c>
      <c r="G59" s="345">
        <v>13</v>
      </c>
      <c r="H59" s="346">
        <v>20</v>
      </c>
    </row>
    <row r="60" spans="2:8" ht="45.75" customHeight="1" x14ac:dyDescent="0.2">
      <c r="B60" s="121"/>
      <c r="C60" s="1190" t="s">
        <v>549</v>
      </c>
      <c r="D60" s="1191"/>
      <c r="E60" s="1192"/>
      <c r="F60" s="345">
        <v>460</v>
      </c>
      <c r="G60" s="345">
        <v>535</v>
      </c>
      <c r="H60" s="346">
        <v>569</v>
      </c>
    </row>
    <row r="61" spans="2:8" ht="45.75" customHeight="1" x14ac:dyDescent="0.2">
      <c r="B61" s="121"/>
      <c r="C61" s="1190" t="s">
        <v>550</v>
      </c>
      <c r="D61" s="1191"/>
      <c r="E61" s="1192"/>
      <c r="F61" s="345">
        <v>18</v>
      </c>
      <c r="G61" s="345">
        <v>18</v>
      </c>
      <c r="H61" s="346">
        <v>19</v>
      </c>
    </row>
    <row r="62" spans="2:8" ht="45.75" customHeight="1" thickBot="1" x14ac:dyDescent="0.25">
      <c r="B62" s="122"/>
      <c r="C62" s="1190" t="s">
        <v>551</v>
      </c>
      <c r="D62" s="1191"/>
      <c r="E62" s="1192"/>
      <c r="F62" s="347">
        <v>904</v>
      </c>
      <c r="G62" s="347">
        <v>829</v>
      </c>
      <c r="H62" s="348">
        <v>679</v>
      </c>
    </row>
    <row r="63" spans="2:8" ht="52.5" customHeight="1" thickBot="1" x14ac:dyDescent="0.25">
      <c r="B63" s="123"/>
      <c r="C63" s="1193" t="s">
        <v>49</v>
      </c>
      <c r="D63" s="1193"/>
      <c r="E63" s="1194"/>
      <c r="F63" s="349">
        <v>2354</v>
      </c>
      <c r="G63" s="349">
        <v>2618</v>
      </c>
      <c r="H63" s="350">
        <v>2675</v>
      </c>
    </row>
    <row r="64" spans="2:8" ht="13" x14ac:dyDescent="0.2"/>
  </sheetData>
  <sheetProtection algorithmName="SHA-512" hashValue="DPY5vyyB2jFXDe0OY1Meco+fI/02K+jjc7JaJT1sYvCSXPiIGxL+S0Ce0iqCEpipq4Wo7lgqUwX9KdA5YPYTVA==" saltValue="cqwZegFOr5UdlKwh3BCq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165111</v>
      </c>
      <c r="E3" s="142"/>
      <c r="F3" s="143">
        <v>200194</v>
      </c>
      <c r="G3" s="144"/>
      <c r="H3" s="145"/>
    </row>
    <row r="4" spans="1:8" x14ac:dyDescent="0.2">
      <c r="A4" s="146"/>
      <c r="B4" s="147"/>
      <c r="C4" s="148"/>
      <c r="D4" s="149">
        <v>40346</v>
      </c>
      <c r="E4" s="150"/>
      <c r="F4" s="151">
        <v>106422</v>
      </c>
      <c r="G4" s="152"/>
      <c r="H4" s="153"/>
    </row>
    <row r="5" spans="1:8" x14ac:dyDescent="0.2">
      <c r="A5" s="134" t="s">
        <v>517</v>
      </c>
      <c r="B5" s="139"/>
      <c r="C5" s="140"/>
      <c r="D5" s="141">
        <v>182608</v>
      </c>
      <c r="E5" s="142"/>
      <c r="F5" s="143">
        <v>196914</v>
      </c>
      <c r="G5" s="144"/>
      <c r="H5" s="145"/>
    </row>
    <row r="6" spans="1:8" x14ac:dyDescent="0.2">
      <c r="A6" s="146"/>
      <c r="B6" s="147"/>
      <c r="C6" s="148"/>
      <c r="D6" s="149">
        <v>47122</v>
      </c>
      <c r="E6" s="150"/>
      <c r="F6" s="151">
        <v>98966</v>
      </c>
      <c r="G6" s="152"/>
      <c r="H6" s="153"/>
    </row>
    <row r="7" spans="1:8" x14ac:dyDescent="0.2">
      <c r="A7" s="134" t="s">
        <v>518</v>
      </c>
      <c r="B7" s="139"/>
      <c r="C7" s="140"/>
      <c r="D7" s="141">
        <v>267455</v>
      </c>
      <c r="E7" s="142"/>
      <c r="F7" s="143">
        <v>204757</v>
      </c>
      <c r="G7" s="144"/>
      <c r="H7" s="145"/>
    </row>
    <row r="8" spans="1:8" x14ac:dyDescent="0.2">
      <c r="A8" s="146"/>
      <c r="B8" s="147"/>
      <c r="C8" s="148"/>
      <c r="D8" s="149">
        <v>67928</v>
      </c>
      <c r="E8" s="150"/>
      <c r="F8" s="151">
        <v>106071</v>
      </c>
      <c r="G8" s="152"/>
      <c r="H8" s="153"/>
    </row>
    <row r="9" spans="1:8" x14ac:dyDescent="0.2">
      <c r="A9" s="134" t="s">
        <v>519</v>
      </c>
      <c r="B9" s="139"/>
      <c r="C9" s="140"/>
      <c r="D9" s="141">
        <v>229724</v>
      </c>
      <c r="E9" s="142"/>
      <c r="F9" s="143">
        <v>194971</v>
      </c>
      <c r="G9" s="144"/>
      <c r="H9" s="145"/>
    </row>
    <row r="10" spans="1:8" x14ac:dyDescent="0.2">
      <c r="A10" s="146"/>
      <c r="B10" s="147"/>
      <c r="C10" s="148"/>
      <c r="D10" s="149">
        <v>84719</v>
      </c>
      <c r="E10" s="150"/>
      <c r="F10" s="151">
        <v>105966</v>
      </c>
      <c r="G10" s="152"/>
      <c r="H10" s="153"/>
    </row>
    <row r="11" spans="1:8" x14ac:dyDescent="0.2">
      <c r="A11" s="134" t="s">
        <v>520</v>
      </c>
      <c r="B11" s="139"/>
      <c r="C11" s="140"/>
      <c r="D11" s="141">
        <v>298680</v>
      </c>
      <c r="E11" s="142"/>
      <c r="F11" s="143">
        <v>224172</v>
      </c>
      <c r="G11" s="144"/>
      <c r="H11" s="145"/>
    </row>
    <row r="12" spans="1:8" x14ac:dyDescent="0.2">
      <c r="A12" s="146"/>
      <c r="B12" s="147"/>
      <c r="C12" s="154"/>
      <c r="D12" s="149">
        <v>64131</v>
      </c>
      <c r="E12" s="150"/>
      <c r="F12" s="151">
        <v>117611</v>
      </c>
      <c r="G12" s="152"/>
      <c r="H12" s="153"/>
    </row>
    <row r="13" spans="1:8" x14ac:dyDescent="0.2">
      <c r="A13" s="134"/>
      <c r="B13" s="139"/>
      <c r="C13" s="140"/>
      <c r="D13" s="141">
        <v>228716</v>
      </c>
      <c r="E13" s="142"/>
      <c r="F13" s="143">
        <v>204202</v>
      </c>
      <c r="G13" s="155"/>
      <c r="H13" s="145"/>
    </row>
    <row r="14" spans="1:8" x14ac:dyDescent="0.2">
      <c r="A14" s="146"/>
      <c r="B14" s="147"/>
      <c r="C14" s="148"/>
      <c r="D14" s="149">
        <v>60849</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7.16</v>
      </c>
      <c r="C19" s="156">
        <f>ROUND(VALUE(SUBSTITUTE(実質収支比率等に係る経年分析!G$48,"▲","-")),2)</f>
        <v>7.5</v>
      </c>
      <c r="D19" s="156">
        <f>ROUND(VALUE(SUBSTITUTE(実質収支比率等に係る経年分析!H$48,"▲","-")),2)</f>
        <v>9.68</v>
      </c>
      <c r="E19" s="156">
        <f>ROUND(VALUE(SUBSTITUTE(実質収支比率等に係る経年分析!I$48,"▲","-")),2)</f>
        <v>7.27</v>
      </c>
      <c r="F19" s="156">
        <f>ROUND(VALUE(SUBSTITUTE(実質収支比率等に係る経年分析!J$48,"▲","-")),2)</f>
        <v>4.1399999999999997</v>
      </c>
    </row>
    <row r="20" spans="1:11" x14ac:dyDescent="0.2">
      <c r="A20" s="156" t="s">
        <v>53</v>
      </c>
      <c r="B20" s="156">
        <f>ROUND(VALUE(SUBSTITUTE(実質収支比率等に係る経年分析!F$47,"▲","-")),2)</f>
        <v>26.93</v>
      </c>
      <c r="C20" s="156">
        <f>ROUND(VALUE(SUBSTITUTE(実質収支比率等に係る経年分析!G$47,"▲","-")),2)</f>
        <v>28.79</v>
      </c>
      <c r="D20" s="156">
        <f>ROUND(VALUE(SUBSTITUTE(実質収支比率等に係る経年分析!H$47,"▲","-")),2)</f>
        <v>23.23</v>
      </c>
      <c r="E20" s="156">
        <f>ROUND(VALUE(SUBSTITUTE(実質収支比率等に係る経年分析!I$47,"▲","-")),2)</f>
        <v>21.25</v>
      </c>
      <c r="F20" s="156">
        <f>ROUND(VALUE(SUBSTITUTE(実質収支比率等に係る経年分析!J$47,"▲","-")),2)</f>
        <v>20.51</v>
      </c>
    </row>
    <row r="21" spans="1:11" x14ac:dyDescent="0.2">
      <c r="A21" s="156" t="s">
        <v>54</v>
      </c>
      <c r="B21" s="156">
        <f>IF(ISNUMBER(VALUE(SUBSTITUTE(実質収支比率等に係る経年分析!F$49,"▲","-"))),ROUND(VALUE(SUBSTITUTE(実質収支比率等に係る経年分析!F$49,"▲","-")),2),NA())</f>
        <v>-1.19</v>
      </c>
      <c r="C21" s="156">
        <f>IF(ISNUMBER(VALUE(SUBSTITUTE(実質収支比率等に係る経年分析!G$49,"▲","-"))),ROUND(VALUE(SUBSTITUTE(実質収支比率等に係る経年分析!G$49,"▲","-")),2),NA())</f>
        <v>3.94</v>
      </c>
      <c r="D21" s="156">
        <f>IF(ISNUMBER(VALUE(SUBSTITUTE(実質収支比率等に係る経年分析!H$49,"▲","-"))),ROUND(VALUE(SUBSTITUTE(実質収支比率等に係る経年分析!H$49,"▲","-")),2),NA())</f>
        <v>-3.98</v>
      </c>
      <c r="E21" s="156">
        <f>IF(ISNUMBER(VALUE(SUBSTITUTE(実質収支比率等に係る経年分析!I$49,"▲","-"))),ROUND(VALUE(SUBSTITUTE(実質収支比率等に係る経年分析!I$49,"▲","-")),2),NA())</f>
        <v>-4.33</v>
      </c>
      <c r="F21" s="156">
        <f>IF(ISNUMBER(VALUE(SUBSTITUTE(実質収支比率等に係る経年分析!J$49,"▲","-"))),ROUND(VALUE(SUBSTITUTE(実質収支比率等に係る経年分析!J$49,"▲","-")),2),NA())</f>
        <v>-3.51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2">
      <c r="A32" s="157" t="str">
        <f>IF(連結実質赤字比率に係る赤字・黒字の構成分析!C$38="",NA(),連結実質赤字比率に係る赤字・黒字の構成分析!C$38)</f>
        <v>徳之島ダム小水力発電特別会計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7.0000000000000007E-2</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1.34</v>
      </c>
    </row>
    <row r="34" spans="1:16" x14ac:dyDescent="0.2">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2.73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2.59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7.15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9.67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7.26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4.13</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2.77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4.28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5.68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7.49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9.84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648</v>
      </c>
      <c r="E42" s="158"/>
      <c r="F42" s="158"/>
      <c r="G42" s="158">
        <f>'実質公債費比率（分子）の構造'!L$52</f>
        <v>608</v>
      </c>
      <c r="H42" s="158"/>
      <c r="I42" s="158"/>
      <c r="J42" s="158">
        <f>'実質公債費比率（分子）の構造'!M$52</f>
        <v>605</v>
      </c>
      <c r="K42" s="158"/>
      <c r="L42" s="158"/>
      <c r="M42" s="158">
        <f>'実質公債費比率（分子）の構造'!N$52</f>
        <v>561</v>
      </c>
      <c r="N42" s="158"/>
      <c r="O42" s="158"/>
      <c r="P42" s="158">
        <f>'実質公債費比率（分子）の構造'!O$52</f>
        <v>559</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22</v>
      </c>
      <c r="C45" s="158"/>
      <c r="D45" s="158"/>
      <c r="E45" s="158">
        <f>'実質公債費比率（分子）の構造'!L$49</f>
        <v>20</v>
      </c>
      <c r="F45" s="158"/>
      <c r="G45" s="158"/>
      <c r="H45" s="158">
        <f>'実質公債費比率（分子）の構造'!M$49</f>
        <v>21</v>
      </c>
      <c r="I45" s="158"/>
      <c r="J45" s="158"/>
      <c r="K45" s="158">
        <f>'実質公債費比率（分子）の構造'!N$49</f>
        <v>2</v>
      </c>
      <c r="L45" s="158"/>
      <c r="M45" s="158"/>
      <c r="N45" s="158">
        <f>'実質公債費比率（分子）の構造'!O$49</f>
        <v>3</v>
      </c>
      <c r="O45" s="158"/>
      <c r="P45" s="158"/>
    </row>
    <row r="46" spans="1:16" x14ac:dyDescent="0.2">
      <c r="A46" s="158" t="s">
        <v>64</v>
      </c>
      <c r="B46" s="158">
        <f>'実質公債費比率（分子）の構造'!K$48</f>
        <v>50</v>
      </c>
      <c r="C46" s="158"/>
      <c r="D46" s="158"/>
      <c r="E46" s="158">
        <f>'実質公債費比率（分子）の構造'!L$48</f>
        <v>46</v>
      </c>
      <c r="F46" s="158"/>
      <c r="G46" s="158"/>
      <c r="H46" s="158">
        <f>'実質公債費比率（分子）の構造'!M$48</f>
        <v>49</v>
      </c>
      <c r="I46" s="158"/>
      <c r="J46" s="158"/>
      <c r="K46" s="158">
        <f>'実質公債費比率（分子）の構造'!N$48</f>
        <v>45</v>
      </c>
      <c r="L46" s="158"/>
      <c r="M46" s="158"/>
      <c r="N46" s="158">
        <f>'実質公債費比率（分子）の構造'!O$48</f>
        <v>46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781</v>
      </c>
      <c r="C49" s="158"/>
      <c r="D49" s="158"/>
      <c r="E49" s="158">
        <f>'実質公債費比率（分子）の構造'!L$45</f>
        <v>753</v>
      </c>
      <c r="F49" s="158"/>
      <c r="G49" s="158"/>
      <c r="H49" s="158">
        <f>'実質公債費比率（分子）の構造'!M$45</f>
        <v>779</v>
      </c>
      <c r="I49" s="158"/>
      <c r="J49" s="158"/>
      <c r="K49" s="158">
        <f>'実質公債費比率（分子）の構造'!N$45</f>
        <v>752</v>
      </c>
      <c r="L49" s="158"/>
      <c r="M49" s="158"/>
      <c r="N49" s="158">
        <f>'実質公債費比率（分子）の構造'!O$45</f>
        <v>767</v>
      </c>
      <c r="O49" s="158"/>
      <c r="P49" s="158"/>
    </row>
    <row r="50" spans="1:16" x14ac:dyDescent="0.2">
      <c r="A50" s="158" t="s">
        <v>67</v>
      </c>
      <c r="B50" s="158" t="e">
        <f>NA()</f>
        <v>#N/A</v>
      </c>
      <c r="C50" s="158">
        <f>IF(ISNUMBER('実質公債費比率（分子）の構造'!K$53),'実質公債費比率（分子）の構造'!K$53,NA())</f>
        <v>205</v>
      </c>
      <c r="D50" s="158" t="e">
        <f>NA()</f>
        <v>#N/A</v>
      </c>
      <c r="E50" s="158" t="e">
        <f>NA()</f>
        <v>#N/A</v>
      </c>
      <c r="F50" s="158">
        <f>IF(ISNUMBER('実質公債費比率（分子）の構造'!L$53),'実質公債費比率（分子）の構造'!L$53,NA())</f>
        <v>211</v>
      </c>
      <c r="G50" s="158" t="e">
        <f>NA()</f>
        <v>#N/A</v>
      </c>
      <c r="H50" s="158" t="e">
        <f>NA()</f>
        <v>#N/A</v>
      </c>
      <c r="I50" s="158">
        <f>IF(ISNUMBER('実質公債費比率（分子）の構造'!M$53),'実質公債費比率（分子）の構造'!M$53,NA())</f>
        <v>244</v>
      </c>
      <c r="J50" s="158" t="e">
        <f>NA()</f>
        <v>#N/A</v>
      </c>
      <c r="K50" s="158" t="e">
        <f>NA()</f>
        <v>#N/A</v>
      </c>
      <c r="L50" s="158">
        <f>IF(ISNUMBER('実質公債費比率（分子）の構造'!N$53),'実質公債費比率（分子）の構造'!N$53,NA())</f>
        <v>238</v>
      </c>
      <c r="M50" s="158" t="e">
        <f>NA()</f>
        <v>#N/A</v>
      </c>
      <c r="N50" s="158" t="e">
        <f>NA()</f>
        <v>#N/A</v>
      </c>
      <c r="O50" s="158">
        <f>IF(ISNUMBER('実質公債費比率（分子）の構造'!O$53),'実質公債費比率（分子）の構造'!O$53,NA())</f>
        <v>258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4571</v>
      </c>
      <c r="E56" s="157"/>
      <c r="F56" s="157"/>
      <c r="G56" s="157">
        <f>'将来負担比率（分子）の構造'!J$52</f>
        <v>4479</v>
      </c>
      <c r="H56" s="157"/>
      <c r="I56" s="157"/>
      <c r="J56" s="157">
        <f>'将来負担比率（分子）の構造'!K$52</f>
        <v>4340</v>
      </c>
      <c r="K56" s="157"/>
      <c r="L56" s="157"/>
      <c r="M56" s="157">
        <f>'将来負担比率（分子）の構造'!L$52</f>
        <v>4411</v>
      </c>
      <c r="N56" s="157"/>
      <c r="O56" s="157"/>
      <c r="P56" s="157">
        <f>'将来負担比率（分子）の構造'!M$52</f>
        <v>4584</v>
      </c>
    </row>
    <row r="57" spans="1:16" x14ac:dyDescent="0.2">
      <c r="A57" s="157" t="s">
        <v>42</v>
      </c>
      <c r="B57" s="157"/>
      <c r="C57" s="157"/>
      <c r="D57" s="157">
        <f>'将来負担比率（分子）の構造'!I$51</f>
        <v>732</v>
      </c>
      <c r="E57" s="157"/>
      <c r="F57" s="157"/>
      <c r="G57" s="157">
        <f>'将来負担比率（分子）の構造'!J$51</f>
        <v>780</v>
      </c>
      <c r="H57" s="157"/>
      <c r="I57" s="157"/>
      <c r="J57" s="157">
        <f>'将来負担比率（分子）の構造'!K$51</f>
        <v>856</v>
      </c>
      <c r="K57" s="157"/>
      <c r="L57" s="157"/>
      <c r="M57" s="157">
        <f>'将来負担比率（分子）の構造'!L$51</f>
        <v>893</v>
      </c>
      <c r="N57" s="157"/>
      <c r="O57" s="157"/>
      <c r="P57" s="157">
        <f>'将来負担比率（分子）の構造'!M$51</f>
        <v>992</v>
      </c>
    </row>
    <row r="58" spans="1:16" x14ac:dyDescent="0.2">
      <c r="A58" s="157" t="s">
        <v>41</v>
      </c>
      <c r="B58" s="157"/>
      <c r="C58" s="157"/>
      <c r="D58" s="157">
        <f>'将来負担比率（分子）の構造'!I$50</f>
        <v>2305</v>
      </c>
      <c r="E58" s="157"/>
      <c r="F58" s="157"/>
      <c r="G58" s="157">
        <f>'将来負担比率（分子）の構造'!J$50</f>
        <v>2273</v>
      </c>
      <c r="H58" s="157"/>
      <c r="I58" s="157"/>
      <c r="J58" s="157">
        <f>'将来負担比率（分子）の構造'!K$50</f>
        <v>2446</v>
      </c>
      <c r="K58" s="157"/>
      <c r="L58" s="157"/>
      <c r="M58" s="157">
        <f>'将来負担比率（分子）の構造'!L$50</f>
        <v>2704</v>
      </c>
      <c r="N58" s="157"/>
      <c r="O58" s="157"/>
      <c r="P58" s="157">
        <f>'将来負担比率（分子）の構造'!M$50</f>
        <v>2782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93</v>
      </c>
      <c r="C61" s="157"/>
      <c r="D61" s="157"/>
      <c r="E61" s="157">
        <f>'将来負担比率（分子）の構造'!J$46</f>
        <v>97</v>
      </c>
      <c r="F61" s="157"/>
      <c r="G61" s="157"/>
      <c r="H61" s="157">
        <f>'将来負担比率（分子）の構造'!K$46</f>
        <v>91</v>
      </c>
      <c r="I61" s="157"/>
      <c r="J61" s="157"/>
      <c r="K61" s="157">
        <f>'将来負担比率（分子）の構造'!L$46</f>
        <v>88</v>
      </c>
      <c r="L61" s="157"/>
      <c r="M61" s="157"/>
      <c r="N61" s="157">
        <f>'将来負担比率（分子）の構造'!M$46</f>
        <v>104</v>
      </c>
      <c r="O61" s="157"/>
      <c r="P61" s="157"/>
    </row>
    <row r="62" spans="1:16" x14ac:dyDescent="0.2">
      <c r="A62" s="157" t="s">
        <v>35</v>
      </c>
      <c r="B62" s="157">
        <f>'将来負担比率（分子）の構造'!I$45</f>
        <v>508</v>
      </c>
      <c r="C62" s="157"/>
      <c r="D62" s="157"/>
      <c r="E62" s="157">
        <f>'将来負担比率（分子）の構造'!J$45</f>
        <v>435</v>
      </c>
      <c r="F62" s="157"/>
      <c r="G62" s="157"/>
      <c r="H62" s="157">
        <f>'将来負担比率（分子）の構造'!K$45</f>
        <v>378</v>
      </c>
      <c r="I62" s="157"/>
      <c r="J62" s="157"/>
      <c r="K62" s="157">
        <f>'将来負担比率（分子）の構造'!L$45</f>
        <v>274</v>
      </c>
      <c r="L62" s="157"/>
      <c r="M62" s="157"/>
      <c r="N62" s="157">
        <f>'将来負担比率（分子）の構造'!M$45</f>
        <v>316</v>
      </c>
      <c r="O62" s="157"/>
      <c r="P62" s="157"/>
    </row>
    <row r="63" spans="1:16" x14ac:dyDescent="0.2">
      <c r="A63" s="157" t="s">
        <v>34</v>
      </c>
      <c r="B63" s="157">
        <f>'将来負担比率（分子）の構造'!I$44</f>
        <v>58</v>
      </c>
      <c r="C63" s="157"/>
      <c r="D63" s="157"/>
      <c r="E63" s="157">
        <f>'将来負担比率（分子）の構造'!J$44</f>
        <v>38</v>
      </c>
      <c r="F63" s="157"/>
      <c r="G63" s="157"/>
      <c r="H63" s="157">
        <f>'将来負担比率（分子）の構造'!K$44</f>
        <v>19</v>
      </c>
      <c r="I63" s="157"/>
      <c r="J63" s="157"/>
      <c r="K63" s="157">
        <f>'将来負担比率（分子）の構造'!L$44</f>
        <v>17</v>
      </c>
      <c r="L63" s="157"/>
      <c r="M63" s="157"/>
      <c r="N63" s="157">
        <f>'将来負担比率（分子）の構造'!M$44</f>
        <v>63</v>
      </c>
      <c r="O63" s="157"/>
      <c r="P63" s="157"/>
    </row>
    <row r="64" spans="1:16" x14ac:dyDescent="0.2">
      <c r="A64" s="157" t="s">
        <v>33</v>
      </c>
      <c r="B64" s="157">
        <f>'将来負担比率（分子）の構造'!I$43</f>
        <v>464</v>
      </c>
      <c r="C64" s="157"/>
      <c r="D64" s="157"/>
      <c r="E64" s="157">
        <f>'将来負担比率（分子）の構造'!J$43</f>
        <v>501</v>
      </c>
      <c r="F64" s="157"/>
      <c r="G64" s="157"/>
      <c r="H64" s="157">
        <f>'将来負担比率（分子）の構造'!K$43</f>
        <v>532</v>
      </c>
      <c r="I64" s="157"/>
      <c r="J64" s="157"/>
      <c r="K64" s="157">
        <f>'将来負担比率（分子）の構造'!L$43</f>
        <v>660</v>
      </c>
      <c r="L64" s="157"/>
      <c r="M64" s="157"/>
      <c r="N64" s="157">
        <f>'将来負担比率（分子）の構造'!M$43</f>
        <v>851</v>
      </c>
      <c r="O64" s="157"/>
      <c r="P64" s="157"/>
    </row>
    <row r="65" spans="1:16" x14ac:dyDescent="0.2">
      <c r="A65" s="157" t="s">
        <v>32</v>
      </c>
      <c r="B65" s="157">
        <f>'将来負担比率（分子）の構造'!I$42</f>
        <v>363</v>
      </c>
      <c r="C65" s="157"/>
      <c r="D65" s="157"/>
      <c r="E65" s="157">
        <f>'将来負担比率（分子）の構造'!J$42</f>
        <v>4</v>
      </c>
      <c r="F65" s="157"/>
      <c r="G65" s="157"/>
      <c r="H65" s="157">
        <f>'将来負担比率（分子）の構造'!K$42</f>
        <v>6</v>
      </c>
      <c r="I65" s="157"/>
      <c r="J65" s="157"/>
      <c r="K65" s="157">
        <f>'将来負担比率（分子）の構造'!L$42</f>
        <v>4</v>
      </c>
      <c r="L65" s="157"/>
      <c r="M65" s="157"/>
      <c r="N65" s="157" t="str">
        <f>'将来負担比率（分子）の構造'!M$42</f>
        <v>-</v>
      </c>
      <c r="O65" s="157"/>
      <c r="P65" s="157"/>
    </row>
    <row r="66" spans="1:16" x14ac:dyDescent="0.2">
      <c r="A66" s="157" t="s">
        <v>31</v>
      </c>
      <c r="B66" s="157">
        <f>'将来負担比率（分子）の構造'!I$41</f>
        <v>6882</v>
      </c>
      <c r="C66" s="157"/>
      <c r="D66" s="157"/>
      <c r="E66" s="157">
        <f>'将来負担比率（分子）の構造'!J$41</f>
        <v>6749</v>
      </c>
      <c r="F66" s="157"/>
      <c r="G66" s="157"/>
      <c r="H66" s="157">
        <f>'将来負担比率（分子）の構造'!K$41</f>
        <v>6751</v>
      </c>
      <c r="I66" s="157"/>
      <c r="J66" s="157"/>
      <c r="K66" s="157">
        <f>'将来負担比率（分子）の構造'!L$41</f>
        <v>6789</v>
      </c>
      <c r="L66" s="157"/>
      <c r="M66" s="157"/>
      <c r="N66" s="157">
        <f>'将来負担比率（分子）の構造'!M$41</f>
        <v>7064</v>
      </c>
      <c r="O66" s="157"/>
      <c r="P66" s="157"/>
    </row>
    <row r="67" spans="1:16" x14ac:dyDescent="0.2">
      <c r="A67" s="157" t="s">
        <v>71</v>
      </c>
      <c r="B67" s="157" t="e">
        <f>NA()</f>
        <v>#N/A</v>
      </c>
      <c r="C67" s="157">
        <f>IF(ISNUMBER('将来負担比率（分子）の構造'!I$53), IF('将来負担比率（分子）の構造'!I$53 &lt; 0, 0, '将来負担比率（分子）の構造'!I$53), NA())</f>
        <v>759</v>
      </c>
      <c r="D67" s="157" t="e">
        <f>NA()</f>
        <v>#N/A</v>
      </c>
      <c r="E67" s="157" t="e">
        <f>NA()</f>
        <v>#N/A</v>
      </c>
      <c r="F67" s="157">
        <f>IF(ISNUMBER('将来負担比率（分子）の構造'!J$53), IF('将来負担比率（分子）の構造'!J$53 &lt; 0, 0, '将来負担比率（分子）の構造'!J$53), NA())</f>
        <v>293</v>
      </c>
      <c r="G67" s="157" t="e">
        <f>NA()</f>
        <v>#N/A</v>
      </c>
      <c r="H67" s="157" t="e">
        <f>NA()</f>
        <v>#N/A</v>
      </c>
      <c r="I67" s="157">
        <f>IF(ISNUMBER('将来負担比率（分子）の構造'!K$53), IF('将来負担比率（分子）の構造'!K$53 &lt; 0, 0, '将来負担比率（分子）の構造'!K$53), NA())</f>
        <v>135</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40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904</v>
      </c>
      <c r="C72" s="161">
        <f>基金残高に係る経年分析!G55</f>
        <v>829</v>
      </c>
      <c r="D72" s="161">
        <f>基金残高に係る経年分析!H55</f>
        <v>810</v>
      </c>
    </row>
    <row r="73" spans="1:16" x14ac:dyDescent="0.2">
      <c r="A73" s="160" t="s">
        <v>74</v>
      </c>
      <c r="B73" s="161">
        <f>基金残高に係る経年分析!F56</f>
        <v>165</v>
      </c>
      <c r="C73" s="161">
        <f>基金残高に係る経年分析!G56</f>
        <v>176</v>
      </c>
      <c r="D73" s="161">
        <f>基金残高に係る経年分析!H56</f>
        <v>170</v>
      </c>
    </row>
    <row r="74" spans="1:16" x14ac:dyDescent="0.2">
      <c r="A74" s="160" t="s">
        <v>75</v>
      </c>
      <c r="B74" s="161">
        <f>基金残高に係る経年分析!F57</f>
        <v>1285</v>
      </c>
      <c r="C74" s="161">
        <f>基金残高に係る経年分析!G57</f>
        <v>1613</v>
      </c>
      <c r="D74" s="161">
        <f>基金残高に係る経年分析!H57</f>
        <v>1695</v>
      </c>
    </row>
  </sheetData>
  <sheetProtection algorithmName="SHA-512" hashValue="vZawJD83ys1Vz1vKwz0NmxPEStiJ7vhkyDelr2K9DSoHe3Sq3DpcJ0Nob0EeuwRv0P0cSKZmHTRr2r7B2EynlQ==" saltValue="EPGBz7GgUkKCVJvTjYas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442882</v>
      </c>
      <c r="S5" s="664"/>
      <c r="T5" s="664"/>
      <c r="U5" s="664"/>
      <c r="V5" s="664"/>
      <c r="W5" s="664"/>
      <c r="X5" s="664"/>
      <c r="Y5" s="689"/>
      <c r="Z5" s="702">
        <v>5.7</v>
      </c>
      <c r="AA5" s="702"/>
      <c r="AB5" s="702"/>
      <c r="AC5" s="702"/>
      <c r="AD5" s="703">
        <v>442882</v>
      </c>
      <c r="AE5" s="703"/>
      <c r="AF5" s="703"/>
      <c r="AG5" s="703"/>
      <c r="AH5" s="703"/>
      <c r="AI5" s="703"/>
      <c r="AJ5" s="703"/>
      <c r="AK5" s="703"/>
      <c r="AL5" s="690">
        <v>11.2</v>
      </c>
      <c r="AM5" s="672"/>
      <c r="AN5" s="672"/>
      <c r="AO5" s="691"/>
      <c r="AP5" s="666" t="s">
        <v>216</v>
      </c>
      <c r="AQ5" s="667"/>
      <c r="AR5" s="667"/>
      <c r="AS5" s="667"/>
      <c r="AT5" s="667"/>
      <c r="AU5" s="667"/>
      <c r="AV5" s="667"/>
      <c r="AW5" s="667"/>
      <c r="AX5" s="667"/>
      <c r="AY5" s="667"/>
      <c r="AZ5" s="667"/>
      <c r="BA5" s="667"/>
      <c r="BB5" s="667"/>
      <c r="BC5" s="667"/>
      <c r="BD5" s="667"/>
      <c r="BE5" s="667"/>
      <c r="BF5" s="668"/>
      <c r="BG5" s="608">
        <v>442882</v>
      </c>
      <c r="BH5" s="609"/>
      <c r="BI5" s="609"/>
      <c r="BJ5" s="609"/>
      <c r="BK5" s="609"/>
      <c r="BL5" s="609"/>
      <c r="BM5" s="609"/>
      <c r="BN5" s="610"/>
      <c r="BO5" s="646">
        <v>100</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81956</v>
      </c>
      <c r="S6" s="609"/>
      <c r="T6" s="609"/>
      <c r="U6" s="609"/>
      <c r="V6" s="609"/>
      <c r="W6" s="609"/>
      <c r="X6" s="609"/>
      <c r="Y6" s="610"/>
      <c r="Z6" s="646">
        <v>1.1000000000000001</v>
      </c>
      <c r="AA6" s="646"/>
      <c r="AB6" s="646"/>
      <c r="AC6" s="646"/>
      <c r="AD6" s="647">
        <v>81956</v>
      </c>
      <c r="AE6" s="647"/>
      <c r="AF6" s="647"/>
      <c r="AG6" s="647"/>
      <c r="AH6" s="647"/>
      <c r="AI6" s="647"/>
      <c r="AJ6" s="647"/>
      <c r="AK6" s="647"/>
      <c r="AL6" s="611">
        <v>2.1</v>
      </c>
      <c r="AM6" s="612"/>
      <c r="AN6" s="612"/>
      <c r="AO6" s="648"/>
      <c r="AP6" s="605" t="s">
        <v>221</v>
      </c>
      <c r="AQ6" s="606"/>
      <c r="AR6" s="606"/>
      <c r="AS6" s="606"/>
      <c r="AT6" s="606"/>
      <c r="AU6" s="606"/>
      <c r="AV6" s="606"/>
      <c r="AW6" s="606"/>
      <c r="AX6" s="606"/>
      <c r="AY6" s="606"/>
      <c r="AZ6" s="606"/>
      <c r="BA6" s="606"/>
      <c r="BB6" s="606"/>
      <c r="BC6" s="606"/>
      <c r="BD6" s="606"/>
      <c r="BE6" s="606"/>
      <c r="BF6" s="607"/>
      <c r="BG6" s="608">
        <v>442882</v>
      </c>
      <c r="BH6" s="609"/>
      <c r="BI6" s="609"/>
      <c r="BJ6" s="609"/>
      <c r="BK6" s="609"/>
      <c r="BL6" s="609"/>
      <c r="BM6" s="609"/>
      <c r="BN6" s="610"/>
      <c r="BO6" s="646">
        <v>100</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88880</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88782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144</v>
      </c>
      <c r="S7" s="609"/>
      <c r="T7" s="609"/>
      <c r="U7" s="609"/>
      <c r="V7" s="609"/>
      <c r="W7" s="609"/>
      <c r="X7" s="609"/>
      <c r="Y7" s="610"/>
      <c r="Z7" s="646">
        <v>0</v>
      </c>
      <c r="AA7" s="646"/>
      <c r="AB7" s="646"/>
      <c r="AC7" s="646"/>
      <c r="AD7" s="647">
        <v>144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146462</v>
      </c>
      <c r="BH7" s="609"/>
      <c r="BI7" s="609"/>
      <c r="BJ7" s="609"/>
      <c r="BK7" s="609"/>
      <c r="BL7" s="609"/>
      <c r="BM7" s="609"/>
      <c r="BN7" s="610"/>
      <c r="BO7" s="646">
        <v>33.1</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1281018</v>
      </c>
      <c r="CS7" s="609"/>
      <c r="CT7" s="609"/>
      <c r="CU7" s="609"/>
      <c r="CV7" s="609"/>
      <c r="CW7" s="609"/>
      <c r="CX7" s="609"/>
      <c r="CY7" s="610"/>
      <c r="CZ7" s="646">
        <v>16.899999999999999</v>
      </c>
      <c r="DA7" s="646"/>
      <c r="DB7" s="646"/>
      <c r="DC7" s="646"/>
      <c r="DD7" s="614">
        <v>33254</v>
      </c>
      <c r="DE7" s="609"/>
      <c r="DF7" s="609"/>
      <c r="DG7" s="609"/>
      <c r="DH7" s="609"/>
      <c r="DI7" s="609"/>
      <c r="DJ7" s="609"/>
      <c r="DK7" s="609"/>
      <c r="DL7" s="609"/>
      <c r="DM7" s="609"/>
      <c r="DN7" s="609"/>
      <c r="DO7" s="609"/>
      <c r="DP7" s="610"/>
      <c r="DQ7" s="614">
        <v>1006715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1671</v>
      </c>
      <c r="S8" s="609"/>
      <c r="T8" s="609"/>
      <c r="U8" s="609"/>
      <c r="V8" s="609"/>
      <c r="W8" s="609"/>
      <c r="X8" s="609"/>
      <c r="Y8" s="610"/>
      <c r="Z8" s="646">
        <v>0</v>
      </c>
      <c r="AA8" s="646"/>
      <c r="AB8" s="646"/>
      <c r="AC8" s="646"/>
      <c r="AD8" s="647">
        <v>1671</v>
      </c>
      <c r="AE8" s="647"/>
      <c r="AF8" s="647"/>
      <c r="AG8" s="647"/>
      <c r="AH8" s="647"/>
      <c r="AI8" s="647"/>
      <c r="AJ8" s="647"/>
      <c r="AK8" s="647"/>
      <c r="AL8" s="611">
        <v>0</v>
      </c>
      <c r="AM8" s="612"/>
      <c r="AN8" s="612"/>
      <c r="AO8" s="648"/>
      <c r="AP8" s="605" t="s">
        <v>227</v>
      </c>
      <c r="AQ8" s="606"/>
      <c r="AR8" s="606"/>
      <c r="AS8" s="606"/>
      <c r="AT8" s="606"/>
      <c r="AU8" s="606"/>
      <c r="AV8" s="606"/>
      <c r="AW8" s="606"/>
      <c r="AX8" s="606"/>
      <c r="AY8" s="606"/>
      <c r="AZ8" s="606"/>
      <c r="BA8" s="606"/>
      <c r="BB8" s="606"/>
      <c r="BC8" s="606"/>
      <c r="BD8" s="606"/>
      <c r="BE8" s="606"/>
      <c r="BF8" s="607"/>
      <c r="BG8" s="608">
        <v>5951</v>
      </c>
      <c r="BH8" s="609"/>
      <c r="BI8" s="609"/>
      <c r="BJ8" s="609"/>
      <c r="BK8" s="609"/>
      <c r="BL8" s="609"/>
      <c r="BM8" s="609"/>
      <c r="BN8" s="610"/>
      <c r="BO8" s="646">
        <v>1.3</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1526150</v>
      </c>
      <c r="CS8" s="609"/>
      <c r="CT8" s="609"/>
      <c r="CU8" s="609"/>
      <c r="CV8" s="609"/>
      <c r="CW8" s="609"/>
      <c r="CX8" s="609"/>
      <c r="CY8" s="610"/>
      <c r="CZ8" s="646">
        <v>20.100000000000001</v>
      </c>
      <c r="DA8" s="646"/>
      <c r="DB8" s="646"/>
      <c r="DC8" s="646"/>
      <c r="DD8" s="614">
        <v>33067</v>
      </c>
      <c r="DE8" s="609"/>
      <c r="DF8" s="609"/>
      <c r="DG8" s="609"/>
      <c r="DH8" s="609"/>
      <c r="DI8" s="609"/>
      <c r="DJ8" s="609"/>
      <c r="DK8" s="609"/>
      <c r="DL8" s="609"/>
      <c r="DM8" s="609"/>
      <c r="DN8" s="609"/>
      <c r="DO8" s="609"/>
      <c r="DP8" s="610"/>
      <c r="DQ8" s="614">
        <v>952135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2342</v>
      </c>
      <c r="S9" s="609"/>
      <c r="T9" s="609"/>
      <c r="U9" s="609"/>
      <c r="V9" s="609"/>
      <c r="W9" s="609"/>
      <c r="X9" s="609"/>
      <c r="Y9" s="610"/>
      <c r="Z9" s="646">
        <v>0</v>
      </c>
      <c r="AA9" s="646"/>
      <c r="AB9" s="646"/>
      <c r="AC9" s="646"/>
      <c r="AD9" s="647">
        <v>2342</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117035</v>
      </c>
      <c r="BH9" s="609"/>
      <c r="BI9" s="609"/>
      <c r="BJ9" s="609"/>
      <c r="BK9" s="609"/>
      <c r="BL9" s="609"/>
      <c r="BM9" s="609"/>
      <c r="BN9" s="610"/>
      <c r="BO9" s="646">
        <v>26.4</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580847</v>
      </c>
      <c r="CS9" s="609"/>
      <c r="CT9" s="609"/>
      <c r="CU9" s="609"/>
      <c r="CV9" s="609"/>
      <c r="CW9" s="609"/>
      <c r="CX9" s="609"/>
      <c r="CY9" s="610"/>
      <c r="CZ9" s="646">
        <v>7.7</v>
      </c>
      <c r="DA9" s="646"/>
      <c r="DB9" s="646"/>
      <c r="DC9" s="646"/>
      <c r="DD9" s="614" t="s">
        <v>122</v>
      </c>
      <c r="DE9" s="609"/>
      <c r="DF9" s="609"/>
      <c r="DG9" s="609"/>
      <c r="DH9" s="609"/>
      <c r="DI9" s="609"/>
      <c r="DJ9" s="609"/>
      <c r="DK9" s="609"/>
      <c r="DL9" s="609"/>
      <c r="DM9" s="609"/>
      <c r="DN9" s="609"/>
      <c r="DO9" s="609"/>
      <c r="DP9" s="610"/>
      <c r="DQ9" s="614">
        <v>505224</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12891</v>
      </c>
      <c r="BH10" s="609"/>
      <c r="BI10" s="609"/>
      <c r="BJ10" s="609"/>
      <c r="BK10" s="609"/>
      <c r="BL10" s="609"/>
      <c r="BM10" s="609"/>
      <c r="BN10" s="610"/>
      <c r="BO10" s="646">
        <v>2.9</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135187</v>
      </c>
      <c r="S11" s="609"/>
      <c r="T11" s="609"/>
      <c r="U11" s="609"/>
      <c r="V11" s="609"/>
      <c r="W11" s="609"/>
      <c r="X11" s="609"/>
      <c r="Y11" s="610"/>
      <c r="Z11" s="611">
        <v>1.7</v>
      </c>
      <c r="AA11" s="612"/>
      <c r="AB11" s="612"/>
      <c r="AC11" s="613"/>
      <c r="AD11" s="614">
        <v>135187</v>
      </c>
      <c r="AE11" s="609"/>
      <c r="AF11" s="609"/>
      <c r="AG11" s="609"/>
      <c r="AH11" s="609"/>
      <c r="AI11" s="609"/>
      <c r="AJ11" s="609"/>
      <c r="AK11" s="610"/>
      <c r="AL11" s="611">
        <v>3.4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10585</v>
      </c>
      <c r="BH11" s="609"/>
      <c r="BI11" s="609"/>
      <c r="BJ11" s="609"/>
      <c r="BK11" s="609"/>
      <c r="BL11" s="609"/>
      <c r="BM11" s="609"/>
      <c r="BN11" s="610"/>
      <c r="BO11" s="646">
        <v>2.4</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747681</v>
      </c>
      <c r="CS11" s="609"/>
      <c r="CT11" s="609"/>
      <c r="CU11" s="609"/>
      <c r="CV11" s="609"/>
      <c r="CW11" s="609"/>
      <c r="CX11" s="609"/>
      <c r="CY11" s="610"/>
      <c r="CZ11" s="646">
        <v>9.9</v>
      </c>
      <c r="DA11" s="646"/>
      <c r="DB11" s="646"/>
      <c r="DC11" s="646"/>
      <c r="DD11" s="614">
        <v>159530</v>
      </c>
      <c r="DE11" s="609"/>
      <c r="DF11" s="609"/>
      <c r="DG11" s="609"/>
      <c r="DH11" s="609"/>
      <c r="DI11" s="609"/>
      <c r="DJ11" s="609"/>
      <c r="DK11" s="609"/>
      <c r="DL11" s="609"/>
      <c r="DM11" s="609"/>
      <c r="DN11" s="609"/>
      <c r="DO11" s="609"/>
      <c r="DP11" s="610"/>
      <c r="DQ11" s="614">
        <v>427533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194611</v>
      </c>
      <c r="BH12" s="609"/>
      <c r="BI12" s="609"/>
      <c r="BJ12" s="609"/>
      <c r="BK12" s="609"/>
      <c r="BL12" s="609"/>
      <c r="BM12" s="609"/>
      <c r="BN12" s="610"/>
      <c r="BO12" s="646">
        <v>43.9</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666599</v>
      </c>
      <c r="CS12" s="609"/>
      <c r="CT12" s="609"/>
      <c r="CU12" s="609"/>
      <c r="CV12" s="609"/>
      <c r="CW12" s="609"/>
      <c r="CX12" s="609"/>
      <c r="CY12" s="610"/>
      <c r="CZ12" s="646">
        <v>8.8000000000000007</v>
      </c>
      <c r="DA12" s="646"/>
      <c r="DB12" s="646"/>
      <c r="DC12" s="646"/>
      <c r="DD12" s="614">
        <v>527857</v>
      </c>
      <c r="DE12" s="609"/>
      <c r="DF12" s="609"/>
      <c r="DG12" s="609"/>
      <c r="DH12" s="609"/>
      <c r="DI12" s="609"/>
      <c r="DJ12" s="609"/>
      <c r="DK12" s="609"/>
      <c r="DL12" s="609"/>
      <c r="DM12" s="609"/>
      <c r="DN12" s="609"/>
      <c r="DO12" s="609"/>
      <c r="DP12" s="610"/>
      <c r="DQ12" s="614">
        <v>113980</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188593</v>
      </c>
      <c r="BH13" s="609"/>
      <c r="BI13" s="609"/>
      <c r="BJ13" s="609"/>
      <c r="BK13" s="609"/>
      <c r="BL13" s="609"/>
      <c r="BM13" s="609"/>
      <c r="BN13" s="610"/>
      <c r="BO13" s="646">
        <v>42.6</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943149</v>
      </c>
      <c r="CS13" s="609"/>
      <c r="CT13" s="609"/>
      <c r="CU13" s="609"/>
      <c r="CV13" s="609"/>
      <c r="CW13" s="609"/>
      <c r="CX13" s="609"/>
      <c r="CY13" s="610"/>
      <c r="CZ13" s="646">
        <v>12.4</v>
      </c>
      <c r="DA13" s="646"/>
      <c r="DB13" s="646"/>
      <c r="DC13" s="646"/>
      <c r="DD13" s="614">
        <v>733021</v>
      </c>
      <c r="DE13" s="609"/>
      <c r="DF13" s="609"/>
      <c r="DG13" s="609"/>
      <c r="DH13" s="609"/>
      <c r="DI13" s="609"/>
      <c r="DJ13" s="609"/>
      <c r="DK13" s="609"/>
      <c r="DL13" s="609"/>
      <c r="DM13" s="609"/>
      <c r="DN13" s="609"/>
      <c r="DO13" s="609"/>
      <c r="DP13" s="610"/>
      <c r="DQ13" s="614">
        <v>116457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32388</v>
      </c>
      <c r="BH14" s="609"/>
      <c r="BI14" s="609"/>
      <c r="BJ14" s="609"/>
      <c r="BK14" s="609"/>
      <c r="BL14" s="609"/>
      <c r="BM14" s="609"/>
      <c r="BN14" s="610"/>
      <c r="BO14" s="646">
        <v>7.3</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222048</v>
      </c>
      <c r="CS14" s="609"/>
      <c r="CT14" s="609"/>
      <c r="CU14" s="609"/>
      <c r="CV14" s="609"/>
      <c r="CW14" s="609"/>
      <c r="CX14" s="609"/>
      <c r="CY14" s="610"/>
      <c r="CZ14" s="646">
        <v>2.9</v>
      </c>
      <c r="DA14" s="646"/>
      <c r="DB14" s="646"/>
      <c r="DC14" s="646"/>
      <c r="DD14" s="614">
        <v>57064</v>
      </c>
      <c r="DE14" s="609"/>
      <c r="DF14" s="609"/>
      <c r="DG14" s="609"/>
      <c r="DH14" s="609"/>
      <c r="DI14" s="609"/>
      <c r="DJ14" s="609"/>
      <c r="DK14" s="609"/>
      <c r="DL14" s="609"/>
      <c r="DM14" s="609"/>
      <c r="DN14" s="609"/>
      <c r="DO14" s="609"/>
      <c r="DP14" s="610"/>
      <c r="DQ14" s="614">
        <v>162034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6424</v>
      </c>
      <c r="S15" s="609"/>
      <c r="T15" s="609"/>
      <c r="U15" s="609"/>
      <c r="V15" s="609"/>
      <c r="W15" s="609"/>
      <c r="X15" s="609"/>
      <c r="Y15" s="610"/>
      <c r="Z15" s="646">
        <v>0.1</v>
      </c>
      <c r="AA15" s="646"/>
      <c r="AB15" s="646"/>
      <c r="AC15" s="646"/>
      <c r="AD15" s="647">
        <v>6424</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69386</v>
      </c>
      <c r="BH15" s="609"/>
      <c r="BI15" s="609"/>
      <c r="BJ15" s="609"/>
      <c r="BK15" s="609"/>
      <c r="BL15" s="609"/>
      <c r="BM15" s="609"/>
      <c r="BN15" s="610"/>
      <c r="BO15" s="646">
        <v>15.7</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696510</v>
      </c>
      <c r="CS15" s="609"/>
      <c r="CT15" s="609"/>
      <c r="CU15" s="609"/>
      <c r="CV15" s="609"/>
      <c r="CW15" s="609"/>
      <c r="CX15" s="609"/>
      <c r="CY15" s="610"/>
      <c r="CZ15" s="646">
        <v>9.1999999999999993</v>
      </c>
      <c r="DA15" s="646"/>
      <c r="DB15" s="646"/>
      <c r="DC15" s="646"/>
      <c r="DD15" s="614">
        <v>87298</v>
      </c>
      <c r="DE15" s="609"/>
      <c r="DF15" s="609"/>
      <c r="DG15" s="609"/>
      <c r="DH15" s="609"/>
      <c r="DI15" s="609"/>
      <c r="DJ15" s="609"/>
      <c r="DK15" s="609"/>
      <c r="DL15" s="609"/>
      <c r="DM15" s="609"/>
      <c r="DN15" s="609"/>
      <c r="DO15" s="609"/>
      <c r="DP15" s="610"/>
      <c r="DQ15" s="614">
        <v>535768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7981</v>
      </c>
      <c r="S16" s="609"/>
      <c r="T16" s="609"/>
      <c r="U16" s="609"/>
      <c r="V16" s="609"/>
      <c r="W16" s="609"/>
      <c r="X16" s="609"/>
      <c r="Y16" s="610"/>
      <c r="Z16" s="646">
        <v>0.1</v>
      </c>
      <c r="AA16" s="646"/>
      <c r="AB16" s="646"/>
      <c r="AC16" s="646"/>
      <c r="AD16" s="647">
        <v>7981</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35</v>
      </c>
      <c r="BH16" s="609"/>
      <c r="BI16" s="609"/>
      <c r="BJ16" s="609"/>
      <c r="BK16" s="609"/>
      <c r="BL16" s="609"/>
      <c r="BM16" s="609"/>
      <c r="BN16" s="610"/>
      <c r="BO16" s="646">
        <v>0</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58456</v>
      </c>
      <c r="CS16" s="609"/>
      <c r="CT16" s="609"/>
      <c r="CU16" s="609"/>
      <c r="CV16" s="609"/>
      <c r="CW16" s="609"/>
      <c r="CX16" s="609"/>
      <c r="CY16" s="610"/>
      <c r="CZ16" s="646">
        <v>0.8</v>
      </c>
      <c r="DA16" s="646"/>
      <c r="DB16" s="646"/>
      <c r="DC16" s="646"/>
      <c r="DD16" s="614" t="s">
        <v>122</v>
      </c>
      <c r="DE16" s="609"/>
      <c r="DF16" s="609"/>
      <c r="DG16" s="609"/>
      <c r="DH16" s="609"/>
      <c r="DI16" s="609"/>
      <c r="DJ16" s="609"/>
      <c r="DK16" s="609"/>
      <c r="DL16" s="609"/>
      <c r="DM16" s="609"/>
      <c r="DN16" s="609"/>
      <c r="DO16" s="609"/>
      <c r="DP16" s="610"/>
      <c r="DQ16" s="614">
        <v>30232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17711</v>
      </c>
      <c r="S17" s="609"/>
      <c r="T17" s="609"/>
      <c r="U17" s="609"/>
      <c r="V17" s="609"/>
      <c r="W17" s="609"/>
      <c r="X17" s="609"/>
      <c r="Y17" s="610"/>
      <c r="Z17" s="646">
        <v>0.2</v>
      </c>
      <c r="AA17" s="646"/>
      <c r="AB17" s="646"/>
      <c r="AC17" s="646"/>
      <c r="AD17" s="647">
        <v>17711</v>
      </c>
      <c r="AE17" s="647"/>
      <c r="AF17" s="647"/>
      <c r="AG17" s="647"/>
      <c r="AH17" s="647"/>
      <c r="AI17" s="647"/>
      <c r="AJ17" s="647"/>
      <c r="AK17" s="647"/>
      <c r="AL17" s="611">
        <v>0.4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768035</v>
      </c>
      <c r="CS17" s="609"/>
      <c r="CT17" s="609"/>
      <c r="CU17" s="609"/>
      <c r="CV17" s="609"/>
      <c r="CW17" s="609"/>
      <c r="CX17" s="609"/>
      <c r="CY17" s="610"/>
      <c r="CZ17" s="646">
        <v>10.1</v>
      </c>
      <c r="DA17" s="646"/>
      <c r="DB17" s="646"/>
      <c r="DC17" s="646"/>
      <c r="DD17" s="614" t="s">
        <v>122</v>
      </c>
      <c r="DE17" s="609"/>
      <c r="DF17" s="609"/>
      <c r="DG17" s="609"/>
      <c r="DH17" s="609"/>
      <c r="DI17" s="609"/>
      <c r="DJ17" s="609"/>
      <c r="DK17" s="609"/>
      <c r="DL17" s="609"/>
      <c r="DM17" s="609"/>
      <c r="DN17" s="609"/>
      <c r="DO17" s="609"/>
      <c r="DP17" s="610"/>
      <c r="DQ17" s="614">
        <v>735626</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1171</v>
      </c>
      <c r="S18" s="609"/>
      <c r="T18" s="609"/>
      <c r="U18" s="609"/>
      <c r="V18" s="609"/>
      <c r="W18" s="609"/>
      <c r="X18" s="609"/>
      <c r="Y18" s="610"/>
      <c r="Z18" s="646">
        <v>0</v>
      </c>
      <c r="AA18" s="646"/>
      <c r="AB18" s="646"/>
      <c r="AC18" s="646"/>
      <c r="AD18" s="647">
        <v>1171</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v>771</v>
      </c>
      <c r="CS18" s="609"/>
      <c r="CT18" s="609"/>
      <c r="CU18" s="609"/>
      <c r="CV18" s="609"/>
      <c r="CW18" s="609"/>
      <c r="CX18" s="609"/>
      <c r="CY18" s="610"/>
      <c r="CZ18" s="646">
        <v>0</v>
      </c>
      <c r="DA18" s="646"/>
      <c r="DB18" s="646"/>
      <c r="DC18" s="646"/>
      <c r="DD18" s="614" t="s">
        <v>122</v>
      </c>
      <c r="DE18" s="609"/>
      <c r="DF18" s="609"/>
      <c r="DG18" s="609"/>
      <c r="DH18" s="609"/>
      <c r="DI18" s="609"/>
      <c r="DJ18" s="609"/>
      <c r="DK18" s="609"/>
      <c r="DL18" s="609"/>
      <c r="DM18" s="609"/>
      <c r="DN18" s="609"/>
      <c r="DO18" s="609"/>
      <c r="DP18" s="610"/>
      <c r="DQ18" s="614">
        <v>771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16540</v>
      </c>
      <c r="S19" s="609"/>
      <c r="T19" s="609"/>
      <c r="U19" s="609"/>
      <c r="V19" s="609"/>
      <c r="W19" s="609"/>
      <c r="X19" s="609"/>
      <c r="Y19" s="610"/>
      <c r="Z19" s="646">
        <v>0.2</v>
      </c>
      <c r="AA19" s="646"/>
      <c r="AB19" s="646"/>
      <c r="AC19" s="646"/>
      <c r="AD19" s="647">
        <v>16540</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7580144</v>
      </c>
      <c r="CS20" s="609"/>
      <c r="CT20" s="609"/>
      <c r="CU20" s="609"/>
      <c r="CV20" s="609"/>
      <c r="CW20" s="609"/>
      <c r="CX20" s="609"/>
      <c r="CY20" s="610"/>
      <c r="CZ20" s="646">
        <v>100</v>
      </c>
      <c r="DA20" s="646"/>
      <c r="DB20" s="646"/>
      <c r="DC20" s="646"/>
      <c r="DD20" s="614">
        <v>1631091</v>
      </c>
      <c r="DE20" s="609"/>
      <c r="DF20" s="609"/>
      <c r="DG20" s="609"/>
      <c r="DH20" s="609"/>
      <c r="DI20" s="609"/>
      <c r="DJ20" s="609"/>
      <c r="DK20" s="609"/>
      <c r="DL20" s="609"/>
      <c r="DM20" s="609"/>
      <c r="DN20" s="609"/>
      <c r="DO20" s="609"/>
      <c r="DP20" s="610"/>
      <c r="DQ20" s="614">
        <v>4675257</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3412431</v>
      </c>
      <c r="S21" s="609"/>
      <c r="T21" s="609"/>
      <c r="U21" s="609"/>
      <c r="V21" s="609"/>
      <c r="W21" s="609"/>
      <c r="X21" s="609"/>
      <c r="Y21" s="610"/>
      <c r="Z21" s="646">
        <v>43.8</v>
      </c>
      <c r="AA21" s="646"/>
      <c r="AB21" s="646"/>
      <c r="AC21" s="646"/>
      <c r="AD21" s="647">
        <v>3248604</v>
      </c>
      <c r="AE21" s="647"/>
      <c r="AF21" s="647"/>
      <c r="AG21" s="647"/>
      <c r="AH21" s="647"/>
      <c r="AI21" s="647"/>
      <c r="AJ21" s="647"/>
      <c r="AK21" s="647"/>
      <c r="AL21" s="611">
        <v>81.900000000000006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3248604</v>
      </c>
      <c r="S22" s="609"/>
      <c r="T22" s="609"/>
      <c r="U22" s="609"/>
      <c r="V22" s="609"/>
      <c r="W22" s="609"/>
      <c r="X22" s="609"/>
      <c r="Y22" s="610"/>
      <c r="Z22" s="646">
        <v>41.7</v>
      </c>
      <c r="AA22" s="646"/>
      <c r="AB22" s="646"/>
      <c r="AC22" s="646"/>
      <c r="AD22" s="647">
        <v>3248604</v>
      </c>
      <c r="AE22" s="647"/>
      <c r="AF22" s="647"/>
      <c r="AG22" s="647"/>
      <c r="AH22" s="647"/>
      <c r="AI22" s="647"/>
      <c r="AJ22" s="647"/>
      <c r="AK22" s="647"/>
      <c r="AL22" s="611">
        <v>81.900000000000006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163827</v>
      </c>
      <c r="S23" s="609"/>
      <c r="T23" s="609"/>
      <c r="U23" s="609"/>
      <c r="V23" s="609"/>
      <c r="W23" s="609"/>
      <c r="X23" s="609"/>
      <c r="Y23" s="610"/>
      <c r="Z23" s="646">
        <v>2.1</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3091563</v>
      </c>
      <c r="CS24" s="664"/>
      <c r="CT24" s="664"/>
      <c r="CU24" s="664"/>
      <c r="CV24" s="664"/>
      <c r="CW24" s="664"/>
      <c r="CX24" s="664"/>
      <c r="CY24" s="689"/>
      <c r="CZ24" s="690">
        <v>40.799999999999997</v>
      </c>
      <c r="DA24" s="672"/>
      <c r="DB24" s="672"/>
      <c r="DC24" s="692"/>
      <c r="DD24" s="688">
        <v>2444501</v>
      </c>
      <c r="DE24" s="664"/>
      <c r="DF24" s="664"/>
      <c r="DG24" s="664"/>
      <c r="DH24" s="664"/>
      <c r="DI24" s="664"/>
      <c r="DJ24" s="664"/>
      <c r="DK24" s="689"/>
      <c r="DL24" s="688">
        <v>2289128</v>
      </c>
      <c r="DM24" s="664"/>
      <c r="DN24" s="664"/>
      <c r="DO24" s="664"/>
      <c r="DP24" s="664"/>
      <c r="DQ24" s="664"/>
      <c r="DR24" s="664"/>
      <c r="DS24" s="664"/>
      <c r="DT24" s="664"/>
      <c r="DU24" s="664"/>
      <c r="DV24" s="689"/>
      <c r="DW24" s="690">
        <v>57.6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4108729</v>
      </c>
      <c r="S25" s="609"/>
      <c r="T25" s="609"/>
      <c r="U25" s="609"/>
      <c r="V25" s="609"/>
      <c r="W25" s="609"/>
      <c r="X25" s="609"/>
      <c r="Y25" s="610"/>
      <c r="Z25" s="646">
        <v>52.8</v>
      </c>
      <c r="AA25" s="646"/>
      <c r="AB25" s="646"/>
      <c r="AC25" s="646"/>
      <c r="AD25" s="647">
        <v>3944902</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1523396</v>
      </c>
      <c r="CS25" s="621"/>
      <c r="CT25" s="621"/>
      <c r="CU25" s="621"/>
      <c r="CV25" s="621"/>
      <c r="CW25" s="621"/>
      <c r="CX25" s="621"/>
      <c r="CY25" s="622"/>
      <c r="CZ25" s="611">
        <v>20.100000000000001</v>
      </c>
      <c r="DA25" s="623"/>
      <c r="DB25" s="623"/>
      <c r="DC25" s="624"/>
      <c r="DD25" s="614">
        <v>1382813</v>
      </c>
      <c r="DE25" s="621"/>
      <c r="DF25" s="621"/>
      <c r="DG25" s="621"/>
      <c r="DH25" s="621"/>
      <c r="DI25" s="621"/>
      <c r="DJ25" s="621"/>
      <c r="DK25" s="622"/>
      <c r="DL25" s="614">
        <v>1357636</v>
      </c>
      <c r="DM25" s="621"/>
      <c r="DN25" s="621"/>
      <c r="DO25" s="621"/>
      <c r="DP25" s="621"/>
      <c r="DQ25" s="621"/>
      <c r="DR25" s="621"/>
      <c r="DS25" s="621"/>
      <c r="DT25" s="621"/>
      <c r="DU25" s="621"/>
      <c r="DV25" s="622"/>
      <c r="DW25" s="611">
        <v>34.200000000000003</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495</v>
      </c>
      <c r="S26" s="609"/>
      <c r="T26" s="609"/>
      <c r="U26" s="609"/>
      <c r="V26" s="609"/>
      <c r="W26" s="609"/>
      <c r="X26" s="609"/>
      <c r="Y26" s="610"/>
      <c r="Z26" s="646">
        <v>0</v>
      </c>
      <c r="AA26" s="646"/>
      <c r="AB26" s="646"/>
      <c r="AC26" s="646"/>
      <c r="AD26" s="647">
        <v>495</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740079</v>
      </c>
      <c r="CS26" s="609"/>
      <c r="CT26" s="609"/>
      <c r="CU26" s="609"/>
      <c r="CV26" s="609"/>
      <c r="CW26" s="609"/>
      <c r="CX26" s="609"/>
      <c r="CY26" s="610"/>
      <c r="CZ26" s="611">
        <v>9.8000000000000007</v>
      </c>
      <c r="DA26" s="623"/>
      <c r="DB26" s="623"/>
      <c r="DC26" s="624"/>
      <c r="DD26" s="614">
        <v>687277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23601</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442882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800132</v>
      </c>
      <c r="CS27" s="621"/>
      <c r="CT27" s="621"/>
      <c r="CU27" s="621"/>
      <c r="CV27" s="621"/>
      <c r="CW27" s="621"/>
      <c r="CX27" s="621"/>
      <c r="CY27" s="622"/>
      <c r="CZ27" s="611">
        <v>10.6</v>
      </c>
      <c r="DA27" s="623"/>
      <c r="DB27" s="623"/>
      <c r="DC27" s="624"/>
      <c r="DD27" s="614">
        <v>326062</v>
      </c>
      <c r="DE27" s="621"/>
      <c r="DF27" s="621"/>
      <c r="DG27" s="621"/>
      <c r="DH27" s="621"/>
      <c r="DI27" s="621"/>
      <c r="DJ27" s="621"/>
      <c r="DK27" s="622"/>
      <c r="DL27" s="614">
        <v>195966</v>
      </c>
      <c r="DM27" s="621"/>
      <c r="DN27" s="621"/>
      <c r="DO27" s="621"/>
      <c r="DP27" s="621"/>
      <c r="DQ27" s="621"/>
      <c r="DR27" s="621"/>
      <c r="DS27" s="621"/>
      <c r="DT27" s="621"/>
      <c r="DU27" s="621"/>
      <c r="DV27" s="622"/>
      <c r="DW27" s="611">
        <v>4.9000000000000004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125528</v>
      </c>
      <c r="S28" s="609"/>
      <c r="T28" s="609"/>
      <c r="U28" s="609"/>
      <c r="V28" s="609"/>
      <c r="W28" s="609"/>
      <c r="X28" s="609"/>
      <c r="Y28" s="610"/>
      <c r="Z28" s="646">
        <v>1.6</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768035</v>
      </c>
      <c r="CS28" s="609"/>
      <c r="CT28" s="609"/>
      <c r="CU28" s="609"/>
      <c r="CV28" s="609"/>
      <c r="CW28" s="609"/>
      <c r="CX28" s="609"/>
      <c r="CY28" s="610"/>
      <c r="CZ28" s="611">
        <v>10.1</v>
      </c>
      <c r="DA28" s="623"/>
      <c r="DB28" s="623"/>
      <c r="DC28" s="624"/>
      <c r="DD28" s="614">
        <v>735626</v>
      </c>
      <c r="DE28" s="609"/>
      <c r="DF28" s="609"/>
      <c r="DG28" s="609"/>
      <c r="DH28" s="609"/>
      <c r="DI28" s="609"/>
      <c r="DJ28" s="609"/>
      <c r="DK28" s="610"/>
      <c r="DL28" s="614">
        <v>735526</v>
      </c>
      <c r="DM28" s="609"/>
      <c r="DN28" s="609"/>
      <c r="DO28" s="609"/>
      <c r="DP28" s="609"/>
      <c r="DQ28" s="609"/>
      <c r="DR28" s="609"/>
      <c r="DS28" s="609"/>
      <c r="DT28" s="609"/>
      <c r="DU28" s="609"/>
      <c r="DV28" s="610"/>
      <c r="DW28" s="611">
        <v>18.5</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4101</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767117</v>
      </c>
      <c r="CS29" s="621"/>
      <c r="CT29" s="621"/>
      <c r="CU29" s="621"/>
      <c r="CV29" s="621"/>
      <c r="CW29" s="621"/>
      <c r="CX29" s="621"/>
      <c r="CY29" s="622"/>
      <c r="CZ29" s="611">
        <v>10.1</v>
      </c>
      <c r="DA29" s="623"/>
      <c r="DB29" s="623"/>
      <c r="DC29" s="624"/>
      <c r="DD29" s="614">
        <v>734708</v>
      </c>
      <c r="DE29" s="621"/>
      <c r="DF29" s="621"/>
      <c r="DG29" s="621"/>
      <c r="DH29" s="621"/>
      <c r="DI29" s="621"/>
      <c r="DJ29" s="621"/>
      <c r="DK29" s="622"/>
      <c r="DL29" s="614">
        <v>734608</v>
      </c>
      <c r="DM29" s="621"/>
      <c r="DN29" s="621"/>
      <c r="DO29" s="621"/>
      <c r="DP29" s="621"/>
      <c r="DQ29" s="621"/>
      <c r="DR29" s="621"/>
      <c r="DS29" s="621"/>
      <c r="DT29" s="621"/>
      <c r="DU29" s="621"/>
      <c r="DV29" s="622"/>
      <c r="DW29" s="611">
        <v>18.5</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820410</v>
      </c>
      <c r="S30" s="609"/>
      <c r="T30" s="609"/>
      <c r="U30" s="609"/>
      <c r="V30" s="609"/>
      <c r="W30" s="609"/>
      <c r="X30" s="609"/>
      <c r="Y30" s="610"/>
      <c r="Z30" s="646">
        <v>10.5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735179</v>
      </c>
      <c r="CS30" s="609"/>
      <c r="CT30" s="609"/>
      <c r="CU30" s="609"/>
      <c r="CV30" s="609"/>
      <c r="CW30" s="609"/>
      <c r="CX30" s="609"/>
      <c r="CY30" s="610"/>
      <c r="CZ30" s="611">
        <v>9.6999999999999993</v>
      </c>
      <c r="DA30" s="623"/>
      <c r="DB30" s="623"/>
      <c r="DC30" s="624"/>
      <c r="DD30" s="614">
        <v>702770</v>
      </c>
      <c r="DE30" s="609"/>
      <c r="DF30" s="609"/>
      <c r="DG30" s="609"/>
      <c r="DH30" s="609"/>
      <c r="DI30" s="609"/>
      <c r="DJ30" s="609"/>
      <c r="DK30" s="610"/>
      <c r="DL30" s="614">
        <v>702670</v>
      </c>
      <c r="DM30" s="609"/>
      <c r="DN30" s="609"/>
      <c r="DO30" s="609"/>
      <c r="DP30" s="609"/>
      <c r="DQ30" s="609"/>
      <c r="DR30" s="609"/>
      <c r="DS30" s="609"/>
      <c r="DT30" s="609"/>
      <c r="DU30" s="609"/>
      <c r="DV30" s="610"/>
      <c r="DW30" s="611">
        <v>17.7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98.4</v>
      </c>
      <c r="BH31" s="671"/>
      <c r="BI31" s="671"/>
      <c r="BJ31" s="671"/>
      <c r="BK31" s="671"/>
      <c r="BL31" s="671"/>
      <c r="BM31" s="672">
        <v>95.1</v>
      </c>
      <c r="BN31" s="671"/>
      <c r="BO31" s="671"/>
      <c r="BP31" s="671"/>
      <c r="BQ31" s="673"/>
      <c r="BR31" s="670">
        <v>98.5</v>
      </c>
      <c r="BS31" s="671"/>
      <c r="BT31" s="671"/>
      <c r="BU31" s="671"/>
      <c r="BV31" s="671"/>
      <c r="BW31" s="671"/>
      <c r="BX31" s="672">
        <v>93.6</v>
      </c>
      <c r="BY31" s="671"/>
      <c r="BZ31" s="671"/>
      <c r="CA31" s="671"/>
      <c r="CB31" s="673"/>
      <c r="CD31" s="629"/>
      <c r="CE31" s="630"/>
      <c r="CF31" s="605" t="s">
        <v>300</v>
      </c>
      <c r="CG31" s="606"/>
      <c r="CH31" s="606"/>
      <c r="CI31" s="606"/>
      <c r="CJ31" s="606"/>
      <c r="CK31" s="606"/>
      <c r="CL31" s="606"/>
      <c r="CM31" s="606"/>
      <c r="CN31" s="606"/>
      <c r="CO31" s="606"/>
      <c r="CP31" s="606"/>
      <c r="CQ31" s="607"/>
      <c r="CR31" s="608">
        <v>31938</v>
      </c>
      <c r="CS31" s="621"/>
      <c r="CT31" s="621"/>
      <c r="CU31" s="621"/>
      <c r="CV31" s="621"/>
      <c r="CW31" s="621"/>
      <c r="CX31" s="621"/>
      <c r="CY31" s="622"/>
      <c r="CZ31" s="611">
        <v>0.4</v>
      </c>
      <c r="DA31" s="623"/>
      <c r="DB31" s="623"/>
      <c r="DC31" s="624"/>
      <c r="DD31" s="614">
        <v>31938</v>
      </c>
      <c r="DE31" s="621"/>
      <c r="DF31" s="621"/>
      <c r="DG31" s="621"/>
      <c r="DH31" s="621"/>
      <c r="DI31" s="621"/>
      <c r="DJ31" s="621"/>
      <c r="DK31" s="622"/>
      <c r="DL31" s="614">
        <v>31938</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774527</v>
      </c>
      <c r="S32" s="609"/>
      <c r="T32" s="609"/>
      <c r="U32" s="609"/>
      <c r="V32" s="609"/>
      <c r="W32" s="609"/>
      <c r="X32" s="609"/>
      <c r="Y32" s="610"/>
      <c r="Z32" s="646">
        <v>9.9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98.8</v>
      </c>
      <c r="BH32" s="621"/>
      <c r="BI32" s="621"/>
      <c r="BJ32" s="621"/>
      <c r="BK32" s="621"/>
      <c r="BL32" s="621"/>
      <c r="BM32" s="612">
        <v>96.3</v>
      </c>
      <c r="BN32" s="621"/>
      <c r="BO32" s="621"/>
      <c r="BP32" s="621"/>
      <c r="BQ32" s="644"/>
      <c r="BR32" s="674">
        <v>99.5</v>
      </c>
      <c r="BS32" s="621"/>
      <c r="BT32" s="621"/>
      <c r="BU32" s="621"/>
      <c r="BV32" s="621"/>
      <c r="BW32" s="621"/>
      <c r="BX32" s="612">
        <v>97.1</v>
      </c>
      <c r="BY32" s="621"/>
      <c r="BZ32" s="621"/>
      <c r="CA32" s="621"/>
      <c r="CB32" s="644"/>
      <c r="CD32" s="631"/>
      <c r="CE32" s="632"/>
      <c r="CF32" s="605" t="s">
        <v>304</v>
      </c>
      <c r="CG32" s="606"/>
      <c r="CH32" s="606"/>
      <c r="CI32" s="606"/>
      <c r="CJ32" s="606"/>
      <c r="CK32" s="606"/>
      <c r="CL32" s="606"/>
      <c r="CM32" s="606"/>
      <c r="CN32" s="606"/>
      <c r="CO32" s="606"/>
      <c r="CP32" s="606"/>
      <c r="CQ32" s="607"/>
      <c r="CR32" s="608">
        <v>918</v>
      </c>
      <c r="CS32" s="609"/>
      <c r="CT32" s="609"/>
      <c r="CU32" s="609"/>
      <c r="CV32" s="609"/>
      <c r="CW32" s="609"/>
      <c r="CX32" s="609"/>
      <c r="CY32" s="610"/>
      <c r="CZ32" s="611">
        <v>0</v>
      </c>
      <c r="DA32" s="623"/>
      <c r="DB32" s="623"/>
      <c r="DC32" s="624"/>
      <c r="DD32" s="614">
        <v>918</v>
      </c>
      <c r="DE32" s="609"/>
      <c r="DF32" s="609"/>
      <c r="DG32" s="609"/>
      <c r="DH32" s="609"/>
      <c r="DI32" s="609"/>
      <c r="DJ32" s="609"/>
      <c r="DK32" s="610"/>
      <c r="DL32" s="614">
        <v>918</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39128</v>
      </c>
      <c r="S33" s="609"/>
      <c r="T33" s="609"/>
      <c r="U33" s="609"/>
      <c r="V33" s="609"/>
      <c r="W33" s="609"/>
      <c r="X33" s="609"/>
      <c r="Y33" s="610"/>
      <c r="Z33" s="646">
        <v>0.5</v>
      </c>
      <c r="AA33" s="646"/>
      <c r="AB33" s="646"/>
      <c r="AC33" s="646"/>
      <c r="AD33" s="647">
        <v>18872</v>
      </c>
      <c r="AE33" s="647"/>
      <c r="AF33" s="647"/>
      <c r="AG33" s="647"/>
      <c r="AH33" s="647"/>
      <c r="AI33" s="647"/>
      <c r="AJ33" s="647"/>
      <c r="AK33" s="647"/>
      <c r="AL33" s="611">
        <v>0.5</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97.6</v>
      </c>
      <c r="BH33" s="593"/>
      <c r="BI33" s="593"/>
      <c r="BJ33" s="593"/>
      <c r="BK33" s="593"/>
      <c r="BL33" s="593"/>
      <c r="BM33" s="639">
        <v>93.5</v>
      </c>
      <c r="BN33" s="593"/>
      <c r="BO33" s="593"/>
      <c r="BP33" s="593"/>
      <c r="BQ33" s="656"/>
      <c r="BR33" s="669">
        <v>97.2</v>
      </c>
      <c r="BS33" s="593"/>
      <c r="BT33" s="593"/>
      <c r="BU33" s="593"/>
      <c r="BV33" s="593"/>
      <c r="BW33" s="593"/>
      <c r="BX33" s="639">
        <v>89.6</v>
      </c>
      <c r="BY33" s="593"/>
      <c r="BZ33" s="593"/>
      <c r="CA33" s="593"/>
      <c r="CB33" s="656"/>
      <c r="CD33" s="605" t="s">
        <v>307</v>
      </c>
      <c r="CE33" s="606"/>
      <c r="CF33" s="606"/>
      <c r="CG33" s="606"/>
      <c r="CH33" s="606"/>
      <c r="CI33" s="606"/>
      <c r="CJ33" s="606"/>
      <c r="CK33" s="606"/>
      <c r="CL33" s="606"/>
      <c r="CM33" s="606"/>
      <c r="CN33" s="606"/>
      <c r="CO33" s="606"/>
      <c r="CP33" s="606"/>
      <c r="CQ33" s="607"/>
      <c r="CR33" s="608">
        <v>2799034</v>
      </c>
      <c r="CS33" s="621"/>
      <c r="CT33" s="621"/>
      <c r="CU33" s="621"/>
      <c r="CV33" s="621"/>
      <c r="CW33" s="621"/>
      <c r="CX33" s="621"/>
      <c r="CY33" s="622"/>
      <c r="CZ33" s="611">
        <v>36.9</v>
      </c>
      <c r="DA33" s="623"/>
      <c r="DB33" s="623"/>
      <c r="DC33" s="624"/>
      <c r="DD33" s="614">
        <v>2091372</v>
      </c>
      <c r="DE33" s="621"/>
      <c r="DF33" s="621"/>
      <c r="DG33" s="621"/>
      <c r="DH33" s="621"/>
      <c r="DI33" s="621"/>
      <c r="DJ33" s="621"/>
      <c r="DK33" s="622"/>
      <c r="DL33" s="614">
        <v>1380006</v>
      </c>
      <c r="DM33" s="621"/>
      <c r="DN33" s="621"/>
      <c r="DO33" s="621"/>
      <c r="DP33" s="621"/>
      <c r="DQ33" s="621"/>
      <c r="DR33" s="621"/>
      <c r="DS33" s="621"/>
      <c r="DT33" s="621"/>
      <c r="DU33" s="621"/>
      <c r="DV33" s="622"/>
      <c r="DW33" s="611">
        <v>34.799999999999997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98843</v>
      </c>
      <c r="S34" s="609"/>
      <c r="T34" s="609"/>
      <c r="U34" s="609"/>
      <c r="V34" s="609"/>
      <c r="W34" s="609"/>
      <c r="X34" s="609"/>
      <c r="Y34" s="610"/>
      <c r="Z34" s="646">
        <v>1.3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830131</v>
      </c>
      <c r="CS34" s="609"/>
      <c r="CT34" s="609"/>
      <c r="CU34" s="609"/>
      <c r="CV34" s="609"/>
      <c r="CW34" s="609"/>
      <c r="CX34" s="609"/>
      <c r="CY34" s="610"/>
      <c r="CZ34" s="611">
        <v>11</v>
      </c>
      <c r="DA34" s="623"/>
      <c r="DB34" s="623"/>
      <c r="DC34" s="624"/>
      <c r="DD34" s="614">
        <v>573389</v>
      </c>
      <c r="DE34" s="609"/>
      <c r="DF34" s="609"/>
      <c r="DG34" s="609"/>
      <c r="DH34" s="609"/>
      <c r="DI34" s="609"/>
      <c r="DJ34" s="609"/>
      <c r="DK34" s="610"/>
      <c r="DL34" s="614">
        <v>446072</v>
      </c>
      <c r="DM34" s="609"/>
      <c r="DN34" s="609"/>
      <c r="DO34" s="609"/>
      <c r="DP34" s="609"/>
      <c r="DQ34" s="609"/>
      <c r="DR34" s="609"/>
      <c r="DS34" s="609"/>
      <c r="DT34" s="609"/>
      <c r="DU34" s="609"/>
      <c r="DV34" s="610"/>
      <c r="DW34" s="611">
        <v>11.2</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379649</v>
      </c>
      <c r="S35" s="609"/>
      <c r="T35" s="609"/>
      <c r="U35" s="609"/>
      <c r="V35" s="609"/>
      <c r="W35" s="609"/>
      <c r="X35" s="609"/>
      <c r="Y35" s="610"/>
      <c r="Z35" s="646">
        <v>4.9000000000000004</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38553</v>
      </c>
      <c r="CS35" s="621"/>
      <c r="CT35" s="621"/>
      <c r="CU35" s="621"/>
      <c r="CV35" s="621"/>
      <c r="CW35" s="621"/>
      <c r="CX35" s="621"/>
      <c r="CY35" s="622"/>
      <c r="CZ35" s="611">
        <v>0.5</v>
      </c>
      <c r="DA35" s="623"/>
      <c r="DB35" s="623"/>
      <c r="DC35" s="624"/>
      <c r="DD35" s="614">
        <v>32237</v>
      </c>
      <c r="DE35" s="621"/>
      <c r="DF35" s="621"/>
      <c r="DG35" s="621"/>
      <c r="DH35" s="621"/>
      <c r="DI35" s="621"/>
      <c r="DJ35" s="621"/>
      <c r="DK35" s="622"/>
      <c r="DL35" s="614">
        <v>32141</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323331</v>
      </c>
      <c r="S36" s="609"/>
      <c r="T36" s="609"/>
      <c r="U36" s="609"/>
      <c r="V36" s="609"/>
      <c r="W36" s="609"/>
      <c r="X36" s="609"/>
      <c r="Y36" s="610"/>
      <c r="Z36" s="646">
        <v>4.2</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508009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58338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1112065</v>
      </c>
      <c r="CS36" s="609"/>
      <c r="CT36" s="609"/>
      <c r="CU36" s="609"/>
      <c r="CV36" s="609"/>
      <c r="CW36" s="609"/>
      <c r="CX36" s="609"/>
      <c r="CY36" s="610"/>
      <c r="CZ36" s="611">
        <v>14.7</v>
      </c>
      <c r="DA36" s="623"/>
      <c r="DB36" s="623"/>
      <c r="DC36" s="624"/>
      <c r="DD36" s="614">
        <v>845549</v>
      </c>
      <c r="DE36" s="609"/>
      <c r="DF36" s="609"/>
      <c r="DG36" s="609"/>
      <c r="DH36" s="609"/>
      <c r="DI36" s="609"/>
      <c r="DJ36" s="609"/>
      <c r="DK36" s="610"/>
      <c r="DL36" s="614">
        <v>629493</v>
      </c>
      <c r="DM36" s="609"/>
      <c r="DN36" s="609"/>
      <c r="DO36" s="609"/>
      <c r="DP36" s="609"/>
      <c r="DQ36" s="609"/>
      <c r="DR36" s="609"/>
      <c r="DS36" s="609"/>
      <c r="DT36" s="609"/>
      <c r="DU36" s="609"/>
      <c r="DV36" s="610"/>
      <c r="DW36" s="611">
        <v>15.9</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79162</v>
      </c>
      <c r="S37" s="609"/>
      <c r="T37" s="609"/>
      <c r="U37" s="609"/>
      <c r="V37" s="609"/>
      <c r="W37" s="609"/>
      <c r="X37" s="609"/>
      <c r="Y37" s="610"/>
      <c r="Z37" s="646">
        <v>1</v>
      </c>
      <c r="AA37" s="646"/>
      <c r="AB37" s="646"/>
      <c r="AC37" s="646"/>
      <c r="AD37" s="647">
        <v>2</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126381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36516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255057</v>
      </c>
      <c r="CS37" s="621"/>
      <c r="CT37" s="621"/>
      <c r="CU37" s="621"/>
      <c r="CV37" s="621"/>
      <c r="CW37" s="621"/>
      <c r="CX37" s="621"/>
      <c r="CY37" s="622"/>
      <c r="CZ37" s="611">
        <v>3.4</v>
      </c>
      <c r="DA37" s="623"/>
      <c r="DB37" s="623"/>
      <c r="DC37" s="624"/>
      <c r="DD37" s="614">
        <v>255057</v>
      </c>
      <c r="DE37" s="621"/>
      <c r="DF37" s="621"/>
      <c r="DG37" s="621"/>
      <c r="DH37" s="621"/>
      <c r="DI37" s="621"/>
      <c r="DJ37" s="621"/>
      <c r="DK37" s="622"/>
      <c r="DL37" s="614">
        <v>250415</v>
      </c>
      <c r="DM37" s="621"/>
      <c r="DN37" s="621"/>
      <c r="DO37" s="621"/>
      <c r="DP37" s="621"/>
      <c r="DQ37" s="621"/>
      <c r="DR37" s="621"/>
      <c r="DS37" s="621"/>
      <c r="DT37" s="621"/>
      <c r="DU37" s="621"/>
      <c r="DV37" s="622"/>
      <c r="DW37" s="611">
        <v>6.3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1010983</v>
      </c>
      <c r="S38" s="609"/>
      <c r="T38" s="609"/>
      <c r="U38" s="609"/>
      <c r="V38" s="609"/>
      <c r="W38" s="609"/>
      <c r="X38" s="609"/>
      <c r="Y38" s="610"/>
      <c r="Z38" s="646">
        <v>13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4228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1176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381628</v>
      </c>
      <c r="CS38" s="609"/>
      <c r="CT38" s="609"/>
      <c r="CU38" s="609"/>
      <c r="CV38" s="609"/>
      <c r="CW38" s="609"/>
      <c r="CX38" s="609"/>
      <c r="CY38" s="610"/>
      <c r="CZ38" s="611">
        <v>5</v>
      </c>
      <c r="DA38" s="623"/>
      <c r="DB38" s="623"/>
      <c r="DC38" s="624"/>
      <c r="DD38" s="614">
        <v>299272</v>
      </c>
      <c r="DE38" s="609"/>
      <c r="DF38" s="609"/>
      <c r="DG38" s="609"/>
      <c r="DH38" s="609"/>
      <c r="DI38" s="609"/>
      <c r="DJ38" s="609"/>
      <c r="DK38" s="610"/>
      <c r="DL38" s="614">
        <v>272300</v>
      </c>
      <c r="DM38" s="609"/>
      <c r="DN38" s="609"/>
      <c r="DO38" s="609"/>
      <c r="DP38" s="609"/>
      <c r="DQ38" s="609"/>
      <c r="DR38" s="609"/>
      <c r="DS38" s="609"/>
      <c r="DT38" s="609"/>
      <c r="DU38" s="609"/>
      <c r="DV38" s="610"/>
      <c r="DW38" s="611">
        <v>6.9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2658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1676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436657</v>
      </c>
      <c r="CS39" s="621"/>
      <c r="CT39" s="621"/>
      <c r="CU39" s="621"/>
      <c r="CV39" s="621"/>
      <c r="CW39" s="621"/>
      <c r="CX39" s="621"/>
      <c r="CY39" s="622"/>
      <c r="CZ39" s="611">
        <v>5.8</v>
      </c>
      <c r="DA39" s="623"/>
      <c r="DB39" s="623"/>
      <c r="DC39" s="624"/>
      <c r="DD39" s="614">
        <v>340925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6783</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53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7788487</v>
      </c>
      <c r="S41" s="633"/>
      <c r="T41" s="633"/>
      <c r="U41" s="633"/>
      <c r="V41" s="633"/>
      <c r="W41" s="633"/>
      <c r="X41" s="633"/>
      <c r="Y41" s="636"/>
      <c r="Z41" s="637">
        <v>100</v>
      </c>
      <c r="AA41" s="637"/>
      <c r="AB41" s="637"/>
      <c r="AC41" s="637"/>
      <c r="AD41" s="638">
        <v>3964271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94084</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327</v>
      </c>
      <c r="AR42" s="654"/>
      <c r="AS42" s="654"/>
      <c r="AT42" s="654"/>
      <c r="AU42" s="654"/>
      <c r="AV42" s="654"/>
      <c r="AW42" s="654"/>
      <c r="AX42" s="654"/>
      <c r="AY42" s="655"/>
      <c r="AZ42" s="592">
        <v>280658</v>
      </c>
      <c r="BA42" s="633"/>
      <c r="BB42" s="633"/>
      <c r="BC42" s="633"/>
      <c r="BD42" s="593"/>
      <c r="BE42" s="593"/>
      <c r="BF42" s="656"/>
      <c r="BG42" s="651"/>
      <c r="BH42" s="652"/>
      <c r="BI42" s="652"/>
      <c r="BJ42" s="652"/>
      <c r="BK42" s="652"/>
      <c r="BL42" s="206"/>
      <c r="BM42" s="590" t="s">
        <v>339</v>
      </c>
      <c r="BN42" s="590"/>
      <c r="BO42" s="590"/>
      <c r="BP42" s="590"/>
      <c r="BQ42" s="590"/>
      <c r="BR42" s="590"/>
      <c r="BS42" s="590"/>
      <c r="BT42" s="590"/>
      <c r="BU42" s="591"/>
      <c r="BV42" s="592">
        <v>376</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1689547</v>
      </c>
      <c r="CS42" s="621"/>
      <c r="CT42" s="621"/>
      <c r="CU42" s="621"/>
      <c r="CV42" s="621"/>
      <c r="CW42" s="621"/>
      <c r="CX42" s="621"/>
      <c r="CY42" s="622"/>
      <c r="CZ42" s="611">
        <v>22.3</v>
      </c>
      <c r="DA42" s="623"/>
      <c r="DB42" s="623"/>
      <c r="DC42" s="624"/>
      <c r="DD42" s="614">
        <v>139384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1631091</v>
      </c>
      <c r="CS44" s="609"/>
      <c r="CT44" s="609"/>
      <c r="CU44" s="609"/>
      <c r="CV44" s="609"/>
      <c r="CW44" s="609"/>
      <c r="CX44" s="609"/>
      <c r="CY44" s="610"/>
      <c r="CZ44" s="611">
        <v>21.5</v>
      </c>
      <c r="DA44" s="612"/>
      <c r="DB44" s="612"/>
      <c r="DC44" s="613"/>
      <c r="DD44" s="614">
        <v>109152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1169769</v>
      </c>
      <c r="CS45" s="621"/>
      <c r="CT45" s="621"/>
      <c r="CU45" s="621"/>
      <c r="CV45" s="621"/>
      <c r="CW45" s="621"/>
      <c r="CX45" s="621"/>
      <c r="CY45" s="622"/>
      <c r="CZ45" s="611">
        <v>15.4</v>
      </c>
      <c r="DA45" s="623"/>
      <c r="DB45" s="623"/>
      <c r="DC45" s="624"/>
      <c r="DD45" s="614">
        <v>15545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350220</v>
      </c>
      <c r="CS46" s="609"/>
      <c r="CT46" s="609"/>
      <c r="CU46" s="609"/>
      <c r="CV46" s="609"/>
      <c r="CW46" s="609"/>
      <c r="CX46" s="609"/>
      <c r="CY46" s="610"/>
      <c r="CZ46" s="611">
        <v>4.5999999999999996</v>
      </c>
      <c r="DA46" s="612"/>
      <c r="DB46" s="612"/>
      <c r="DC46" s="613"/>
      <c r="DD46" s="614">
        <v>41611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v>58456</v>
      </c>
      <c r="CS47" s="621"/>
      <c r="CT47" s="621"/>
      <c r="CU47" s="621"/>
      <c r="CV47" s="621"/>
      <c r="CW47" s="621"/>
      <c r="CX47" s="621"/>
      <c r="CY47" s="622"/>
      <c r="CZ47" s="611">
        <v>0.8</v>
      </c>
      <c r="DA47" s="623"/>
      <c r="DB47" s="623"/>
      <c r="DC47" s="624"/>
      <c r="DD47" s="614">
        <v>30232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7580144</v>
      </c>
      <c r="CS49" s="593"/>
      <c r="CT49" s="593"/>
      <c r="CU49" s="593"/>
      <c r="CV49" s="593"/>
      <c r="CW49" s="593"/>
      <c r="CX49" s="593"/>
      <c r="CY49" s="594"/>
      <c r="CZ49" s="595">
        <v>100</v>
      </c>
      <c r="DA49" s="596"/>
      <c r="DB49" s="596"/>
      <c r="DC49" s="597"/>
      <c r="DD49" s="598">
        <v>4675257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rEepNIOsdmuppZ+aZNpCUEe3rVXEosW22Y9AyDwTMvHYLRQoSpBPNVIX2HfOuqNwS3ZnHw3/r4CDf4JMZtPsA==" saltValue="rNBzfDGrAxweqObLq2vI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9" t="s">
        <v>351</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1079"/>
      <c r="BA2" s="1079"/>
      <c r="BB2" s="1079"/>
      <c r="BC2" s="1079"/>
      <c r="BD2" s="1079"/>
      <c r="BE2" s="1079"/>
      <c r="BF2" s="1079"/>
      <c r="BG2" s="1079"/>
      <c r="BH2" s="1079"/>
      <c r="BI2" s="1079"/>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0" t="s">
        <v>352</v>
      </c>
      <c r="DK2" s="1081"/>
      <c r="DL2" s="1081"/>
      <c r="DM2" s="1081"/>
      <c r="DN2" s="1081"/>
      <c r="DO2" s="1082"/>
      <c r="DP2" s="210"/>
      <c r="DQ2" s="1080" t="s">
        <v>353</v>
      </c>
      <c r="DR2" s="1081"/>
      <c r="DS2" s="1081"/>
      <c r="DT2" s="1081"/>
      <c r="DU2" s="1081"/>
      <c r="DV2" s="1081"/>
      <c r="DW2" s="1081"/>
      <c r="DX2" s="1081"/>
      <c r="DY2" s="1081"/>
      <c r="DZ2" s="1082"/>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8" t="s">
        <v>354</v>
      </c>
      <c r="B4" s="1048"/>
      <c r="C4" s="1048"/>
      <c r="D4" s="1048"/>
      <c r="E4" s="1048"/>
      <c r="F4" s="1048"/>
      <c r="G4" s="1048"/>
      <c r="H4" s="1048"/>
      <c r="I4" s="1048"/>
      <c r="J4" s="1048"/>
      <c r="K4" s="1048"/>
      <c r="L4" s="1048"/>
      <c r="M4" s="1048"/>
      <c r="N4" s="1048"/>
      <c r="O4" s="1048"/>
      <c r="P4" s="1048"/>
      <c r="Q4" s="1048"/>
      <c r="R4" s="1048"/>
      <c r="S4" s="1048"/>
      <c r="T4" s="1048"/>
      <c r="U4" s="1048"/>
      <c r="V4" s="1048"/>
      <c r="W4" s="1048"/>
      <c r="X4" s="1048"/>
      <c r="Y4" s="1048"/>
      <c r="Z4" s="1048"/>
      <c r="AA4" s="1048"/>
      <c r="AB4" s="1048"/>
      <c r="AC4" s="1048"/>
      <c r="AD4" s="1048"/>
      <c r="AE4" s="1048"/>
      <c r="AF4" s="1048"/>
      <c r="AG4" s="1048"/>
      <c r="AH4" s="1048"/>
      <c r="AI4" s="1048"/>
      <c r="AJ4" s="1048"/>
      <c r="AK4" s="1048"/>
      <c r="AL4" s="1048"/>
      <c r="AM4" s="1048"/>
      <c r="AN4" s="1048"/>
      <c r="AO4" s="1048"/>
      <c r="AP4" s="1048"/>
      <c r="AQ4" s="1048"/>
      <c r="AR4" s="1048"/>
      <c r="AS4" s="1048"/>
      <c r="AT4" s="1048"/>
      <c r="AU4" s="1048"/>
      <c r="AV4" s="1048"/>
      <c r="AW4" s="1048"/>
      <c r="AX4" s="1048"/>
      <c r="AY4" s="1048"/>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3"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3" t="s">
        <v>370</v>
      </c>
      <c r="DH5" s="1074"/>
      <c r="DI5" s="1074"/>
      <c r="DJ5" s="1074"/>
      <c r="DK5" s="1075"/>
      <c r="DL5" s="1073" t="s">
        <v>371</v>
      </c>
      <c r="DM5" s="1074"/>
      <c r="DN5" s="1074"/>
      <c r="DO5" s="1074"/>
      <c r="DP5" s="1075"/>
      <c r="DQ5" s="988" t="s">
        <v>372</v>
      </c>
      <c r="DR5" s="989"/>
      <c r="DS5" s="989"/>
      <c r="DT5" s="989"/>
      <c r="DU5" s="990"/>
      <c r="DV5" s="988" t="s">
        <v>363</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4"/>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6"/>
      <c r="DH6" s="1077"/>
      <c r="DI6" s="1077"/>
      <c r="DJ6" s="1077"/>
      <c r="DK6" s="1078"/>
      <c r="DL6" s="1076"/>
      <c r="DM6" s="1077"/>
      <c r="DN6" s="1077"/>
      <c r="DO6" s="1077"/>
      <c r="DP6" s="1078"/>
      <c r="DQ6" s="991"/>
      <c r="DR6" s="992"/>
      <c r="DS6" s="992"/>
      <c r="DT6" s="992"/>
      <c r="DU6" s="993"/>
      <c r="DV6" s="991"/>
      <c r="DW6" s="992"/>
      <c r="DX6" s="992"/>
      <c r="DY6" s="992"/>
      <c r="DZ6" s="1003"/>
      <c r="EA6" s="216"/>
    </row>
    <row r="7" spans="1:131" s="217" customFormat="1" ht="26.25" customHeight="1" thickTop="1" x14ac:dyDescent="0.2">
      <c r="A7" s="218">
        <v>1</v>
      </c>
      <c r="B7" s="1036" t="s">
        <v>373</v>
      </c>
      <c r="C7" s="1037"/>
      <c r="D7" s="1037"/>
      <c r="E7" s="1037"/>
      <c r="F7" s="1037"/>
      <c r="G7" s="1037"/>
      <c r="H7" s="1037"/>
      <c r="I7" s="1037"/>
      <c r="J7" s="1037"/>
      <c r="K7" s="1037"/>
      <c r="L7" s="1037"/>
      <c r="M7" s="1037"/>
      <c r="N7" s="1037"/>
      <c r="O7" s="1037"/>
      <c r="P7" s="1038"/>
      <c r="Q7" s="1091">
        <v>7788</v>
      </c>
      <c r="R7" s="1092"/>
      <c r="S7" s="1092"/>
      <c r="T7" s="1092"/>
      <c r="U7" s="1092"/>
      <c r="V7" s="1092">
        <v>7580</v>
      </c>
      <c r="W7" s="1092"/>
      <c r="X7" s="1092"/>
      <c r="Y7" s="1092"/>
      <c r="Z7" s="1092"/>
      <c r="AA7" s="1092">
        <v>208</v>
      </c>
      <c r="AB7" s="1092"/>
      <c r="AC7" s="1092"/>
      <c r="AD7" s="1092"/>
      <c r="AE7" s="1093"/>
      <c r="AF7" s="1094">
        <v>163</v>
      </c>
      <c r="AG7" s="1095"/>
      <c r="AH7" s="1095"/>
      <c r="AI7" s="1095"/>
      <c r="AJ7" s="1096"/>
      <c r="AK7" s="1097">
        <v>380</v>
      </c>
      <c r="AL7" s="1098"/>
      <c r="AM7" s="1098"/>
      <c r="AN7" s="1098"/>
      <c r="AO7" s="1098"/>
      <c r="AP7" s="1098">
        <v>7064</v>
      </c>
      <c r="AQ7" s="1098"/>
      <c r="AR7" s="1098"/>
      <c r="AS7" s="1098"/>
      <c r="AT7" s="1098"/>
      <c r="AU7" s="1099"/>
      <c r="AV7" s="1099"/>
      <c r="AW7" s="1099"/>
      <c r="AX7" s="1099"/>
      <c r="AY7" s="1100"/>
      <c r="AZ7" s="214"/>
      <c r="BA7" s="214"/>
      <c r="BB7" s="214"/>
      <c r="BC7" s="214"/>
      <c r="BD7" s="214"/>
      <c r="BE7" s="215"/>
      <c r="BF7" s="215"/>
      <c r="BG7" s="215"/>
      <c r="BH7" s="215"/>
      <c r="BI7" s="215"/>
      <c r="BJ7" s="215"/>
      <c r="BK7" s="215"/>
      <c r="BL7" s="215"/>
      <c r="BM7" s="215"/>
      <c r="BN7" s="215"/>
      <c r="BO7" s="215"/>
      <c r="BP7" s="215"/>
      <c r="BQ7" s="218">
        <v>1</v>
      </c>
      <c r="BR7" s="219"/>
      <c r="BS7" s="1088"/>
      <c r="BT7" s="1089"/>
      <c r="BU7" s="1089"/>
      <c r="BV7" s="1089"/>
      <c r="BW7" s="1089"/>
      <c r="BX7" s="1089"/>
      <c r="BY7" s="1089"/>
      <c r="BZ7" s="1089"/>
      <c r="CA7" s="1089"/>
      <c r="CB7" s="1089"/>
      <c r="CC7" s="1089"/>
      <c r="CD7" s="1089"/>
      <c r="CE7" s="1089"/>
      <c r="CF7" s="1089"/>
      <c r="CG7" s="1101"/>
      <c r="CH7" s="1085"/>
      <c r="CI7" s="1086"/>
      <c r="CJ7" s="1086"/>
      <c r="CK7" s="1086"/>
      <c r="CL7" s="1087"/>
      <c r="CM7" s="1085"/>
      <c r="CN7" s="1086"/>
      <c r="CO7" s="1086"/>
      <c r="CP7" s="1086"/>
      <c r="CQ7" s="1087"/>
      <c r="CR7" s="1085"/>
      <c r="CS7" s="1086"/>
      <c r="CT7" s="1086"/>
      <c r="CU7" s="1086"/>
      <c r="CV7" s="1087"/>
      <c r="CW7" s="1085"/>
      <c r="CX7" s="1086"/>
      <c r="CY7" s="1086"/>
      <c r="CZ7" s="1086"/>
      <c r="DA7" s="1087"/>
      <c r="DB7" s="1085"/>
      <c r="DC7" s="1086"/>
      <c r="DD7" s="1086"/>
      <c r="DE7" s="1086"/>
      <c r="DF7" s="1087"/>
      <c r="DG7" s="1085"/>
      <c r="DH7" s="1086"/>
      <c r="DI7" s="1086"/>
      <c r="DJ7" s="1086"/>
      <c r="DK7" s="1087"/>
      <c r="DL7" s="1085"/>
      <c r="DM7" s="1086"/>
      <c r="DN7" s="1086"/>
      <c r="DO7" s="1086"/>
      <c r="DP7" s="1087"/>
      <c r="DQ7" s="1085"/>
      <c r="DR7" s="1086"/>
      <c r="DS7" s="1086"/>
      <c r="DT7" s="1086"/>
      <c r="DU7" s="1087"/>
      <c r="DV7" s="1088"/>
      <c r="DW7" s="1089"/>
      <c r="DX7" s="1089"/>
      <c r="DY7" s="1089"/>
      <c r="DZ7" s="1090"/>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9"/>
      <c r="AL8" s="1070"/>
      <c r="AM8" s="1070"/>
      <c r="AN8" s="1070"/>
      <c r="AO8" s="1070"/>
      <c r="AP8" s="1070"/>
      <c r="AQ8" s="1070"/>
      <c r="AR8" s="1070"/>
      <c r="AS8" s="1070"/>
      <c r="AT8" s="1070"/>
      <c r="AU8" s="1071"/>
      <c r="AV8" s="1071"/>
      <c r="AW8" s="1071"/>
      <c r="AX8" s="1071"/>
      <c r="AY8" s="1072"/>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9"/>
      <c r="AL9" s="1070"/>
      <c r="AM9" s="1070"/>
      <c r="AN9" s="1070"/>
      <c r="AO9" s="1070"/>
      <c r="AP9" s="1070"/>
      <c r="AQ9" s="1070"/>
      <c r="AR9" s="1070"/>
      <c r="AS9" s="1070"/>
      <c r="AT9" s="1070"/>
      <c r="AU9" s="1071"/>
      <c r="AV9" s="1071"/>
      <c r="AW9" s="1071"/>
      <c r="AX9" s="1071"/>
      <c r="AY9" s="1072"/>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9"/>
      <c r="AL10" s="1070"/>
      <c r="AM10" s="1070"/>
      <c r="AN10" s="1070"/>
      <c r="AO10" s="1070"/>
      <c r="AP10" s="1070"/>
      <c r="AQ10" s="1070"/>
      <c r="AR10" s="1070"/>
      <c r="AS10" s="1070"/>
      <c r="AT10" s="1070"/>
      <c r="AU10" s="1071"/>
      <c r="AV10" s="1071"/>
      <c r="AW10" s="1071"/>
      <c r="AX10" s="1071"/>
      <c r="AY10" s="1072"/>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9"/>
      <c r="AL11" s="1070"/>
      <c r="AM11" s="1070"/>
      <c r="AN11" s="1070"/>
      <c r="AO11" s="1070"/>
      <c r="AP11" s="1070"/>
      <c r="AQ11" s="1070"/>
      <c r="AR11" s="1070"/>
      <c r="AS11" s="1070"/>
      <c r="AT11" s="1070"/>
      <c r="AU11" s="1071"/>
      <c r="AV11" s="1071"/>
      <c r="AW11" s="1071"/>
      <c r="AX11" s="1071"/>
      <c r="AY11" s="1072"/>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9"/>
      <c r="AL12" s="1070"/>
      <c r="AM12" s="1070"/>
      <c r="AN12" s="1070"/>
      <c r="AO12" s="1070"/>
      <c r="AP12" s="1070"/>
      <c r="AQ12" s="1070"/>
      <c r="AR12" s="1070"/>
      <c r="AS12" s="1070"/>
      <c r="AT12" s="1070"/>
      <c r="AU12" s="1071"/>
      <c r="AV12" s="1071"/>
      <c r="AW12" s="1071"/>
      <c r="AX12" s="1071"/>
      <c r="AY12" s="1072"/>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9"/>
      <c r="AL13" s="1070"/>
      <c r="AM13" s="1070"/>
      <c r="AN13" s="1070"/>
      <c r="AO13" s="1070"/>
      <c r="AP13" s="1070"/>
      <c r="AQ13" s="1070"/>
      <c r="AR13" s="1070"/>
      <c r="AS13" s="1070"/>
      <c r="AT13" s="1070"/>
      <c r="AU13" s="1071"/>
      <c r="AV13" s="1071"/>
      <c r="AW13" s="1071"/>
      <c r="AX13" s="1071"/>
      <c r="AY13" s="1072"/>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9"/>
      <c r="AL14" s="1070"/>
      <c r="AM14" s="1070"/>
      <c r="AN14" s="1070"/>
      <c r="AO14" s="1070"/>
      <c r="AP14" s="1070"/>
      <c r="AQ14" s="1070"/>
      <c r="AR14" s="1070"/>
      <c r="AS14" s="1070"/>
      <c r="AT14" s="1070"/>
      <c r="AU14" s="1071"/>
      <c r="AV14" s="1071"/>
      <c r="AW14" s="1071"/>
      <c r="AX14" s="1071"/>
      <c r="AY14" s="1072"/>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9"/>
      <c r="AL15" s="1070"/>
      <c r="AM15" s="1070"/>
      <c r="AN15" s="1070"/>
      <c r="AO15" s="1070"/>
      <c r="AP15" s="1070"/>
      <c r="AQ15" s="1070"/>
      <c r="AR15" s="1070"/>
      <c r="AS15" s="1070"/>
      <c r="AT15" s="1070"/>
      <c r="AU15" s="1071"/>
      <c r="AV15" s="1071"/>
      <c r="AW15" s="1071"/>
      <c r="AX15" s="1071"/>
      <c r="AY15" s="1072"/>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9"/>
      <c r="AL16" s="1070"/>
      <c r="AM16" s="1070"/>
      <c r="AN16" s="1070"/>
      <c r="AO16" s="1070"/>
      <c r="AP16" s="1070"/>
      <c r="AQ16" s="1070"/>
      <c r="AR16" s="1070"/>
      <c r="AS16" s="1070"/>
      <c r="AT16" s="1070"/>
      <c r="AU16" s="1071"/>
      <c r="AV16" s="1071"/>
      <c r="AW16" s="1071"/>
      <c r="AX16" s="1071"/>
      <c r="AY16" s="1072"/>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9"/>
      <c r="AL17" s="1070"/>
      <c r="AM17" s="1070"/>
      <c r="AN17" s="1070"/>
      <c r="AO17" s="1070"/>
      <c r="AP17" s="1070"/>
      <c r="AQ17" s="1070"/>
      <c r="AR17" s="1070"/>
      <c r="AS17" s="1070"/>
      <c r="AT17" s="1070"/>
      <c r="AU17" s="1071"/>
      <c r="AV17" s="1071"/>
      <c r="AW17" s="1071"/>
      <c r="AX17" s="1071"/>
      <c r="AY17" s="1072"/>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9"/>
      <c r="AL18" s="1070"/>
      <c r="AM18" s="1070"/>
      <c r="AN18" s="1070"/>
      <c r="AO18" s="1070"/>
      <c r="AP18" s="1070"/>
      <c r="AQ18" s="1070"/>
      <c r="AR18" s="1070"/>
      <c r="AS18" s="1070"/>
      <c r="AT18" s="1070"/>
      <c r="AU18" s="1071"/>
      <c r="AV18" s="1071"/>
      <c r="AW18" s="1071"/>
      <c r="AX18" s="1071"/>
      <c r="AY18" s="1072"/>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9"/>
      <c r="AL19" s="1070"/>
      <c r="AM19" s="1070"/>
      <c r="AN19" s="1070"/>
      <c r="AO19" s="1070"/>
      <c r="AP19" s="1070"/>
      <c r="AQ19" s="1070"/>
      <c r="AR19" s="1070"/>
      <c r="AS19" s="1070"/>
      <c r="AT19" s="1070"/>
      <c r="AU19" s="1071"/>
      <c r="AV19" s="1071"/>
      <c r="AW19" s="1071"/>
      <c r="AX19" s="1071"/>
      <c r="AY19" s="1072"/>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9"/>
      <c r="AL20" s="1070"/>
      <c r="AM20" s="1070"/>
      <c r="AN20" s="1070"/>
      <c r="AO20" s="1070"/>
      <c r="AP20" s="1070"/>
      <c r="AQ20" s="1070"/>
      <c r="AR20" s="1070"/>
      <c r="AS20" s="1070"/>
      <c r="AT20" s="1070"/>
      <c r="AU20" s="1071"/>
      <c r="AV20" s="1071"/>
      <c r="AW20" s="1071"/>
      <c r="AX20" s="1071"/>
      <c r="AY20" s="1072"/>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9"/>
      <c r="AL21" s="1070"/>
      <c r="AM21" s="1070"/>
      <c r="AN21" s="1070"/>
      <c r="AO21" s="1070"/>
      <c r="AP21" s="1070"/>
      <c r="AQ21" s="1070"/>
      <c r="AR21" s="1070"/>
      <c r="AS21" s="1070"/>
      <c r="AT21" s="1070"/>
      <c r="AU21" s="1071"/>
      <c r="AV21" s="1071"/>
      <c r="AW21" s="1071"/>
      <c r="AX21" s="1071"/>
      <c r="AY21" s="1072"/>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2"/>
      <c r="R22" s="1063"/>
      <c r="S22" s="1063"/>
      <c r="T22" s="1063"/>
      <c r="U22" s="1063"/>
      <c r="V22" s="1063"/>
      <c r="W22" s="1063"/>
      <c r="X22" s="1063"/>
      <c r="Y22" s="1063"/>
      <c r="Z22" s="1063"/>
      <c r="AA22" s="1063"/>
      <c r="AB22" s="1063"/>
      <c r="AC22" s="1063"/>
      <c r="AD22" s="1063"/>
      <c r="AE22" s="1064"/>
      <c r="AF22" s="1022"/>
      <c r="AG22" s="1023"/>
      <c r="AH22" s="1023"/>
      <c r="AI22" s="1023"/>
      <c r="AJ22" s="1024"/>
      <c r="AK22" s="1065"/>
      <c r="AL22" s="1066"/>
      <c r="AM22" s="1066"/>
      <c r="AN22" s="1066"/>
      <c r="AO22" s="1066"/>
      <c r="AP22" s="1066"/>
      <c r="AQ22" s="1066"/>
      <c r="AR22" s="1066"/>
      <c r="AS22" s="1066"/>
      <c r="AT22" s="1066"/>
      <c r="AU22" s="1067"/>
      <c r="AV22" s="1067"/>
      <c r="AW22" s="1067"/>
      <c r="AX22" s="1067"/>
      <c r="AY22" s="1068"/>
      <c r="AZ22" s="1015" t="s">
        <v>374</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375</v>
      </c>
      <c r="B23" s="924" t="s">
        <v>376</v>
      </c>
      <c r="C23" s="925"/>
      <c r="D23" s="925"/>
      <c r="E23" s="925"/>
      <c r="F23" s="925"/>
      <c r="G23" s="925"/>
      <c r="H23" s="925"/>
      <c r="I23" s="925"/>
      <c r="J23" s="925"/>
      <c r="K23" s="925"/>
      <c r="L23" s="925"/>
      <c r="M23" s="925"/>
      <c r="N23" s="925"/>
      <c r="O23" s="925"/>
      <c r="P23" s="935"/>
      <c r="Q23" s="1056">
        <v>7788</v>
      </c>
      <c r="R23" s="1050"/>
      <c r="S23" s="1050"/>
      <c r="T23" s="1050"/>
      <c r="U23" s="1050"/>
      <c r="V23" s="1050">
        <v>7580</v>
      </c>
      <c r="W23" s="1050"/>
      <c r="X23" s="1050"/>
      <c r="Y23" s="1050"/>
      <c r="Z23" s="1050"/>
      <c r="AA23" s="1050">
        <v>208</v>
      </c>
      <c r="AB23" s="1050"/>
      <c r="AC23" s="1050"/>
      <c r="AD23" s="1050"/>
      <c r="AE23" s="1057"/>
      <c r="AF23" s="1058">
        <v>163</v>
      </c>
      <c r="AG23" s="1050"/>
      <c r="AH23" s="1050"/>
      <c r="AI23" s="1050"/>
      <c r="AJ23" s="1059"/>
      <c r="AK23" s="1060"/>
      <c r="AL23" s="1061"/>
      <c r="AM23" s="1061"/>
      <c r="AN23" s="1061"/>
      <c r="AO23" s="1061"/>
      <c r="AP23" s="1050"/>
      <c r="AQ23" s="1050"/>
      <c r="AR23" s="1050"/>
      <c r="AS23" s="1050"/>
      <c r="AT23" s="1050"/>
      <c r="AU23" s="1051"/>
      <c r="AV23" s="1051"/>
      <c r="AW23" s="1051"/>
      <c r="AX23" s="1051"/>
      <c r="AY23" s="1052"/>
      <c r="AZ23" s="1053" t="s">
        <v>122</v>
      </c>
      <c r="BA23" s="1054"/>
      <c r="BB23" s="1054"/>
      <c r="BC23" s="1054"/>
      <c r="BD23" s="1055"/>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9" t="s">
        <v>377</v>
      </c>
      <c r="B24" s="1049"/>
      <c r="C24" s="1049"/>
      <c r="D24" s="1049"/>
      <c r="E24" s="1049"/>
      <c r="F24" s="1049"/>
      <c r="G24" s="1049"/>
      <c r="H24" s="1049"/>
      <c r="I24" s="1049"/>
      <c r="J24" s="1049"/>
      <c r="K24" s="1049"/>
      <c r="L24" s="1049"/>
      <c r="M24" s="1049"/>
      <c r="N24" s="1049"/>
      <c r="O24" s="1049"/>
      <c r="P24" s="1049"/>
      <c r="Q24" s="1049"/>
      <c r="R24" s="1049"/>
      <c r="S24" s="1049"/>
      <c r="T24" s="1049"/>
      <c r="U24" s="1049"/>
      <c r="V24" s="1049"/>
      <c r="W24" s="1049"/>
      <c r="X24" s="1049"/>
      <c r="Y24" s="1049"/>
      <c r="Z24" s="1049"/>
      <c r="AA24" s="1049"/>
      <c r="AB24" s="1049"/>
      <c r="AC24" s="1049"/>
      <c r="AD24" s="1049"/>
      <c r="AE24" s="1049"/>
      <c r="AF24" s="1049"/>
      <c r="AG24" s="1049"/>
      <c r="AH24" s="1049"/>
      <c r="AI24" s="1049"/>
      <c r="AJ24" s="1049"/>
      <c r="AK24" s="1049"/>
      <c r="AL24" s="1049"/>
      <c r="AM24" s="1049"/>
      <c r="AN24" s="1049"/>
      <c r="AO24" s="1049"/>
      <c r="AP24" s="1049"/>
      <c r="AQ24" s="1049"/>
      <c r="AR24" s="1049"/>
      <c r="AS24" s="1049"/>
      <c r="AT24" s="1049"/>
      <c r="AU24" s="1049"/>
      <c r="AV24" s="1049"/>
      <c r="AW24" s="1049"/>
      <c r="AX24" s="1049"/>
      <c r="AY24" s="1049"/>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8" t="s">
        <v>378</v>
      </c>
      <c r="B25" s="1048"/>
      <c r="C25" s="1048"/>
      <c r="D25" s="1048"/>
      <c r="E25" s="1048"/>
      <c r="F25" s="1048"/>
      <c r="G25" s="1048"/>
      <c r="H25" s="1048"/>
      <c r="I25" s="1048"/>
      <c r="J25" s="1048"/>
      <c r="K25" s="1048"/>
      <c r="L25" s="1048"/>
      <c r="M25" s="1048"/>
      <c r="N25" s="1048"/>
      <c r="O25" s="1048"/>
      <c r="P25" s="1048"/>
      <c r="Q25" s="1048"/>
      <c r="R25" s="1048"/>
      <c r="S25" s="1048"/>
      <c r="T25" s="1048"/>
      <c r="U25" s="1048"/>
      <c r="V25" s="1048"/>
      <c r="W25" s="1048"/>
      <c r="X25" s="1048"/>
      <c r="Y25" s="1048"/>
      <c r="Z25" s="1048"/>
      <c r="AA25" s="1048"/>
      <c r="AB25" s="1048"/>
      <c r="AC25" s="1048"/>
      <c r="AD25" s="1048"/>
      <c r="AE25" s="1048"/>
      <c r="AF25" s="1048"/>
      <c r="AG25" s="1048"/>
      <c r="AH25" s="1048"/>
      <c r="AI25" s="1048"/>
      <c r="AJ25" s="1048"/>
      <c r="AK25" s="1048"/>
      <c r="AL25" s="1048"/>
      <c r="AM25" s="1048"/>
      <c r="AN25" s="1048"/>
      <c r="AO25" s="1048"/>
      <c r="AP25" s="1048"/>
      <c r="AQ25" s="1048"/>
      <c r="AR25" s="1048"/>
      <c r="AS25" s="1048"/>
      <c r="AT25" s="1048"/>
      <c r="AU25" s="1048"/>
      <c r="AV25" s="1048"/>
      <c r="AW25" s="1048"/>
      <c r="AX25" s="1048"/>
      <c r="AY25" s="1048"/>
      <c r="AZ25" s="1048"/>
      <c r="BA25" s="1048"/>
      <c r="BB25" s="1048"/>
      <c r="BC25" s="1048"/>
      <c r="BD25" s="1048"/>
      <c r="BE25" s="1048"/>
      <c r="BF25" s="1048"/>
      <c r="BG25" s="1048"/>
      <c r="BH25" s="1048"/>
      <c r="BI25" s="1048"/>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4" t="s">
        <v>382</v>
      </c>
      <c r="AG26" s="995"/>
      <c r="AH26" s="995"/>
      <c r="AI26" s="995"/>
      <c r="AJ26" s="1045"/>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6"/>
      <c r="AG27" s="998"/>
      <c r="AH27" s="998"/>
      <c r="AI27" s="998"/>
      <c r="AJ27" s="1047"/>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6" t="s">
        <v>387</v>
      </c>
      <c r="C28" s="1037"/>
      <c r="D28" s="1037"/>
      <c r="E28" s="1037"/>
      <c r="F28" s="1037"/>
      <c r="G28" s="1037"/>
      <c r="H28" s="1037"/>
      <c r="I28" s="1037"/>
      <c r="J28" s="1037"/>
      <c r="K28" s="1037"/>
      <c r="L28" s="1037"/>
      <c r="M28" s="1037"/>
      <c r="N28" s="1037"/>
      <c r="O28" s="1037"/>
      <c r="P28" s="1038"/>
      <c r="Q28" s="1039">
        <v>1009</v>
      </c>
      <c r="R28" s="1040"/>
      <c r="S28" s="1040"/>
      <c r="T28" s="1040"/>
      <c r="U28" s="1040"/>
      <c r="V28" s="1040">
        <v>951</v>
      </c>
      <c r="W28" s="1040"/>
      <c r="X28" s="1040"/>
      <c r="Y28" s="1040"/>
      <c r="Z28" s="1040"/>
      <c r="AA28" s="1040">
        <v>58</v>
      </c>
      <c r="AB28" s="1040"/>
      <c r="AC28" s="1040"/>
      <c r="AD28" s="1040"/>
      <c r="AE28" s="1041"/>
      <c r="AF28" s="1042">
        <v>58</v>
      </c>
      <c r="AG28" s="1040"/>
      <c r="AH28" s="1040"/>
      <c r="AI28" s="1040"/>
      <c r="AJ28" s="1043"/>
      <c r="AK28" s="1031">
        <v>146</v>
      </c>
      <c r="AL28" s="1032"/>
      <c r="AM28" s="1032"/>
      <c r="AN28" s="1032"/>
      <c r="AO28" s="1032"/>
      <c r="AP28" s="1032" t="s">
        <v>545</v>
      </c>
      <c r="AQ28" s="1032"/>
      <c r="AR28" s="1032"/>
      <c r="AS28" s="1032"/>
      <c r="AT28" s="1032"/>
      <c r="AU28" s="1032" t="s">
        <v>545</v>
      </c>
      <c r="AV28" s="1032"/>
      <c r="AW28" s="1032"/>
      <c r="AX28" s="1032"/>
      <c r="AY28" s="1032"/>
      <c r="AZ28" s="1033"/>
      <c r="BA28" s="1033"/>
      <c r="BB28" s="1033"/>
      <c r="BC28" s="1033"/>
      <c r="BD28" s="1033"/>
      <c r="BE28" s="1034"/>
      <c r="BF28" s="1034"/>
      <c r="BG28" s="1034"/>
      <c r="BH28" s="1034"/>
      <c r="BI28" s="1035"/>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388</v>
      </c>
      <c r="C29" s="1018"/>
      <c r="D29" s="1018"/>
      <c r="E29" s="1018"/>
      <c r="F29" s="1018"/>
      <c r="G29" s="1018"/>
      <c r="H29" s="1018"/>
      <c r="I29" s="1018"/>
      <c r="J29" s="1018"/>
      <c r="K29" s="1018"/>
      <c r="L29" s="1018"/>
      <c r="M29" s="1018"/>
      <c r="N29" s="1018"/>
      <c r="O29" s="1018"/>
      <c r="P29" s="1019"/>
      <c r="Q29" s="1025">
        <v>877</v>
      </c>
      <c r="R29" s="1026"/>
      <c r="S29" s="1026"/>
      <c r="T29" s="1026"/>
      <c r="U29" s="1026"/>
      <c r="V29" s="1026">
        <v>824</v>
      </c>
      <c r="W29" s="1026"/>
      <c r="X29" s="1026"/>
      <c r="Y29" s="1026"/>
      <c r="Z29" s="1026"/>
      <c r="AA29" s="1026">
        <v>53</v>
      </c>
      <c r="AB29" s="1026"/>
      <c r="AC29" s="1026"/>
      <c r="AD29" s="1026"/>
      <c r="AE29" s="1027"/>
      <c r="AF29" s="1022">
        <v>53</v>
      </c>
      <c r="AG29" s="1023"/>
      <c r="AH29" s="1023"/>
      <c r="AI29" s="1023"/>
      <c r="AJ29" s="1024"/>
      <c r="AK29" s="967">
        <v>165</v>
      </c>
      <c r="AL29" s="958"/>
      <c r="AM29" s="958"/>
      <c r="AN29" s="958"/>
      <c r="AO29" s="958"/>
      <c r="AP29" s="958" t="s">
        <v>545</v>
      </c>
      <c r="AQ29" s="958"/>
      <c r="AR29" s="958"/>
      <c r="AS29" s="958"/>
      <c r="AT29" s="958"/>
      <c r="AU29" s="958" t="s">
        <v>545</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389</v>
      </c>
      <c r="C30" s="1018"/>
      <c r="D30" s="1018"/>
      <c r="E30" s="1018"/>
      <c r="F30" s="1018"/>
      <c r="G30" s="1018"/>
      <c r="H30" s="1018"/>
      <c r="I30" s="1018"/>
      <c r="J30" s="1018"/>
      <c r="K30" s="1018"/>
      <c r="L30" s="1018"/>
      <c r="M30" s="1018"/>
      <c r="N30" s="1018"/>
      <c r="O30" s="1018"/>
      <c r="P30" s="1019"/>
      <c r="Q30" s="1025">
        <v>95</v>
      </c>
      <c r="R30" s="1026"/>
      <c r="S30" s="1026"/>
      <c r="T30" s="1026"/>
      <c r="U30" s="1026"/>
      <c r="V30" s="1026">
        <v>92</v>
      </c>
      <c r="W30" s="1026"/>
      <c r="X30" s="1026"/>
      <c r="Y30" s="1026"/>
      <c r="Z30" s="1026"/>
      <c r="AA30" s="1026">
        <v>3</v>
      </c>
      <c r="AB30" s="1026"/>
      <c r="AC30" s="1026"/>
      <c r="AD30" s="1026"/>
      <c r="AE30" s="1027"/>
      <c r="AF30" s="1022">
        <v>3</v>
      </c>
      <c r="AG30" s="1023"/>
      <c r="AH30" s="1023"/>
      <c r="AI30" s="1023"/>
      <c r="AJ30" s="1024"/>
      <c r="AK30" s="967">
        <v>35</v>
      </c>
      <c r="AL30" s="958"/>
      <c r="AM30" s="958"/>
      <c r="AN30" s="958"/>
      <c r="AO30" s="958"/>
      <c r="AP30" s="958" t="s">
        <v>545</v>
      </c>
      <c r="AQ30" s="958"/>
      <c r="AR30" s="958"/>
      <c r="AS30" s="958"/>
      <c r="AT30" s="958"/>
      <c r="AU30" s="958" t="s">
        <v>545</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390</v>
      </c>
      <c r="C31" s="1018"/>
      <c r="D31" s="1018"/>
      <c r="E31" s="1018"/>
      <c r="F31" s="1018"/>
      <c r="G31" s="1018"/>
      <c r="H31" s="1018"/>
      <c r="I31" s="1018"/>
      <c r="J31" s="1018"/>
      <c r="K31" s="1018"/>
      <c r="L31" s="1018"/>
      <c r="M31" s="1018"/>
      <c r="N31" s="1018"/>
      <c r="O31" s="1018"/>
      <c r="P31" s="1019"/>
      <c r="Q31" s="1025">
        <v>92</v>
      </c>
      <c r="R31" s="1026"/>
      <c r="S31" s="1026"/>
      <c r="T31" s="1026"/>
      <c r="U31" s="1026"/>
      <c r="V31" s="1026">
        <v>89</v>
      </c>
      <c r="W31" s="1026"/>
      <c r="X31" s="1026"/>
      <c r="Y31" s="1026"/>
      <c r="Z31" s="1026"/>
      <c r="AA31" s="1026">
        <v>3</v>
      </c>
      <c r="AB31" s="1026"/>
      <c r="AC31" s="1026"/>
      <c r="AD31" s="1026"/>
      <c r="AE31" s="1027"/>
      <c r="AF31" s="1022">
        <v>3</v>
      </c>
      <c r="AG31" s="1023"/>
      <c r="AH31" s="1023"/>
      <c r="AI31" s="1023"/>
      <c r="AJ31" s="1024"/>
      <c r="AK31" s="967">
        <v>3</v>
      </c>
      <c r="AL31" s="958"/>
      <c r="AM31" s="958"/>
      <c r="AN31" s="958"/>
      <c r="AO31" s="958"/>
      <c r="AP31" s="958" t="s">
        <v>545</v>
      </c>
      <c r="AQ31" s="958"/>
      <c r="AR31" s="958"/>
      <c r="AS31" s="958"/>
      <c r="AT31" s="958"/>
      <c r="AU31" s="958" t="s">
        <v>545</v>
      </c>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391</v>
      </c>
      <c r="C32" s="1018"/>
      <c r="D32" s="1018"/>
      <c r="E32" s="1018"/>
      <c r="F32" s="1018"/>
      <c r="G32" s="1018"/>
      <c r="H32" s="1018"/>
      <c r="I32" s="1018"/>
      <c r="J32" s="1018"/>
      <c r="K32" s="1018"/>
      <c r="L32" s="1018"/>
      <c r="M32" s="1018"/>
      <c r="N32" s="1018"/>
      <c r="O32" s="1018"/>
      <c r="P32" s="1019"/>
      <c r="Q32" s="1025">
        <v>239</v>
      </c>
      <c r="R32" s="1026"/>
      <c r="S32" s="1026"/>
      <c r="T32" s="1026"/>
      <c r="U32" s="1026"/>
      <c r="V32" s="1026">
        <v>176</v>
      </c>
      <c r="W32" s="1026"/>
      <c r="X32" s="1026"/>
      <c r="Y32" s="1026"/>
      <c r="Z32" s="1026"/>
      <c r="AA32" s="1026">
        <v>63</v>
      </c>
      <c r="AB32" s="1026"/>
      <c r="AC32" s="1026"/>
      <c r="AD32" s="1026"/>
      <c r="AE32" s="1027"/>
      <c r="AF32" s="1022">
        <v>388</v>
      </c>
      <c r="AG32" s="1023"/>
      <c r="AH32" s="1023"/>
      <c r="AI32" s="1023"/>
      <c r="AJ32" s="1024"/>
      <c r="AK32" s="967">
        <v>126</v>
      </c>
      <c r="AL32" s="958"/>
      <c r="AM32" s="958"/>
      <c r="AN32" s="958"/>
      <c r="AO32" s="958"/>
      <c r="AP32" s="958">
        <v>907</v>
      </c>
      <c r="AQ32" s="958"/>
      <c r="AR32" s="958"/>
      <c r="AS32" s="958"/>
      <c r="AT32" s="958"/>
      <c r="AU32" s="958">
        <v>851</v>
      </c>
      <c r="AV32" s="958"/>
      <c r="AW32" s="958"/>
      <c r="AX32" s="958"/>
      <c r="AY32" s="958"/>
      <c r="AZ32" s="1028" t="s">
        <v>545</v>
      </c>
      <c r="BA32" s="1028"/>
      <c r="BB32" s="1028"/>
      <c r="BC32" s="1028"/>
      <c r="BD32" s="1028"/>
      <c r="BE32" s="1029" t="s">
        <v>392</v>
      </c>
      <c r="BF32" s="962"/>
      <c r="BG32" s="962"/>
      <c r="BH32" s="962"/>
      <c r="BI32" s="103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375</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505</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396</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397</v>
      </c>
      <c r="AV66" s="989"/>
      <c r="AW66" s="989"/>
      <c r="AX66" s="989"/>
      <c r="AY66" s="990"/>
      <c r="AZ66" s="988" t="s">
        <v>363</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552</v>
      </c>
      <c r="C68" s="973"/>
      <c r="D68" s="973"/>
      <c r="E68" s="973"/>
      <c r="F68" s="973"/>
      <c r="G68" s="973"/>
      <c r="H68" s="973"/>
      <c r="I68" s="973"/>
      <c r="J68" s="973"/>
      <c r="K68" s="973"/>
      <c r="L68" s="973"/>
      <c r="M68" s="973"/>
      <c r="N68" s="973"/>
      <c r="O68" s="973"/>
      <c r="P68" s="974"/>
      <c r="Q68" s="975">
        <v>10742</v>
      </c>
      <c r="R68" s="969"/>
      <c r="S68" s="969"/>
      <c r="T68" s="969"/>
      <c r="U68" s="969"/>
      <c r="V68" s="969">
        <v>10165</v>
      </c>
      <c r="W68" s="969"/>
      <c r="X68" s="969"/>
      <c r="Y68" s="969"/>
      <c r="Z68" s="969"/>
      <c r="AA68" s="969">
        <v>577</v>
      </c>
      <c r="AB68" s="969"/>
      <c r="AC68" s="969"/>
      <c r="AD68" s="969"/>
      <c r="AE68" s="969"/>
      <c r="AF68" s="969">
        <v>577</v>
      </c>
      <c r="AG68" s="969"/>
      <c r="AH68" s="969"/>
      <c r="AI68" s="969"/>
      <c r="AJ68" s="969"/>
      <c r="AK68" s="969">
        <v>565</v>
      </c>
      <c r="AL68" s="969"/>
      <c r="AM68" s="969"/>
      <c r="AN68" s="969"/>
      <c r="AO68" s="969"/>
      <c r="AP68" s="969" t="s">
        <v>553</v>
      </c>
      <c r="AQ68" s="969"/>
      <c r="AR68" s="969"/>
      <c r="AS68" s="969"/>
      <c r="AT68" s="969"/>
      <c r="AU68" s="969" t="s">
        <v>553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554</v>
      </c>
      <c r="C69" s="962"/>
      <c r="D69" s="962"/>
      <c r="E69" s="962"/>
      <c r="F69" s="962"/>
      <c r="G69" s="962"/>
      <c r="H69" s="962"/>
      <c r="I69" s="962"/>
      <c r="J69" s="962"/>
      <c r="K69" s="962"/>
      <c r="L69" s="962"/>
      <c r="M69" s="962"/>
      <c r="N69" s="962"/>
      <c r="O69" s="962"/>
      <c r="P69" s="963"/>
      <c r="Q69" s="964">
        <v>437</v>
      </c>
      <c r="R69" s="958"/>
      <c r="S69" s="958"/>
      <c r="T69" s="958"/>
      <c r="U69" s="958"/>
      <c r="V69" s="958">
        <v>432</v>
      </c>
      <c r="W69" s="958"/>
      <c r="X69" s="958"/>
      <c r="Y69" s="958"/>
      <c r="Z69" s="958"/>
      <c r="AA69" s="958">
        <v>5</v>
      </c>
      <c r="AB69" s="958"/>
      <c r="AC69" s="958"/>
      <c r="AD69" s="958"/>
      <c r="AE69" s="958"/>
      <c r="AF69" s="958">
        <v>5</v>
      </c>
      <c r="AG69" s="958"/>
      <c r="AH69" s="958"/>
      <c r="AI69" s="958"/>
      <c r="AJ69" s="958"/>
      <c r="AK69" s="958">
        <v>6</v>
      </c>
      <c r="AL69" s="958"/>
      <c r="AM69" s="958"/>
      <c r="AN69" s="958"/>
      <c r="AO69" s="958"/>
      <c r="AP69" s="958" t="s">
        <v>553</v>
      </c>
      <c r="AQ69" s="958"/>
      <c r="AR69" s="958"/>
      <c r="AS69" s="958"/>
      <c r="AT69" s="958"/>
      <c r="AU69" s="958" t="s">
        <v>553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555</v>
      </c>
      <c r="C70" s="962"/>
      <c r="D70" s="962"/>
      <c r="E70" s="962"/>
      <c r="F70" s="962"/>
      <c r="G70" s="962"/>
      <c r="H70" s="962"/>
      <c r="I70" s="962"/>
      <c r="J70" s="962"/>
      <c r="K70" s="962"/>
      <c r="L70" s="962"/>
      <c r="M70" s="962"/>
      <c r="N70" s="962"/>
      <c r="O70" s="962"/>
      <c r="P70" s="963"/>
      <c r="Q70" s="964">
        <v>501</v>
      </c>
      <c r="R70" s="958"/>
      <c r="S70" s="958"/>
      <c r="T70" s="958"/>
      <c r="U70" s="958"/>
      <c r="V70" s="958">
        <v>480</v>
      </c>
      <c r="W70" s="958"/>
      <c r="X70" s="958"/>
      <c r="Y70" s="958"/>
      <c r="Z70" s="958"/>
      <c r="AA70" s="958">
        <v>21</v>
      </c>
      <c r="AB70" s="958"/>
      <c r="AC70" s="958"/>
      <c r="AD70" s="958"/>
      <c r="AE70" s="958"/>
      <c r="AF70" s="958">
        <v>21</v>
      </c>
      <c r="AG70" s="958"/>
      <c r="AH70" s="958"/>
      <c r="AI70" s="958"/>
      <c r="AJ70" s="958"/>
      <c r="AK70" s="958">
        <v>35</v>
      </c>
      <c r="AL70" s="958"/>
      <c r="AM70" s="958"/>
      <c r="AN70" s="958"/>
      <c r="AO70" s="958"/>
      <c r="AP70" s="958" t="s">
        <v>553</v>
      </c>
      <c r="AQ70" s="958"/>
      <c r="AR70" s="958"/>
      <c r="AS70" s="958"/>
      <c r="AT70" s="958"/>
      <c r="AU70" s="958" t="s">
        <v>553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556</v>
      </c>
      <c r="C71" s="962"/>
      <c r="D71" s="962"/>
      <c r="E71" s="962"/>
      <c r="F71" s="962"/>
      <c r="G71" s="962"/>
      <c r="H71" s="962"/>
      <c r="I71" s="962"/>
      <c r="J71" s="962"/>
      <c r="K71" s="962"/>
      <c r="L71" s="962"/>
      <c r="M71" s="962"/>
      <c r="N71" s="962"/>
      <c r="O71" s="962"/>
      <c r="P71" s="963"/>
      <c r="Q71" s="964">
        <v>53</v>
      </c>
      <c r="R71" s="958"/>
      <c r="S71" s="958"/>
      <c r="T71" s="958"/>
      <c r="U71" s="958"/>
      <c r="V71" s="958">
        <v>50</v>
      </c>
      <c r="W71" s="958"/>
      <c r="X71" s="958"/>
      <c r="Y71" s="958"/>
      <c r="Z71" s="958"/>
      <c r="AA71" s="958">
        <v>3</v>
      </c>
      <c r="AB71" s="958"/>
      <c r="AC71" s="958"/>
      <c r="AD71" s="958"/>
      <c r="AE71" s="958"/>
      <c r="AF71" s="958">
        <v>3</v>
      </c>
      <c r="AG71" s="958"/>
      <c r="AH71" s="958"/>
      <c r="AI71" s="958"/>
      <c r="AJ71" s="958"/>
      <c r="AK71" s="958">
        <v>8</v>
      </c>
      <c r="AL71" s="958"/>
      <c r="AM71" s="958"/>
      <c r="AN71" s="958"/>
      <c r="AO71" s="958"/>
      <c r="AP71" s="958" t="s">
        <v>553</v>
      </c>
      <c r="AQ71" s="958"/>
      <c r="AR71" s="958"/>
      <c r="AS71" s="958"/>
      <c r="AT71" s="958"/>
      <c r="AU71" s="958" t="s">
        <v>553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557</v>
      </c>
      <c r="C72" s="962"/>
      <c r="D72" s="962"/>
      <c r="E72" s="962"/>
      <c r="F72" s="962"/>
      <c r="G72" s="962"/>
      <c r="H72" s="962"/>
      <c r="I72" s="962"/>
      <c r="J72" s="962"/>
      <c r="K72" s="962"/>
      <c r="L72" s="962"/>
      <c r="M72" s="962"/>
      <c r="N72" s="962"/>
      <c r="O72" s="962"/>
      <c r="P72" s="963"/>
      <c r="Q72" s="964">
        <v>776</v>
      </c>
      <c r="R72" s="958"/>
      <c r="S72" s="958"/>
      <c r="T72" s="958"/>
      <c r="U72" s="958"/>
      <c r="V72" s="958">
        <v>705</v>
      </c>
      <c r="W72" s="958"/>
      <c r="X72" s="958"/>
      <c r="Y72" s="958"/>
      <c r="Z72" s="958"/>
      <c r="AA72" s="958">
        <v>71</v>
      </c>
      <c r="AB72" s="958"/>
      <c r="AC72" s="958"/>
      <c r="AD72" s="958"/>
      <c r="AE72" s="958"/>
      <c r="AF72" s="958">
        <v>59</v>
      </c>
      <c r="AG72" s="958"/>
      <c r="AH72" s="958"/>
      <c r="AI72" s="958"/>
      <c r="AJ72" s="958"/>
      <c r="AK72" s="958">
        <v>39</v>
      </c>
      <c r="AL72" s="958"/>
      <c r="AM72" s="958"/>
      <c r="AN72" s="958"/>
      <c r="AO72" s="958"/>
      <c r="AP72" s="958">
        <v>137</v>
      </c>
      <c r="AQ72" s="958"/>
      <c r="AR72" s="958"/>
      <c r="AS72" s="958"/>
      <c r="AT72" s="958"/>
      <c r="AU72" s="958">
        <v>47</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558</v>
      </c>
      <c r="C73" s="962"/>
      <c r="D73" s="962"/>
      <c r="E73" s="962"/>
      <c r="F73" s="962"/>
      <c r="G73" s="962"/>
      <c r="H73" s="962"/>
      <c r="I73" s="962"/>
      <c r="J73" s="962"/>
      <c r="K73" s="962"/>
      <c r="L73" s="962"/>
      <c r="M73" s="962"/>
      <c r="N73" s="962"/>
      <c r="O73" s="962"/>
      <c r="P73" s="963"/>
      <c r="Q73" s="964">
        <v>37</v>
      </c>
      <c r="R73" s="958"/>
      <c r="S73" s="958"/>
      <c r="T73" s="958"/>
      <c r="U73" s="958"/>
      <c r="V73" s="958">
        <v>28</v>
      </c>
      <c r="W73" s="958"/>
      <c r="X73" s="958"/>
      <c r="Y73" s="958"/>
      <c r="Z73" s="958"/>
      <c r="AA73" s="958">
        <v>6</v>
      </c>
      <c r="AB73" s="958"/>
      <c r="AC73" s="958"/>
      <c r="AD73" s="958"/>
      <c r="AE73" s="958"/>
      <c r="AF73" s="958">
        <v>6</v>
      </c>
      <c r="AG73" s="958"/>
      <c r="AH73" s="958"/>
      <c r="AI73" s="958"/>
      <c r="AJ73" s="958"/>
      <c r="AK73" s="958" t="s">
        <v>553</v>
      </c>
      <c r="AL73" s="958"/>
      <c r="AM73" s="958"/>
      <c r="AN73" s="958"/>
      <c r="AO73" s="958"/>
      <c r="AP73" s="958">
        <v>59</v>
      </c>
      <c r="AQ73" s="958"/>
      <c r="AR73" s="958"/>
      <c r="AS73" s="958"/>
      <c r="AT73" s="958"/>
      <c r="AU73" s="958">
        <v>16</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559</v>
      </c>
      <c r="C74" s="962"/>
      <c r="D74" s="962"/>
      <c r="E74" s="962"/>
      <c r="F74" s="962"/>
      <c r="G74" s="962"/>
      <c r="H74" s="962"/>
      <c r="I74" s="962"/>
      <c r="J74" s="962"/>
      <c r="K74" s="962"/>
      <c r="L74" s="962"/>
      <c r="M74" s="962"/>
      <c r="N74" s="962"/>
      <c r="O74" s="962"/>
      <c r="P74" s="963"/>
      <c r="Q74" s="964">
        <v>100</v>
      </c>
      <c r="R74" s="958"/>
      <c r="S74" s="958"/>
      <c r="T74" s="958"/>
      <c r="U74" s="958"/>
      <c r="V74" s="958">
        <v>91</v>
      </c>
      <c r="W74" s="958"/>
      <c r="X74" s="958"/>
      <c r="Y74" s="958"/>
      <c r="Z74" s="958"/>
      <c r="AA74" s="958">
        <v>9</v>
      </c>
      <c r="AB74" s="958"/>
      <c r="AC74" s="958"/>
      <c r="AD74" s="958"/>
      <c r="AE74" s="958"/>
      <c r="AF74" s="958">
        <v>9</v>
      </c>
      <c r="AG74" s="958"/>
      <c r="AH74" s="958"/>
      <c r="AI74" s="958"/>
      <c r="AJ74" s="958"/>
      <c r="AK74" s="958">
        <v>17</v>
      </c>
      <c r="AL74" s="958"/>
      <c r="AM74" s="958"/>
      <c r="AN74" s="958"/>
      <c r="AO74" s="958"/>
      <c r="AP74" s="958" t="s">
        <v>553</v>
      </c>
      <c r="AQ74" s="958"/>
      <c r="AR74" s="958"/>
      <c r="AS74" s="958"/>
      <c r="AT74" s="958"/>
      <c r="AU74" s="958" t="s">
        <v>553</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560</v>
      </c>
      <c r="C75" s="962"/>
      <c r="D75" s="962"/>
      <c r="E75" s="962"/>
      <c r="F75" s="962"/>
      <c r="G75" s="962"/>
      <c r="H75" s="962"/>
      <c r="I75" s="962"/>
      <c r="J75" s="962"/>
      <c r="K75" s="962"/>
      <c r="L75" s="962"/>
      <c r="M75" s="962"/>
      <c r="N75" s="962"/>
      <c r="O75" s="962"/>
      <c r="P75" s="963"/>
      <c r="Q75" s="965">
        <v>303344</v>
      </c>
      <c r="R75" s="966"/>
      <c r="S75" s="966"/>
      <c r="T75" s="966"/>
      <c r="U75" s="967"/>
      <c r="V75" s="968">
        <v>298534</v>
      </c>
      <c r="W75" s="966"/>
      <c r="X75" s="966"/>
      <c r="Y75" s="966"/>
      <c r="Z75" s="967"/>
      <c r="AA75" s="968">
        <v>4810</v>
      </c>
      <c r="AB75" s="966"/>
      <c r="AC75" s="966"/>
      <c r="AD75" s="966"/>
      <c r="AE75" s="967"/>
      <c r="AF75" s="968">
        <v>4810</v>
      </c>
      <c r="AG75" s="966"/>
      <c r="AH75" s="966"/>
      <c r="AI75" s="966"/>
      <c r="AJ75" s="967"/>
      <c r="AK75" s="968">
        <v>2401</v>
      </c>
      <c r="AL75" s="966"/>
      <c r="AM75" s="966"/>
      <c r="AN75" s="966"/>
      <c r="AO75" s="967"/>
      <c r="AP75" s="968" t="s">
        <v>553</v>
      </c>
      <c r="AQ75" s="966"/>
      <c r="AR75" s="966"/>
      <c r="AS75" s="966"/>
      <c r="AT75" s="967"/>
      <c r="AU75" s="968" t="s">
        <v>553</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375</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375</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2">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779160</v>
      </c>
      <c r="AB110" s="876"/>
      <c r="AC110" s="876"/>
      <c r="AD110" s="876"/>
      <c r="AE110" s="877"/>
      <c r="AF110" s="878">
        <v>751976</v>
      </c>
      <c r="AG110" s="876"/>
      <c r="AH110" s="876"/>
      <c r="AI110" s="876"/>
      <c r="AJ110" s="877"/>
      <c r="AK110" s="878">
        <v>767017</v>
      </c>
      <c r="AL110" s="876"/>
      <c r="AM110" s="876"/>
      <c r="AN110" s="876"/>
      <c r="AO110" s="877"/>
      <c r="AP110" s="879">
        <v>22.4</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6751169</v>
      </c>
      <c r="BR110" s="829"/>
      <c r="BS110" s="829"/>
      <c r="BT110" s="829"/>
      <c r="BU110" s="829"/>
      <c r="BV110" s="829">
        <v>6788608</v>
      </c>
      <c r="BW110" s="829"/>
      <c r="BX110" s="829"/>
      <c r="BY110" s="829"/>
      <c r="BZ110" s="829"/>
      <c r="CA110" s="829">
        <v>7064412</v>
      </c>
      <c r="CB110" s="829"/>
      <c r="CC110" s="829"/>
      <c r="CD110" s="829"/>
      <c r="CE110" s="829"/>
      <c r="CF110" s="853">
        <v>206.2</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5800</v>
      </c>
      <c r="BR111" s="804"/>
      <c r="BS111" s="804"/>
      <c r="BT111" s="804"/>
      <c r="BU111" s="804"/>
      <c r="BV111" s="804">
        <v>3527</v>
      </c>
      <c r="BW111" s="804"/>
      <c r="BX111" s="804"/>
      <c r="BY111" s="804"/>
      <c r="BZ111" s="804"/>
      <c r="CA111" s="804" t="s">
        <v>122</v>
      </c>
      <c r="CB111" s="804"/>
      <c r="CC111" s="804"/>
      <c r="CD111" s="804"/>
      <c r="CE111" s="804"/>
      <c r="CF111" s="862" t="s">
        <v>122</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531698</v>
      </c>
      <c r="BR112" s="804"/>
      <c r="BS112" s="804"/>
      <c r="BT112" s="804"/>
      <c r="BU112" s="804"/>
      <c r="BV112" s="804">
        <v>660023</v>
      </c>
      <c r="BW112" s="804"/>
      <c r="BX112" s="804"/>
      <c r="BY112" s="804"/>
      <c r="BZ112" s="804"/>
      <c r="CA112" s="804">
        <v>850643</v>
      </c>
      <c r="CB112" s="804"/>
      <c r="CC112" s="804"/>
      <c r="CD112" s="804"/>
      <c r="CE112" s="804"/>
      <c r="CF112" s="862">
        <v>24.8</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49081</v>
      </c>
      <c r="AB113" s="906"/>
      <c r="AC113" s="906"/>
      <c r="AD113" s="906"/>
      <c r="AE113" s="907"/>
      <c r="AF113" s="908">
        <v>45155</v>
      </c>
      <c r="AG113" s="906"/>
      <c r="AH113" s="906"/>
      <c r="AI113" s="906"/>
      <c r="AJ113" s="907"/>
      <c r="AK113" s="908">
        <v>45971</v>
      </c>
      <c r="AL113" s="906"/>
      <c r="AM113" s="906"/>
      <c r="AN113" s="906"/>
      <c r="AO113" s="907"/>
      <c r="AP113" s="909">
        <v>1.3</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18939</v>
      </c>
      <c r="BR113" s="804"/>
      <c r="BS113" s="804"/>
      <c r="BT113" s="804"/>
      <c r="BU113" s="804"/>
      <c r="BV113" s="804">
        <v>17071</v>
      </c>
      <c r="BW113" s="804"/>
      <c r="BX113" s="804"/>
      <c r="BY113" s="804"/>
      <c r="BZ113" s="804"/>
      <c r="CA113" s="804">
        <v>62823</v>
      </c>
      <c r="CB113" s="804"/>
      <c r="CC113" s="804"/>
      <c r="CD113" s="804"/>
      <c r="CE113" s="804"/>
      <c r="CF113" s="862">
        <v>1.8</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21257</v>
      </c>
      <c r="AB114" s="767"/>
      <c r="AC114" s="767"/>
      <c r="AD114" s="767"/>
      <c r="AE114" s="768"/>
      <c r="AF114" s="769">
        <v>2453</v>
      </c>
      <c r="AG114" s="767"/>
      <c r="AH114" s="767"/>
      <c r="AI114" s="767"/>
      <c r="AJ114" s="768"/>
      <c r="AK114" s="769">
        <v>3121</v>
      </c>
      <c r="AL114" s="767"/>
      <c r="AM114" s="767"/>
      <c r="AN114" s="767"/>
      <c r="AO114" s="768"/>
      <c r="AP114" s="811">
        <v>0.1</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377720</v>
      </c>
      <c r="BR114" s="804"/>
      <c r="BS114" s="804"/>
      <c r="BT114" s="804"/>
      <c r="BU114" s="804"/>
      <c r="BV114" s="804">
        <v>274116</v>
      </c>
      <c r="BW114" s="804"/>
      <c r="BX114" s="804"/>
      <c r="BY114" s="804"/>
      <c r="BZ114" s="804"/>
      <c r="CA114" s="804">
        <v>315744</v>
      </c>
      <c r="CB114" s="804"/>
      <c r="CC114" s="804"/>
      <c r="CD114" s="804"/>
      <c r="CE114" s="804"/>
      <c r="CF114" s="862">
        <v>9.1999999999999993</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v>90990</v>
      </c>
      <c r="BR115" s="804"/>
      <c r="BS115" s="804"/>
      <c r="BT115" s="804"/>
      <c r="BU115" s="804"/>
      <c r="BV115" s="804">
        <v>88200</v>
      </c>
      <c r="BW115" s="804"/>
      <c r="BX115" s="804"/>
      <c r="BY115" s="804"/>
      <c r="BZ115" s="804"/>
      <c r="CA115" s="804">
        <v>103500</v>
      </c>
      <c r="CB115" s="804"/>
      <c r="CC115" s="804"/>
      <c r="CD115" s="804"/>
      <c r="CE115" s="804"/>
      <c r="CF115" s="862">
        <v>3</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118</v>
      </c>
      <c r="AB116" s="767"/>
      <c r="AC116" s="767"/>
      <c r="AD116" s="767"/>
      <c r="AE116" s="768"/>
      <c r="AF116" s="769">
        <v>121</v>
      </c>
      <c r="AG116" s="767"/>
      <c r="AH116" s="767"/>
      <c r="AI116" s="767"/>
      <c r="AJ116" s="768"/>
      <c r="AK116" s="769">
        <v>918</v>
      </c>
      <c r="AL116" s="767"/>
      <c r="AM116" s="767"/>
      <c r="AN116" s="767"/>
      <c r="AO116" s="768"/>
      <c r="AP116" s="811">
        <v>0</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849616</v>
      </c>
      <c r="AB117" s="890"/>
      <c r="AC117" s="890"/>
      <c r="AD117" s="890"/>
      <c r="AE117" s="891"/>
      <c r="AF117" s="892">
        <v>799705</v>
      </c>
      <c r="AG117" s="890"/>
      <c r="AH117" s="890"/>
      <c r="AI117" s="890"/>
      <c r="AJ117" s="891"/>
      <c r="AK117" s="892">
        <v>817027</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439</v>
      </c>
      <c r="BP119" s="865"/>
      <c r="BQ119" s="866">
        <v>7776316</v>
      </c>
      <c r="BR119" s="832"/>
      <c r="BS119" s="832"/>
      <c r="BT119" s="832"/>
      <c r="BU119" s="832"/>
      <c r="BV119" s="832">
        <v>7831545</v>
      </c>
      <c r="BW119" s="832"/>
      <c r="BX119" s="832"/>
      <c r="BY119" s="832"/>
      <c r="BZ119" s="832"/>
      <c r="CA119" s="832">
        <v>8397122</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5800</v>
      </c>
      <c r="DH119" s="751"/>
      <c r="DI119" s="751"/>
      <c r="DJ119" s="751"/>
      <c r="DK119" s="752"/>
      <c r="DL119" s="753">
        <v>3527</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2445540</v>
      </c>
      <c r="BR120" s="829"/>
      <c r="BS120" s="829"/>
      <c r="BT120" s="829"/>
      <c r="BU120" s="829"/>
      <c r="BV120" s="829">
        <v>2704294</v>
      </c>
      <c r="BW120" s="829"/>
      <c r="BX120" s="829"/>
      <c r="BY120" s="829"/>
      <c r="BZ120" s="829"/>
      <c r="CA120" s="829">
        <v>2781704</v>
      </c>
      <c r="CB120" s="829"/>
      <c r="CC120" s="829"/>
      <c r="CD120" s="829"/>
      <c r="CE120" s="829"/>
      <c r="CF120" s="853">
        <v>81.2</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531698</v>
      </c>
      <c r="DH120" s="829"/>
      <c r="DI120" s="829"/>
      <c r="DJ120" s="829"/>
      <c r="DK120" s="829"/>
      <c r="DL120" s="829">
        <v>660023</v>
      </c>
      <c r="DM120" s="829"/>
      <c r="DN120" s="829"/>
      <c r="DO120" s="829"/>
      <c r="DP120" s="829"/>
      <c r="DQ120" s="829">
        <v>850643</v>
      </c>
      <c r="DR120" s="829"/>
      <c r="DS120" s="829"/>
      <c r="DT120" s="829"/>
      <c r="DU120" s="829"/>
      <c r="DV120" s="830">
        <v>24.8</v>
      </c>
      <c r="DW120" s="830"/>
      <c r="DX120" s="830"/>
      <c r="DY120" s="830"/>
      <c r="DZ120" s="831"/>
    </row>
    <row r="121" spans="1:130" s="212" customFormat="1" ht="26.25" customHeight="1" x14ac:dyDescent="0.2">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856326</v>
      </c>
      <c r="BR121" s="804"/>
      <c r="BS121" s="804"/>
      <c r="BT121" s="804"/>
      <c r="BU121" s="804"/>
      <c r="BV121" s="804">
        <v>892583</v>
      </c>
      <c r="BW121" s="804"/>
      <c r="BX121" s="804"/>
      <c r="BY121" s="804"/>
      <c r="BZ121" s="804"/>
      <c r="CA121" s="804">
        <v>991866</v>
      </c>
      <c r="CB121" s="804"/>
      <c r="CC121" s="804"/>
      <c r="CD121" s="804"/>
      <c r="CE121" s="804"/>
      <c r="CF121" s="862">
        <v>28.9</v>
      </c>
      <c r="CG121" s="863"/>
      <c r="CH121" s="863"/>
      <c r="CI121" s="863"/>
      <c r="CJ121" s="863"/>
      <c r="CK121" s="856"/>
      <c r="CL121" s="842"/>
      <c r="CM121" s="842"/>
      <c r="CN121" s="842"/>
      <c r="CO121" s="843"/>
      <c r="CP121" s="822" t="s">
        <v>388</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4339820</v>
      </c>
      <c r="BR122" s="832"/>
      <c r="BS122" s="832"/>
      <c r="BT122" s="832"/>
      <c r="BU122" s="832"/>
      <c r="BV122" s="832">
        <v>4410704</v>
      </c>
      <c r="BW122" s="832"/>
      <c r="BX122" s="832"/>
      <c r="BY122" s="832"/>
      <c r="BZ122" s="832"/>
      <c r="CA122" s="832">
        <v>4583943</v>
      </c>
      <c r="CB122" s="832"/>
      <c r="CC122" s="832"/>
      <c r="CD122" s="832"/>
      <c r="CE122" s="832"/>
      <c r="CF122" s="833">
        <v>133.80000000000001</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447</v>
      </c>
      <c r="BP123" s="865"/>
      <c r="BQ123" s="819">
        <v>7641686</v>
      </c>
      <c r="BR123" s="820"/>
      <c r="BS123" s="820"/>
      <c r="BT123" s="820"/>
      <c r="BU123" s="820"/>
      <c r="BV123" s="820">
        <v>8007581</v>
      </c>
      <c r="BW123" s="820"/>
      <c r="BX123" s="820"/>
      <c r="BY123" s="820"/>
      <c r="BZ123" s="820"/>
      <c r="CA123" s="820">
        <v>8357513</v>
      </c>
      <c r="CB123" s="820"/>
      <c r="CC123" s="820"/>
      <c r="CD123" s="820"/>
      <c r="CE123" s="820"/>
      <c r="CF123" s="735"/>
      <c r="CG123" s="736"/>
      <c r="CH123" s="736"/>
      <c r="CI123" s="736"/>
      <c r="CJ123" s="821"/>
      <c r="CK123" s="856"/>
      <c r="CL123" s="842"/>
      <c r="CM123" s="842"/>
      <c r="CN123" s="842"/>
      <c r="CO123" s="843"/>
      <c r="CP123" s="822" t="s">
        <v>387</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v>
      </c>
      <c r="BR124" s="818"/>
      <c r="BS124" s="818"/>
      <c r="BT124" s="818"/>
      <c r="BU124" s="818"/>
      <c r="BV124" s="818" t="s">
        <v>122</v>
      </c>
      <c r="BW124" s="818"/>
      <c r="BX124" s="818"/>
      <c r="BY124" s="818"/>
      <c r="BZ124" s="818"/>
      <c r="CA124" s="818">
        <v>1.1000000000000001</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35926</v>
      </c>
      <c r="AB128" s="788"/>
      <c r="AC128" s="788"/>
      <c r="AD128" s="788"/>
      <c r="AE128" s="789"/>
      <c r="AF128" s="790">
        <v>37106</v>
      </c>
      <c r="AG128" s="788"/>
      <c r="AH128" s="788"/>
      <c r="AI128" s="788"/>
      <c r="AJ128" s="789"/>
      <c r="AK128" s="790">
        <v>38419</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v>90990</v>
      </c>
      <c r="DH128" s="778"/>
      <c r="DI128" s="778"/>
      <c r="DJ128" s="778"/>
      <c r="DK128" s="778"/>
      <c r="DL128" s="778">
        <v>88200</v>
      </c>
      <c r="DM128" s="778"/>
      <c r="DN128" s="778"/>
      <c r="DO128" s="778"/>
      <c r="DP128" s="778"/>
      <c r="DQ128" s="778">
        <v>103500</v>
      </c>
      <c r="DR128" s="778"/>
      <c r="DS128" s="778"/>
      <c r="DT128" s="778"/>
      <c r="DU128" s="778"/>
      <c r="DV128" s="779">
        <v>3</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3891089</v>
      </c>
      <c r="AB129" s="767"/>
      <c r="AC129" s="767"/>
      <c r="AD129" s="767"/>
      <c r="AE129" s="768"/>
      <c r="AF129" s="769">
        <v>3898513</v>
      </c>
      <c r="AG129" s="767"/>
      <c r="AH129" s="767"/>
      <c r="AI129" s="767"/>
      <c r="AJ129" s="768"/>
      <c r="AK129" s="769">
        <v>3947582</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569417</v>
      </c>
      <c r="AB130" s="767"/>
      <c r="AC130" s="767"/>
      <c r="AD130" s="767"/>
      <c r="AE130" s="768"/>
      <c r="AF130" s="769">
        <v>523589</v>
      </c>
      <c r="AG130" s="767"/>
      <c r="AH130" s="767"/>
      <c r="AI130" s="767"/>
      <c r="AJ130" s="768"/>
      <c r="AK130" s="769">
        <v>521403</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7.3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3321672</v>
      </c>
      <c r="AB131" s="751"/>
      <c r="AC131" s="751"/>
      <c r="AD131" s="751"/>
      <c r="AE131" s="752"/>
      <c r="AF131" s="753">
        <v>3374924</v>
      </c>
      <c r="AG131" s="751"/>
      <c r="AH131" s="751"/>
      <c r="AI131" s="751"/>
      <c r="AJ131" s="752"/>
      <c r="AK131" s="753">
        <v>3426179</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v>1.1000000000000001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7.3539169429999998</v>
      </c>
      <c r="AB132" s="732"/>
      <c r="AC132" s="732"/>
      <c r="AD132" s="732"/>
      <c r="AE132" s="733"/>
      <c r="AF132" s="734">
        <v>7.0819372530000004</v>
      </c>
      <c r="AG132" s="732"/>
      <c r="AH132" s="732"/>
      <c r="AI132" s="732"/>
      <c r="AJ132" s="733"/>
      <c r="AK132" s="734">
        <v>7.5070508580000004</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6.6</v>
      </c>
      <c r="AB133" s="711"/>
      <c r="AC133" s="711"/>
      <c r="AD133" s="711"/>
      <c r="AE133" s="712"/>
      <c r="AF133" s="710">
        <v>6.8</v>
      </c>
      <c r="AG133" s="711"/>
      <c r="AH133" s="711"/>
      <c r="AI133" s="711"/>
      <c r="AJ133" s="712"/>
      <c r="AK133" s="710">
        <v>7.3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Ev7QzkZq1lWCjAy/oQmRvFXEbYVJDJIHIqvU+kssu4zUVjoQo1R0meqtnpEhJeAcRxZ9rkibnzs/WBQGKDSwQ==" saltValue="hQB6VtsWb/Fomj5u3O2S7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473</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vCklJnKz3Y2/4D0NZuN/ZZ+flNyqZM41KMIX8/sOPmfCdpMc6LjQBAF69VrCK65kaOKmnu5DNXmb1D/JogfK8g==" saltValue="vuvdxgeZjtP+vZwS06Xdh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aS3JzBt4c8+lyN1aaXOk05ndSBnN6K2UnCs5BOn0xexItNJT5Nr4tTUwMWoq2AJizfLiwizSCcOjN9gzHD/kA==" saltValue="jxmmm1NIvraQNcHGb5d+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475</v>
      </c>
      <c r="AL6" s="248"/>
      <c r="AM6" s="248"/>
      <c r="AN6" s="248"/>
    </row>
    <row r="7" spans="1:46" ht="13.5" customHeight="1" x14ac:dyDescent="0.2">
      <c r="A7" s="247"/>
      <c r="AK7" s="250"/>
      <c r="AL7" s="251"/>
      <c r="AM7" s="251"/>
      <c r="AN7" s="252"/>
      <c r="AO7" s="1107" t="s">
        <v>476</v>
      </c>
      <c r="AP7" s="253"/>
      <c r="AQ7" s="254" t="s">
        <v>477</v>
      </c>
      <c r="AR7" s="255"/>
    </row>
    <row r="8" spans="1:46" ht="13" x14ac:dyDescent="0.2">
      <c r="A8" s="247"/>
      <c r="AK8" s="256"/>
      <c r="AL8" s="257"/>
      <c r="AM8" s="257"/>
      <c r="AN8" s="258"/>
      <c r="AO8" s="1108"/>
      <c r="AP8" s="259" t="s">
        <v>478</v>
      </c>
      <c r="AQ8" s="260" t="s">
        <v>479</v>
      </c>
      <c r="AR8" s="261" t="s">
        <v>480</v>
      </c>
    </row>
    <row r="9" spans="1:46" ht="13" x14ac:dyDescent="0.2">
      <c r="A9" s="247"/>
      <c r="AK9" s="1119" t="s">
        <v>481</v>
      </c>
      <c r="AL9" s="1120"/>
      <c r="AM9" s="1120"/>
      <c r="AN9" s="1121"/>
      <c r="AO9" s="262">
        <v>1523396</v>
      </c>
      <c r="AP9" s="262">
        <v>278959</v>
      </c>
      <c r="AQ9" s="263">
        <v>186275</v>
      </c>
      <c r="AR9" s="264">
        <v>49.8</v>
      </c>
    </row>
    <row r="10" spans="1:46" ht="13.5" customHeight="1" x14ac:dyDescent="0.2">
      <c r="A10" s="247"/>
      <c r="AK10" s="1119" t="s">
        <v>482</v>
      </c>
      <c r="AL10" s="1120"/>
      <c r="AM10" s="1120"/>
      <c r="AN10" s="1121"/>
      <c r="AO10" s="265">
        <v>125735</v>
      </c>
      <c r="AP10" s="265">
        <v>23024</v>
      </c>
      <c r="AQ10" s="266">
        <v>28060</v>
      </c>
      <c r="AR10" s="267">
        <v>-17.899999999999999</v>
      </c>
    </row>
    <row r="11" spans="1:46" ht="13.5" customHeight="1" x14ac:dyDescent="0.2">
      <c r="A11" s="247"/>
      <c r="AK11" s="1119" t="s">
        <v>483</v>
      </c>
      <c r="AL11" s="1120"/>
      <c r="AM11" s="1120"/>
      <c r="AN11" s="1121"/>
      <c r="AO11" s="265">
        <v>31818</v>
      </c>
      <c r="AP11" s="265">
        <v>5826</v>
      </c>
      <c r="AQ11" s="266">
        <v>7123</v>
      </c>
      <c r="AR11" s="267">
        <v>-18.2</v>
      </c>
    </row>
    <row r="12" spans="1:46" ht="13.5" customHeight="1" x14ac:dyDescent="0.2">
      <c r="A12" s="247"/>
      <c r="AK12" s="1119" t="s">
        <v>484</v>
      </c>
      <c r="AL12" s="1120"/>
      <c r="AM12" s="1120"/>
      <c r="AN12" s="1121"/>
      <c r="AO12" s="265" t="s">
        <v>485</v>
      </c>
      <c r="AP12" s="265" t="s">
        <v>485</v>
      </c>
      <c r="AQ12" s="266">
        <v>57</v>
      </c>
      <c r="AR12" s="267" t="s">
        <v>485</v>
      </c>
    </row>
    <row r="13" spans="1:46" ht="13.5" customHeight="1" x14ac:dyDescent="0.2">
      <c r="A13" s="247"/>
      <c r="AK13" s="1119" t="s">
        <v>486</v>
      </c>
      <c r="AL13" s="1120"/>
      <c r="AM13" s="1120"/>
      <c r="AN13" s="1121"/>
      <c r="AO13" s="265">
        <v>54099</v>
      </c>
      <c r="AP13" s="265">
        <v>9906</v>
      </c>
      <c r="AQ13" s="266">
        <v>6435</v>
      </c>
      <c r="AR13" s="267">
        <v>53.9</v>
      </c>
    </row>
    <row r="14" spans="1:46" ht="13.5" customHeight="1" x14ac:dyDescent="0.2">
      <c r="A14" s="247"/>
      <c r="AK14" s="1119" t="s">
        <v>487</v>
      </c>
      <c r="AL14" s="1120"/>
      <c r="AM14" s="1120"/>
      <c r="AN14" s="1121"/>
      <c r="AO14" s="265" t="s">
        <v>485</v>
      </c>
      <c r="AP14" s="265" t="s">
        <v>485</v>
      </c>
      <c r="AQ14" s="266">
        <v>3786</v>
      </c>
      <c r="AR14" s="267" t="s">
        <v>485</v>
      </c>
    </row>
    <row r="15" spans="1:46" ht="13.5" customHeight="1" x14ac:dyDescent="0.2">
      <c r="A15" s="247"/>
      <c r="AK15" s="1122" t="s">
        <v>488</v>
      </c>
      <c r="AL15" s="1123"/>
      <c r="AM15" s="1123"/>
      <c r="AN15" s="1124"/>
      <c r="AO15" s="265">
        <v>-101380</v>
      </c>
      <c r="AP15" s="265">
        <v>-18564</v>
      </c>
      <c r="AQ15" s="266">
        <v>-9323</v>
      </c>
      <c r="AR15" s="267">
        <v>99.1</v>
      </c>
    </row>
    <row r="16" spans="1:46" ht="13" x14ac:dyDescent="0.2">
      <c r="A16" s="247"/>
      <c r="AK16" s="1122" t="s">
        <v>177</v>
      </c>
      <c r="AL16" s="1123"/>
      <c r="AM16" s="1123"/>
      <c r="AN16" s="1124"/>
      <c r="AO16" s="265">
        <v>1633668</v>
      </c>
      <c r="AP16" s="265">
        <v>299152</v>
      </c>
      <c r="AQ16" s="266">
        <v>222412</v>
      </c>
      <c r="AR16" s="267">
        <v>34.5</v>
      </c>
    </row>
    <row r="17" spans="1:46" ht="13" x14ac:dyDescent="0.2">
      <c r="A17" s="247"/>
    </row>
    <row r="18" spans="1:46" ht="13" x14ac:dyDescent="0.2">
      <c r="A18" s="247"/>
      <c r="AQ18" s="268"/>
      <c r="AR18" s="268"/>
    </row>
    <row r="19" spans="1:46" ht="13" x14ac:dyDescent="0.2">
      <c r="A19" s="247"/>
      <c r="AK19" s="243" t="s">
        <v>489</v>
      </c>
    </row>
    <row r="20" spans="1:46" ht="13" x14ac:dyDescent="0.2">
      <c r="A20" s="247"/>
      <c r="AK20" s="269"/>
      <c r="AL20" s="270"/>
      <c r="AM20" s="270"/>
      <c r="AN20" s="271"/>
      <c r="AO20" s="272" t="s">
        <v>490</v>
      </c>
      <c r="AP20" s="273" t="s">
        <v>491</v>
      </c>
      <c r="AQ20" s="274" t="s">
        <v>492</v>
      </c>
      <c r="AR20" s="275"/>
    </row>
    <row r="21" spans="1:46" s="248" customFormat="1" ht="13" x14ac:dyDescent="0.2">
      <c r="A21" s="276"/>
      <c r="AK21" s="1125" t="s">
        <v>493</v>
      </c>
      <c r="AL21" s="1126"/>
      <c r="AM21" s="1126"/>
      <c r="AN21" s="1127"/>
      <c r="AO21" s="277">
        <v>26.19</v>
      </c>
      <c r="AP21" s="278">
        <v>17.59</v>
      </c>
      <c r="AQ21" s="279">
        <v>8.6</v>
      </c>
      <c r="AS21" s="280"/>
      <c r="AT21" s="276"/>
    </row>
    <row r="22" spans="1:46" s="248" customFormat="1" ht="13" x14ac:dyDescent="0.2">
      <c r="A22" s="276"/>
      <c r="AK22" s="1125" t="s">
        <v>494</v>
      </c>
      <c r="AL22" s="1126"/>
      <c r="AM22" s="1126"/>
      <c r="AN22" s="1127"/>
      <c r="AO22" s="281">
        <v>93.4</v>
      </c>
      <c r="AP22" s="282">
        <v>95.9</v>
      </c>
      <c r="AQ22" s="283">
        <v>-2.5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8" t="s">
        <v>495</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row>
    <row r="27" spans="1:46" ht="13" x14ac:dyDescent="0.2">
      <c r="A27" s="288"/>
      <c r="AS27" s="243"/>
      <c r="AT27" s="243"/>
    </row>
    <row r="28" spans="1:46" ht="16.5"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497</v>
      </c>
      <c r="AL29" s="248"/>
      <c r="AM29" s="248"/>
      <c r="AN29" s="248"/>
      <c r="AS29" s="290"/>
    </row>
    <row r="30" spans="1:46" ht="13.5" customHeight="1" x14ac:dyDescent="0.2">
      <c r="A30" s="247"/>
      <c r="AK30" s="250"/>
      <c r="AL30" s="251"/>
      <c r="AM30" s="251"/>
      <c r="AN30" s="252"/>
      <c r="AO30" s="1107" t="s">
        <v>476</v>
      </c>
      <c r="AP30" s="253"/>
      <c r="AQ30" s="254" t="s">
        <v>477</v>
      </c>
      <c r="AR30" s="255"/>
    </row>
    <row r="31" spans="1:46" ht="13" x14ac:dyDescent="0.2">
      <c r="A31" s="247"/>
      <c r="AK31" s="256"/>
      <c r="AL31" s="257"/>
      <c r="AM31" s="257"/>
      <c r="AN31" s="258"/>
      <c r="AO31" s="1108"/>
      <c r="AP31" s="259" t="s">
        <v>478</v>
      </c>
      <c r="AQ31" s="260" t="s">
        <v>479</v>
      </c>
      <c r="AR31" s="261" t="s">
        <v>480</v>
      </c>
    </row>
    <row r="32" spans="1:46" ht="27" customHeight="1" x14ac:dyDescent="0.2">
      <c r="A32" s="247"/>
      <c r="AK32" s="1109" t="s">
        <v>498</v>
      </c>
      <c r="AL32" s="1110"/>
      <c r="AM32" s="1110"/>
      <c r="AN32" s="1111"/>
      <c r="AO32" s="291">
        <v>767017</v>
      </c>
      <c r="AP32" s="291">
        <v>140454</v>
      </c>
      <c r="AQ32" s="292">
        <v>124581</v>
      </c>
      <c r="AR32" s="293">
        <v>12.7</v>
      </c>
    </row>
    <row r="33" spans="1:46" ht="13.5" customHeight="1" x14ac:dyDescent="0.2">
      <c r="A33" s="247"/>
      <c r="AK33" s="1109" t="s">
        <v>499</v>
      </c>
      <c r="AL33" s="1110"/>
      <c r="AM33" s="1110"/>
      <c r="AN33" s="1111"/>
      <c r="AO33" s="291" t="s">
        <v>485</v>
      </c>
      <c r="AP33" s="291" t="s">
        <v>485</v>
      </c>
      <c r="AQ33" s="292">
        <v>76</v>
      </c>
      <c r="AR33" s="293" t="s">
        <v>485</v>
      </c>
    </row>
    <row r="34" spans="1:46" ht="27" customHeight="1" x14ac:dyDescent="0.2">
      <c r="A34" s="247"/>
      <c r="AK34" s="1109" t="s">
        <v>500</v>
      </c>
      <c r="AL34" s="1110"/>
      <c r="AM34" s="1110"/>
      <c r="AN34" s="1111"/>
      <c r="AO34" s="291" t="s">
        <v>485</v>
      </c>
      <c r="AP34" s="291" t="s">
        <v>485</v>
      </c>
      <c r="AQ34" s="292">
        <v>163</v>
      </c>
      <c r="AR34" s="293" t="s">
        <v>485</v>
      </c>
    </row>
    <row r="35" spans="1:46" ht="27" customHeight="1" x14ac:dyDescent="0.2">
      <c r="A35" s="247"/>
      <c r="AK35" s="1109" t="s">
        <v>501</v>
      </c>
      <c r="AL35" s="1110"/>
      <c r="AM35" s="1110"/>
      <c r="AN35" s="1111"/>
      <c r="AO35" s="291">
        <v>45971</v>
      </c>
      <c r="AP35" s="291">
        <v>8418</v>
      </c>
      <c r="AQ35" s="292">
        <v>24428</v>
      </c>
      <c r="AR35" s="293">
        <v>-65.5</v>
      </c>
    </row>
    <row r="36" spans="1:46" ht="27" customHeight="1" x14ac:dyDescent="0.2">
      <c r="A36" s="247"/>
      <c r="AK36" s="1109" t="s">
        <v>502</v>
      </c>
      <c r="AL36" s="1110"/>
      <c r="AM36" s="1110"/>
      <c r="AN36" s="1111"/>
      <c r="AO36" s="291">
        <v>3121</v>
      </c>
      <c r="AP36" s="291">
        <v>572</v>
      </c>
      <c r="AQ36" s="292">
        <v>4294</v>
      </c>
      <c r="AR36" s="293">
        <v>-86.7</v>
      </c>
    </row>
    <row r="37" spans="1:46" ht="13.5" customHeight="1" x14ac:dyDescent="0.2">
      <c r="A37" s="247"/>
      <c r="AK37" s="1109" t="s">
        <v>503</v>
      </c>
      <c r="AL37" s="1110"/>
      <c r="AM37" s="1110"/>
      <c r="AN37" s="1111"/>
      <c r="AO37" s="291" t="s">
        <v>485</v>
      </c>
      <c r="AP37" s="291" t="s">
        <v>485</v>
      </c>
      <c r="AQ37" s="292">
        <v>880</v>
      </c>
      <c r="AR37" s="293" t="s">
        <v>485</v>
      </c>
    </row>
    <row r="38" spans="1:46" ht="27" customHeight="1" x14ac:dyDescent="0.2">
      <c r="A38" s="247"/>
      <c r="AK38" s="1112" t="s">
        <v>504</v>
      </c>
      <c r="AL38" s="1113"/>
      <c r="AM38" s="1113"/>
      <c r="AN38" s="1114"/>
      <c r="AO38" s="294">
        <v>918</v>
      </c>
      <c r="AP38" s="294">
        <v>168</v>
      </c>
      <c r="AQ38" s="295">
        <v>22</v>
      </c>
      <c r="AR38" s="283">
        <v>663.6</v>
      </c>
      <c r="AS38" s="290"/>
    </row>
    <row r="39" spans="1:46" ht="13" x14ac:dyDescent="0.2">
      <c r="A39" s="247"/>
      <c r="AK39" s="1112" t="s">
        <v>505</v>
      </c>
      <c r="AL39" s="1113"/>
      <c r="AM39" s="1113"/>
      <c r="AN39" s="1114"/>
      <c r="AO39" s="291">
        <v>-38419</v>
      </c>
      <c r="AP39" s="291">
        <v>-7035</v>
      </c>
      <c r="AQ39" s="292">
        <v>-5293</v>
      </c>
      <c r="AR39" s="293">
        <v>32.9</v>
      </c>
      <c r="AS39" s="290"/>
    </row>
    <row r="40" spans="1:46" ht="27" customHeight="1" x14ac:dyDescent="0.2">
      <c r="A40" s="247"/>
      <c r="AK40" s="1109" t="s">
        <v>506</v>
      </c>
      <c r="AL40" s="1110"/>
      <c r="AM40" s="1110"/>
      <c r="AN40" s="1111"/>
      <c r="AO40" s="291">
        <v>-521403</v>
      </c>
      <c r="AP40" s="291">
        <v>-95478</v>
      </c>
      <c r="AQ40" s="292">
        <v>-99375</v>
      </c>
      <c r="AR40" s="293">
        <v>-3.9</v>
      </c>
      <c r="AS40" s="290"/>
    </row>
    <row r="41" spans="1:46" ht="13" x14ac:dyDescent="0.2">
      <c r="A41" s="247"/>
      <c r="AK41" s="1115" t="s">
        <v>287</v>
      </c>
      <c r="AL41" s="1116"/>
      <c r="AM41" s="1116"/>
      <c r="AN41" s="1117"/>
      <c r="AO41" s="291">
        <v>257205</v>
      </c>
      <c r="AP41" s="291">
        <v>47099</v>
      </c>
      <c r="AQ41" s="292">
        <v>49775</v>
      </c>
      <c r="AR41" s="293">
        <v>-5.4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 x14ac:dyDescent="0.2">
      <c r="A48" s="247"/>
      <c r="AK48" s="301" t="s">
        <v>508</v>
      </c>
      <c r="AL48" s="301"/>
      <c r="AM48" s="301"/>
      <c r="AN48" s="301"/>
      <c r="AO48" s="301"/>
      <c r="AP48" s="301"/>
      <c r="AQ48" s="302"/>
      <c r="AR48" s="301"/>
    </row>
    <row r="49" spans="1:44" ht="13.5" customHeight="1" x14ac:dyDescent="0.2">
      <c r="A49" s="247"/>
      <c r="AK49" s="303"/>
      <c r="AL49" s="304"/>
      <c r="AM49" s="1102" t="s">
        <v>476</v>
      </c>
      <c r="AN49" s="1104" t="s">
        <v>509</v>
      </c>
      <c r="AO49" s="1105"/>
      <c r="AP49" s="1105"/>
      <c r="AQ49" s="1105"/>
      <c r="AR49" s="1106"/>
    </row>
    <row r="50" spans="1:44" ht="13" x14ac:dyDescent="0.2">
      <c r="A50" s="247"/>
      <c r="AK50" s="305"/>
      <c r="AL50" s="306"/>
      <c r="AM50" s="1103"/>
      <c r="AN50" s="307" t="s">
        <v>510</v>
      </c>
      <c r="AO50" s="308" t="s">
        <v>511</v>
      </c>
      <c r="AP50" s="309" t="s">
        <v>512</v>
      </c>
      <c r="AQ50" s="310" t="s">
        <v>513</v>
      </c>
      <c r="AR50" s="311" t="s">
        <v>514</v>
      </c>
    </row>
    <row r="51" spans="1:44" ht="13" x14ac:dyDescent="0.2">
      <c r="A51" s="247"/>
      <c r="AK51" s="303" t="s">
        <v>515</v>
      </c>
      <c r="AL51" s="304"/>
      <c r="AM51" s="312">
        <v>958634</v>
      </c>
      <c r="AN51" s="313">
        <v>165111</v>
      </c>
      <c r="AO51" s="314">
        <v>0.4</v>
      </c>
      <c r="AP51" s="315">
        <v>200194</v>
      </c>
      <c r="AQ51" s="316">
        <v>5.2</v>
      </c>
      <c r="AR51" s="317">
        <v>-4.8</v>
      </c>
    </row>
    <row r="52" spans="1:44" ht="13" x14ac:dyDescent="0.2">
      <c r="A52" s="247"/>
      <c r="AK52" s="318"/>
      <c r="AL52" s="319" t="s">
        <v>516</v>
      </c>
      <c r="AM52" s="320">
        <v>234249</v>
      </c>
      <c r="AN52" s="321">
        <v>40346</v>
      </c>
      <c r="AO52" s="322">
        <v>26.2</v>
      </c>
      <c r="AP52" s="323">
        <v>106422</v>
      </c>
      <c r="AQ52" s="324">
        <v>20.100000000000001</v>
      </c>
      <c r="AR52" s="325">
        <v>6.1</v>
      </c>
    </row>
    <row r="53" spans="1:44" ht="13" x14ac:dyDescent="0.2">
      <c r="A53" s="247"/>
      <c r="AK53" s="303" t="s">
        <v>517</v>
      </c>
      <c r="AL53" s="304"/>
      <c r="AM53" s="312">
        <v>1039770</v>
      </c>
      <c r="AN53" s="313">
        <v>182608</v>
      </c>
      <c r="AO53" s="314">
        <v>10.6</v>
      </c>
      <c r="AP53" s="315">
        <v>196914</v>
      </c>
      <c r="AQ53" s="316">
        <v>-1.6</v>
      </c>
      <c r="AR53" s="317">
        <v>12.2</v>
      </c>
    </row>
    <row r="54" spans="1:44" ht="13" x14ac:dyDescent="0.2">
      <c r="A54" s="247"/>
      <c r="AK54" s="318"/>
      <c r="AL54" s="319" t="s">
        <v>516</v>
      </c>
      <c r="AM54" s="320">
        <v>268311</v>
      </c>
      <c r="AN54" s="321">
        <v>47122</v>
      </c>
      <c r="AO54" s="322">
        <v>16.8</v>
      </c>
      <c r="AP54" s="323">
        <v>98966</v>
      </c>
      <c r="AQ54" s="324">
        <v>-7</v>
      </c>
      <c r="AR54" s="325">
        <v>23.8</v>
      </c>
    </row>
    <row r="55" spans="1:44" ht="13" x14ac:dyDescent="0.2">
      <c r="A55" s="247"/>
      <c r="AK55" s="303" t="s">
        <v>518</v>
      </c>
      <c r="AL55" s="304"/>
      <c r="AM55" s="312">
        <v>1496946</v>
      </c>
      <c r="AN55" s="313">
        <v>267455</v>
      </c>
      <c r="AO55" s="314">
        <v>46.5</v>
      </c>
      <c r="AP55" s="315">
        <v>204757</v>
      </c>
      <c r="AQ55" s="316">
        <v>4</v>
      </c>
      <c r="AR55" s="317">
        <v>42.5</v>
      </c>
    </row>
    <row r="56" spans="1:44" ht="13" x14ac:dyDescent="0.2">
      <c r="A56" s="247"/>
      <c r="AK56" s="318"/>
      <c r="AL56" s="319" t="s">
        <v>516</v>
      </c>
      <c r="AM56" s="320">
        <v>380193</v>
      </c>
      <c r="AN56" s="321">
        <v>67928</v>
      </c>
      <c r="AO56" s="322">
        <v>44.2</v>
      </c>
      <c r="AP56" s="323">
        <v>106071</v>
      </c>
      <c r="AQ56" s="324">
        <v>7.2</v>
      </c>
      <c r="AR56" s="325">
        <v>37</v>
      </c>
    </row>
    <row r="57" spans="1:44" ht="13" x14ac:dyDescent="0.2">
      <c r="A57" s="247"/>
      <c r="AK57" s="303" t="s">
        <v>519</v>
      </c>
      <c r="AL57" s="304"/>
      <c r="AM57" s="312">
        <v>1273591</v>
      </c>
      <c r="AN57" s="313">
        <v>229724</v>
      </c>
      <c r="AO57" s="314">
        <v>-14.1</v>
      </c>
      <c r="AP57" s="315">
        <v>194971</v>
      </c>
      <c r="AQ57" s="316">
        <v>-4.8</v>
      </c>
      <c r="AR57" s="317">
        <v>-9.3000000000000007</v>
      </c>
    </row>
    <row r="58" spans="1:44" ht="13" x14ac:dyDescent="0.2">
      <c r="A58" s="247"/>
      <c r="AK58" s="318"/>
      <c r="AL58" s="319" t="s">
        <v>516</v>
      </c>
      <c r="AM58" s="320">
        <v>469684</v>
      </c>
      <c r="AN58" s="321">
        <v>84719</v>
      </c>
      <c r="AO58" s="322">
        <v>24.7</v>
      </c>
      <c r="AP58" s="323">
        <v>105966</v>
      </c>
      <c r="AQ58" s="324">
        <v>-0.1</v>
      </c>
      <c r="AR58" s="325">
        <v>24.8</v>
      </c>
    </row>
    <row r="59" spans="1:44" ht="13" x14ac:dyDescent="0.2">
      <c r="A59" s="247"/>
      <c r="AK59" s="303" t="s">
        <v>520</v>
      </c>
      <c r="AL59" s="304"/>
      <c r="AM59" s="312">
        <v>1631091</v>
      </c>
      <c r="AN59" s="313">
        <v>298680</v>
      </c>
      <c r="AO59" s="314">
        <v>30</v>
      </c>
      <c r="AP59" s="315">
        <v>224172</v>
      </c>
      <c r="AQ59" s="316">
        <v>15</v>
      </c>
      <c r="AR59" s="317">
        <v>15</v>
      </c>
    </row>
    <row r="60" spans="1:44" ht="13" x14ac:dyDescent="0.2">
      <c r="A60" s="247"/>
      <c r="AK60" s="318"/>
      <c r="AL60" s="319" t="s">
        <v>516</v>
      </c>
      <c r="AM60" s="320">
        <v>350220</v>
      </c>
      <c r="AN60" s="321">
        <v>64131</v>
      </c>
      <c r="AO60" s="322">
        <v>-24.3</v>
      </c>
      <c r="AP60" s="323">
        <v>117611</v>
      </c>
      <c r="AQ60" s="324">
        <v>11</v>
      </c>
      <c r="AR60" s="325">
        <v>-35.299999999999997</v>
      </c>
    </row>
    <row r="61" spans="1:44" ht="13" x14ac:dyDescent="0.2">
      <c r="A61" s="247"/>
      <c r="AK61" s="303" t="s">
        <v>521</v>
      </c>
      <c r="AL61" s="326"/>
      <c r="AM61" s="312">
        <v>1280006</v>
      </c>
      <c r="AN61" s="313">
        <v>228716</v>
      </c>
      <c r="AO61" s="314">
        <v>14.7</v>
      </c>
      <c r="AP61" s="315">
        <v>204202</v>
      </c>
      <c r="AQ61" s="327">
        <v>3.6</v>
      </c>
      <c r="AR61" s="317">
        <v>11.1</v>
      </c>
    </row>
    <row r="62" spans="1:44" ht="13" x14ac:dyDescent="0.2">
      <c r="A62" s="247"/>
      <c r="AK62" s="318"/>
      <c r="AL62" s="319" t="s">
        <v>516</v>
      </c>
      <c r="AM62" s="320">
        <v>340531</v>
      </c>
      <c r="AN62" s="321">
        <v>60849</v>
      </c>
      <c r="AO62" s="322">
        <v>17.5</v>
      </c>
      <c r="AP62" s="323">
        <v>107007</v>
      </c>
      <c r="AQ62" s="324">
        <v>6.2</v>
      </c>
      <c r="AR62" s="325">
        <v>11.3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wOLPXkzTHakM+6rzMVu52X7mg9Yy9LyqhCbbJGs7r2nEGzS1f9y/LbOb8LbgR07yjuWOH6tzRjC+8pjgb6q7hw==" saltValue="y8IHTj38wKW1rA7cUsy/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asAMNBRm+a30lPKePxbLtkD6L6liRVc3idCx1UEfRJfA/xVtGH+aH25seLoOlJp+D7iEMYhZvdU3AP/q7AHXUw==" saltValue="Lzi7/C4Woz4R4o665+Ov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w/q6T58LLJ2GZmeKz/2apbLePZzs1ffvSdyuuvRoNHZ69NB8lxBbgxvoI0Xk/luq90qaBCQ/M1OP+SrpVQ1RJg==" saltValue="PWNdIPYPhIXvWl35BoWgE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28" t="s">
        <v>3</v>
      </c>
      <c r="D47" s="1128"/>
      <c r="E47" s="1129"/>
      <c r="F47" s="11">
        <v>26.93</v>
      </c>
      <c r="G47" s="12">
        <v>28.79</v>
      </c>
      <c r="H47" s="12">
        <v>23.23</v>
      </c>
      <c r="I47" s="12">
        <v>21.25</v>
      </c>
      <c r="J47" s="13">
        <v>20.51</v>
      </c>
    </row>
    <row r="48" spans="2:10" ht="57.75" customHeight="1" x14ac:dyDescent="0.2">
      <c r="B48" s="14"/>
      <c r="C48" s="1130" t="s">
        <v>4</v>
      </c>
      <c r="D48" s="1130"/>
      <c r="E48" s="1131"/>
      <c r="F48" s="15">
        <v>7.16</v>
      </c>
      <c r="G48" s="16">
        <v>7.5</v>
      </c>
      <c r="H48" s="16">
        <v>9.68</v>
      </c>
      <c r="I48" s="16">
        <v>7.27</v>
      </c>
      <c r="J48" s="17">
        <v>4.1399999999999997</v>
      </c>
    </row>
    <row r="49" spans="2:10" ht="57.75" customHeight="1" thickBot="1" x14ac:dyDescent="0.25">
      <c r="B49" s="18"/>
      <c r="C49" s="1132" t="s">
        <v>5</v>
      </c>
      <c r="D49" s="1132"/>
      <c r="E49" s="1133"/>
      <c r="F49" s="19" t="s">
        <v>528</v>
      </c>
      <c r="G49" s="20">
        <v>3.94</v>
      </c>
      <c r="H49" s="20" t="s">
        <v>529</v>
      </c>
      <c r="I49" s="20" t="s">
        <v>530</v>
      </c>
      <c r="J49" s="21" t="s">
        <v>531</v>
      </c>
    </row>
    <row r="50" spans="2:10" ht="13" x14ac:dyDescent="0.2"/>
  </sheetData>
  <sheetProtection algorithmName="SHA-512" hashValue="HQu51GekSO/N2qQkVA6JahcuR/fU/209x0mEzLwuKWsTRcv26/mX+MUqc7ATcs446UNsSI4d6wD5GRYaFm/bFA==" saltValue="igveuAERGDUgjoQH8ZPg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幸田 崇平</cp:lastModifiedBy>
  <cp:lastPrinted>2026-03-03T06:42:53Z</cp:lastPrinted>
  <dcterms:created xsi:type="dcterms:W3CDTF">2026-02-23T10:02:32Z</dcterms:created>
  <dcterms:modified xsi:type="dcterms:W3CDTF">2026-03-23T06:28:23Z</dcterms:modified>
  <cp:category/>
</cp:coreProperties>
</file>