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B00971EF-A236-4FFF-AF7C-1EF7664F4692}" xr6:coauthVersionLast="47" xr6:coauthVersionMax="47" xr10:uidLastSave="{00000000-0000-0000-0000-000000000000}"/>
  <bookViews>
    <workbookView xWindow="-120" yWindow="-16320" windowWidth="29040" windowHeight="15720" tabRatio="87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U63" i="12"/>
  <c r="AP63" i="12"/>
  <c r="AF63"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alcChain>
</file>

<file path=xl/sharedStrings.xml><?xml version="1.0" encoding="utf-8"?>
<sst xmlns="http://schemas.openxmlformats.org/spreadsheetml/2006/main" count="1088" uniqueCount="562">
  <si>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</si>
  <si>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</si>
  <si>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</si>
  <si>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</si>
  <si>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</si>
  <si>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</si>
  <si>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</si>
  <si>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</si>
  <si>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</si>
  <si>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</si>
  <si>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</si>
  <si>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</si>
  <si>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</si>
  <si>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</si>
  <si>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</si>
  <si>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</si>
  <si>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</si>
  <si>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</si>
  <si>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</si>
  <si>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</si>
  <si>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</si>
  <si>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</si>
  <si>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</si>
  <si>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</si>
  <si>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</si>
  <si>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</si>
  <si>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</si>
  <si>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</si>
  <si>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</si>
  <si>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</si>
  <si>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</si>
  <si>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</si>
  <si>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</si>
  <si>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</si>
  <si>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</si>
  <si>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</si>
  <si>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</si>
  <si>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</si>
  <si>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</si>
  <si>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</si>
  <si>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</si>
  <si>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</si>
  <si>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</si>
  <si>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</si>
  <si>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</si>
  <si>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</si>
  <si>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</si>
  <si>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</si>
  <si>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</si>
  <si>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</si>
  <si>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</si>
  <si>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</si>
  <si>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</si>
  <si>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</si>
  <si>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</si>
  <si>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</si>
  <si>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</si>
  <si>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</si>
  <si>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</si>
  <si>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</si>
  <si>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</si>
  <si>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</si>
  <si>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</si>
  <si>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</si>
  <si>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</si>
  <si>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</si>
  <si>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</si>
  <si>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</si>
  <si>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</si>
  <si>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</si>
  <si>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</si>
  <si>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</si>
  <si>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</si>
  <si>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</si>
  <si>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</si>
  <si>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</si>
  <si>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</si>
  <si>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</si>
  <si>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</si>
  <si>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</si>
  <si>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</si>
  <si>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</si>
  <si>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</si>
  <si>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</si>
  <si>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</si>
  <si>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</si>
  <si>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</si>
  <si>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</si>
  <si>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</si>
  <si>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</si>
  <si>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</si>
  <si>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</si>
  <si>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</si>
  <si>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</si>
  <si>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徳之島町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</si>
  <si>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</si>
  <si>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</si>
  <si>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</si>
  <si>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</si>
  <si>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</si>
  <si>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</si>
  <si>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</si>
  <si>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</si>
  <si>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</si>
  <si>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</si>
  <si>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</si>
  <si>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</si>
  <si>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</si>
  <si>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</si>
  <si>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</si>
  <si>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</si>
  <si>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</si>
  <si>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</si>
  <si>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</si>
  <si>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</si>
  <si>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</si>
  <si>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</si>
  <si>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</si>
  <si>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</si>
  <si>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</si>
  <si>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</si>
  <si>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</si>
  <si>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</si>
  <si>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</si>
  <si>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</si>
  <si>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</si>
  <si>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</si>
  <si>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</si>
  <si>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</si>
  <si>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</si>
  <si>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</si>
  <si>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</si>
  <si>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</si>
  <si>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</si>
  <si>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</si>
  <si>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</si>
  <si>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</si>
  <si>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</si>
  <si>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</si>
  <si>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</si>
  <si>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</si>
  <si>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</si>
  <si>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</si>
  <si>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</si>
  <si>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</si>
  <si>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</si>
  <si>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</si>
  <si>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</si>
  <si>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</si>
  <si>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</si>
  <si>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</si>
  <si>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</si>
  <si>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</si>
  <si>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</si>
  <si>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</si>
  <si>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</si>
  <si>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</si>
  <si>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</si>
  <si>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</si>
  <si>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</si>
  <si>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</si>
  <si>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</si>
  <si>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</si>
  <si>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</si>
  <si>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</si>
  <si>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</si>
  <si>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</si>
  <si>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</si>
  <si>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</si>
  <si>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</si>
  <si>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</si>
  <si>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</si>
  <si>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</si>
  <si>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</si>
  <si>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</si>
  <si>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</si>
  <si>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</si>
  <si>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</si>
  <si>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</si>
  <si>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</si>
  <si>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</si>
  <si>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</si>
  <si>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</si>
  <si>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</si>
  <si>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</si>
  <si>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</si>
  <si>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</si>
  <si>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</si>
  <si>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</si>
  <si>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</si>
  <si>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</si>
  <si>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</si>
  <si>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</si>
  <si>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</si>
  <si>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</si>
  <si>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</si>
  <si>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</si>
  <si>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</si>
  <si>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</si>
  <si>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</si>
  <si>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</si>
  <si>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</si>
  <si>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</si>
  <si>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鹿児島県徳之島町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</si>
  <si>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</si>
  <si>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</si>
  <si>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</si>
  <si>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</si>
  <si>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</si>
  <si>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</si>
  <si>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</si>
  <si>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</si>
  <si>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</si>
  <si>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</si>
  <si>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</si>
  <si>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</si>
  <si>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</si>
  <si>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</si>
  <si>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</si>
  <si>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</si>
  <si>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</si>
  <si>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</si>
  <si>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</si>
  <si>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</si>
  <si>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</si>
  <si>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</si>
  <si>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</si>
  <si>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</si>
  <si>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</si>
  <si>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</si>
  <si>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</si>
  <si>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</si>
  <si>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</si>
  <si>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</si>
  <si>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</si>
  <si>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</si>
  <si>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</si>
  <si>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</si>
  <si>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</si>
  <si>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</si>
  <si>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</si>
  <si>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</si>
  <si>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</si>
  <si>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</si>
  <si>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</si>
  <si>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</si>
  <si>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</si>
  <si>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</si>
  <si>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</si>
  <si>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</si>
  <si>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</si>
  <si>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</si>
  <si>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</si>
  <si>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</si>
  <si>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</si>
  <si>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</si>
  <si>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</si>
  <si>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</si>
  <si>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</si>
  <si>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</si>
  <si>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</si>
  <si>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</si>
  <si>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</si>
  <si>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</si>
  <si>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</si>
  <si>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</si>
  <si>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</si>
  <si>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</si>
  <si>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</si>
  <si>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</si>
  <si>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</si>
  <si>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</si>
  <si>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</si>
  <si>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</si>
  <si>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</si>
  <si>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</si>
  <si>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</si>
  <si>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</si>
  <si>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</si>
  <si>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</si>
  <si>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</si>
  <si>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</si>
  <si>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</si>
  <si>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</si>
  <si>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</si>
  <si>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</si>
  <si>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</si>
  <si>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</si>
  <si>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</si>
  <si>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</si>
  <si>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</si>
  <si>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</si>
  <si>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</si>
  <si>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</si>
  <si>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</si>
  <si>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</si>
  <si>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</si>
  <si>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</si>
  <si>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</si>
  <si>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</si>
  <si>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</si>
  <si>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</si>
  <si>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</si>
  <si>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</si>
  <si>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</si>
  <si>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</si>
  <si>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</si>
  <si>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</si>
  <si>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</si>
  <si>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</si>
  <si>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</si>
  <si>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</si>
  <si>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</si>
  <si>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</si>
  <si>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</si>
  <si>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</si>
  <si>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</si>
  <si>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</si>
  <si>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</si>
  <si>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</si>
  <si>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</si>
  <si>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</si>
  <si>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</si>
  <si>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</si>
  <si>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</si>
  <si>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</si>
  <si>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</si>
  <si>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</si>
  <si>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</si>
  <si>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</si>
  <si>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</si>
  <si>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</si>
  <si>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</si>
  <si>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</si>
  <si>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</si>
  <si>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</si>
  <si>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</si>
  <si>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</si>
  <si>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</si>
  <si>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</si>
  <si>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</si>
  <si>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</si>
  <si>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</si>
  <si>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</si>
  <si>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</si>
  <si>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</si>
  <si>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</si>
  <si>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</si>
  <si>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</si>
  <si>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</si>
  <si>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</si>
  <si>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</si>
  <si>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</si>
  <si>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</si>
  <si>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鹿児島県徳之島町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</si>
  <si>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</si>
  <si>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</si>
  <si>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</si>
  <si>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</si>
  <si>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</si>
  <si>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</si>
  <si>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</si>
  <si>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</si>
  <si>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</si>
  <si>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</si>
  <si>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</si>
  <si>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</si>
  <si>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</si>
  <si>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</si>
  <si>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</si>
  <si>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</si>
  <si>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</si>
  <si>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</si>
  <si>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</si>
  <si>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</si>
  <si>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</si>
  <si>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</si>
  <si>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</si>
  <si>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</si>
  <si>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</si>
  <si>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</si>
  <si>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</si>
  <si>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</si>
  <si>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</si>
  <si>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</si>
  <si>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</si>
  <si>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</si>
  <si>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</si>
  <si>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</si>
  <si>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</si>
  <si>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</si>
  <si>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</si>
  <si>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</si>
  <si>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下水道事業会計（公共下水道事業）</t>
    <phoneticPr fontId="5"/>
  </si>
  <si>
    <t>下水道事業会計（農業集落排水事業）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</si>
  <si>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</si>
  <si>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</si>
  <si>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</si>
  <si>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</si>
  <si>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</si>
  <si>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</si>
  <si>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</si>
  <si>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</si>
  <si>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</si>
  <si>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</si>
  <si>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</si>
  <si>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</si>
  <si>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</si>
  <si>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</si>
  <si>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</si>
  <si>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</si>
  <si>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</si>
  <si>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</si>
  <si>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</si>
  <si>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</si>
  <si>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</si>
  <si>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</si>
  <si>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</si>
  <si>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</si>
  <si>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</si>
  <si>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</si>
  <si>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</si>
  <si>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</si>
  <si>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</si>
  <si>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</si>
  <si>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</si>
  <si>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</si>
  <si>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</si>
  <si>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</si>
  <si>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</si>
  <si>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</si>
  <si>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</si>
  <si>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</si>
  <si>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</si>
  <si>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</si>
  <si>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</si>
  <si>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</si>
  <si>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</si>
  <si>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</si>
  <si>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</si>
  <si>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</si>
  <si>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</si>
  <si>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</si>
  <si>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</si>
  <si>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</si>
  <si>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</si>
  <si>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</si>
  <si>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</si>
  <si>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</si>
  <si>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</si>
  <si>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</si>
  <si>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</si>
  <si>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</si>
  <si>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</si>
  <si>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</si>
  <si>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</si>
  <si>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</si>
  <si>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</si>
  <si>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</si>
  <si>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</si>
  <si>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</si>
  <si>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</si>
  <si>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</si>
  <si>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</si>
  <si>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</si>
  <si>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</si>
  <si>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</si>
  <si>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</si>
  <si>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</si>
  <si>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</si>
  <si>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</si>
  <si>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</si>
  <si>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</si>
  <si>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</si>
  <si>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</si>
  <si>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</si>
  <si>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</si>
  <si>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</si>
  <si>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</si>
  <si>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</si>
  <si>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</si>
  <si>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</si>
  <si>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</si>
  <si>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</si>
  <si>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</si>
  <si>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</si>
  <si>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</si>
  <si>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</si>
  <si>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</si>
  <si>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</si>
  <si>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</si>
  <si>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</si>
  <si>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</si>
  <si>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</si>
  <si>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</si>
  <si>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</si>
  <si>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</si>
  <si>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</si>
  <si>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</si>
  <si>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</si>
  <si>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</si>
  <si>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</si>
  <si>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</si>
  <si>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</si>
  <si>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</si>
  <si>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</si>
  <si>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</si>
  <si>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</si>
  <si>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</si>
  <si>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</si>
  <si>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</si>
  <si>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</si>
  <si>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</si>
  <si>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</si>
  <si>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</si>
  <si>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</si>
  <si>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</si>
  <si>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</si>
  <si>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</si>
  <si>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</si>
  <si>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</si>
  <si>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</si>
  <si>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</si>
  <si>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</si>
  <si>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</si>
  <si>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</si>
  <si>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</si>
  <si>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</si>
  <si>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</si>
  <si>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</si>
  <si>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0.12</t>
  </si>
  <si>
    <t>▲ 2.32</t>
  </si>
  <si>
    <t>▲ 4.06</t>
  </si>
  <si>
    <t>▲ 4.00</t>
  </si>
  <si>
    <t>水道事業会計</t>
  </si>
  <si>
    <t>一般会計</t>
  </si>
  <si>
    <t>下水道事業会計（公共下水道事業）</t>
  </si>
  <si>
    <t>介護保険事業特別会計</t>
  </si>
  <si>
    <t>国民健康保険特別会計</t>
  </si>
  <si>
    <t>下水道事業会計（農業集落排水事業）</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</si>
  <si>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</si>
  <si>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</si>
  <si>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</si>
  <si>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</si>
  <si>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</si>
  <si>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</si>
  <si>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</si>
  <si>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</si>
  <si>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</si>
  <si>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鹿児島県市町村総合事務組合</t>
  </si>
  <si>
    <t>徳之島地区消防組合</t>
  </si>
  <si>
    <t>奄美群島広域事務組合</t>
  </si>
  <si>
    <t>徳之島地区介護保険組合</t>
  </si>
  <si>
    <t>徳之島愛ランド広域連合（一般会計）</t>
  </si>
  <si>
    <t>徳之島愛ランド広域連合（徳之島食肉センター特別会計）</t>
  </si>
  <si>
    <t>鹿児島県後期高齢者医療広域連合（一般会計）</t>
  </si>
  <si>
    <t>鹿児島県後期高齢者医療広域連合（後期高齢者医療特別会計）</t>
  </si>
  <si>
    <t>ふるさと思いやり基金</t>
    <rPh sb="4" eb="5">
      <t>オモ</t>
    </rPh>
    <rPh sb="8" eb="10">
      <t>キキン</t>
    </rPh>
    <phoneticPr fontId="5"/>
  </si>
  <si>
    <t>教育施設等整備基金</t>
    <rPh sb="0" eb="2">
      <t>キョウイク</t>
    </rPh>
    <rPh sb="2" eb="4">
      <t>シセツ</t>
    </rPh>
    <rPh sb="4" eb="5">
      <t>トウ</t>
    </rPh>
    <rPh sb="5" eb="7">
      <t>セイビ</t>
    </rPh>
    <rPh sb="7" eb="9">
      <t>キキン</t>
    </rPh>
    <phoneticPr fontId="2"/>
  </si>
  <si>
    <t>地域振興基金</t>
    <rPh sb="0" eb="2">
      <t>チイキ</t>
    </rPh>
    <rPh sb="2" eb="4">
      <t>シンコウ</t>
    </rPh>
    <rPh sb="4" eb="6">
      <t>キキン</t>
    </rPh>
    <phoneticPr fontId="2"/>
  </si>
  <si>
    <t>庁舎整備基金</t>
    <rPh sb="0" eb="2">
      <t>チョウシャ</t>
    </rPh>
    <rPh sb="2" eb="4">
      <t>セイビ</t>
    </rPh>
    <rPh sb="4" eb="6">
      <t>キキン</t>
    </rPh>
    <phoneticPr fontId="2"/>
  </si>
  <si>
    <t>地域福祉基金</t>
    <rPh sb="0" eb="2">
      <t>チイキ</t>
    </rPh>
    <rPh sb="2" eb="4">
      <t>フクシ</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</si>
</sst>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FEB3-45B7-9FFB-EBD982A1EB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195162</c:v>
                </c:pt>
                <c:pt idx="1">
                  <c:v>256675</c:v>
                </c:pt>
                <c:pt idx="2">
                  <c:v>208736</c:v>
                </c:pt>
                <c:pt idx="3">
                  <c:v>213076</c:v>
                </c:pt>
                <c:pt idx="4">
                  <c:v>243754</c:v>
                </c:pt>
              </c:numCache>
            </c:numRef>
          </c:val>
          <c:smooth val="0"/>
          <c:extLst>
            <c:ext xmlns:c16="http://schemas.microsoft.com/office/drawing/2014/chart" uri="{C3380CC4-5D6E-409C-BE32-E72D297353CC}">
              <c16:uniqueId val="{00000001-FEB3-45B7-9FFB-EBD982A1EB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4.08</c:v>
                </c:pt>
                <c:pt idx="1">
                  <c:v>9.32</c:v>
                </c:pt>
                <c:pt idx="2">
                  <c:v>7.27</c:v>
                </c:pt>
                <c:pt idx="3">
                  <c:v>4.59</c:v>
                </c:pt>
                <c:pt idx="4">
                  <c:v>4.9400000000000004</c:v>
                </c:pt>
              </c:numCache>
            </c:numRef>
          </c:val>
          <c:extLst>
            <c:ext xmlns:c16="http://schemas.microsoft.com/office/drawing/2014/chart" uri="{C3380CC4-5D6E-409C-BE32-E72D297353CC}">
              <c16:uniqueId val="{00000000-72B7-41B7-A679-F0723EEEF1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23.58</c:v>
                </c:pt>
                <c:pt idx="1">
                  <c:v>24.12</c:v>
                </c:pt>
                <c:pt idx="2">
                  <c:v>29.81</c:v>
                </c:pt>
                <c:pt idx="3">
                  <c:v>32.06</c:v>
                </c:pt>
                <c:pt idx="4">
                  <c:v>29.43</c:v>
                </c:pt>
              </c:numCache>
            </c:numRef>
          </c:val>
          <c:extLst>
            <c:ext xmlns:c16="http://schemas.microsoft.com/office/drawing/2014/chart" uri="{C3380CC4-5D6E-409C-BE32-E72D297353CC}">
              <c16:uniqueId val="{00000001-72B7-41B7-A679-F0723EEEF1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-0.12</c:v>
                </c:pt>
                <c:pt idx="1">
                  <c:v>5.5</c:v>
                </c:pt>
                <c:pt idx="2">
                  <c:v>-2.3199999999999998</c:v>
                </c:pt>
                <c:pt idx="3">
                  <c:v>-4.0599999999999996</c:v>
                </c:pt>
                <c:pt idx="4">
                  <c:v>-4</c:v>
                </c:pt>
              </c:numCache>
            </c:numRef>
          </c:val>
          <c:smooth val="0"/>
          <c:extLst>
            <c:ext xmlns:c16="http://schemas.microsoft.com/office/drawing/2014/chart" uri="{C3380CC4-5D6E-409C-BE32-E72D297353CC}">
              <c16:uniqueId val="{00000002-72B7-41B7-A679-F0723EEEF1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0.02</c:v>
                </c:pt>
                <c:pt idx="4">
                  <c:v>#N/A</c:v>
                </c:pt>
                <c:pt idx="5">
                  <c:v>0</c:v>
                </c:pt>
                <c:pt idx="6">
                  <c:v>#N/A</c:v>
                </c:pt>
                <c:pt idx="7">
                  <c:v>0.19</c:v>
                </c:pt>
                <c:pt idx="8">
                  <c:v>0</c:v>
                </c:pt>
                <c:pt idx="9">
                  <c:v>0</c:v>
                </c:pt>
              </c:numCache>
            </c:numRef>
          </c:val>
          <c:extLst>
            <c:ext xmlns:c16="http://schemas.microsoft.com/office/drawing/2014/chart" uri="{C3380CC4-5D6E-409C-BE32-E72D297353CC}">
              <c16:uniqueId val="{00000000-2BC1-4CA7-8147-0694BA342D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C1-4CA7-8147-0694BA342DF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BC1-4CA7-8147-0694BA342DF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0.03</c:v>
                </c:pt>
                <c:pt idx="6">
                  <c:v>#N/A</c:v>
                </c:pt>
                <c:pt idx="7">
                  <c:v>0.03</c:v>
                </c:pt>
                <c:pt idx="8">
                  <c:v>#N/A</c:v>
                </c:pt>
                <c:pt idx="9">
                  <c:v>0.03</c:v>
                </c:pt>
              </c:numCache>
            </c:numRef>
          </c:val>
          <c:extLst>
            <c:ext xmlns:c16="http://schemas.microsoft.com/office/drawing/2014/chart" uri="{C3380CC4-5D6E-409C-BE32-E72D297353CC}">
              <c16:uniqueId val="{00000003-2BC1-4CA7-8147-0694BA342DF2}"/>
            </c:ext>
          </c:extLst>
        </c:ser>
        <c:ser>
          <c:idx val="4"/>
          <c:order val="4"/>
          <c:tx>
            <c:strRef>
              <c:f>データシート!$A$31</c:f>
              <c:strCache>
                <c:ptCount val="1"/>
                <c:pt idx="0">
                  <c:v>下水道事業会計（農業集落排水事業）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0.05</c:v>
                </c:pt>
              </c:numCache>
            </c:numRef>
          </c:val>
          <c:extLst>
            <c:ext xmlns:c16="http://schemas.microsoft.com/office/drawing/2014/chart" uri="{C3380CC4-5D6E-409C-BE32-E72D297353CC}">
              <c16:uniqueId val="{00000004-2BC1-4CA7-8147-0694BA342DF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0.42</c:v>
                </c:pt>
                <c:pt idx="2">
                  <c:v>#N/A</c:v>
                </c:pt>
                <c:pt idx="3">
                  <c:v>0.95</c:v>
                </c:pt>
                <c:pt idx="4">
                  <c:v>#N/A</c:v>
                </c:pt>
                <c:pt idx="5">
                  <c:v>0.45</c:v>
                </c:pt>
                <c:pt idx="6">
                  <c:v>#N/A</c:v>
                </c:pt>
                <c:pt idx="7">
                  <c:v>0.16</c:v>
                </c:pt>
                <c:pt idx="8">
                  <c:v>#N/A</c:v>
                </c:pt>
                <c:pt idx="9">
                  <c:v>0.15</c:v>
                </c:pt>
              </c:numCache>
            </c:numRef>
          </c:val>
          <c:extLst>
            <c:ext xmlns:c16="http://schemas.microsoft.com/office/drawing/2014/chart" uri="{C3380CC4-5D6E-409C-BE32-E72D297353CC}">
              <c16:uniqueId val="{00000005-2BC1-4CA7-8147-0694BA342DF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0.73</c:v>
                </c:pt>
                <c:pt idx="2">
                  <c:v>#N/A</c:v>
                </c:pt>
                <c:pt idx="3">
                  <c:v>0.86</c:v>
                </c:pt>
                <c:pt idx="4">
                  <c:v>#N/A</c:v>
                </c:pt>
                <c:pt idx="5">
                  <c:v>2.0099999999999998</c:v>
                </c:pt>
                <c:pt idx="6">
                  <c:v>#N/A</c:v>
                </c:pt>
                <c:pt idx="7">
                  <c:v>1.64</c:v>
                </c:pt>
                <c:pt idx="8">
                  <c:v>#N/A</c:v>
                </c:pt>
                <c:pt idx="9">
                  <c:v>0.56999999999999995</c:v>
                </c:pt>
              </c:numCache>
            </c:numRef>
          </c:val>
          <c:extLst>
            <c:ext xmlns:c16="http://schemas.microsoft.com/office/drawing/2014/chart" uri="{C3380CC4-5D6E-409C-BE32-E72D297353CC}">
              <c16:uniqueId val="{00000006-2BC1-4CA7-8147-0694BA342DF2}"/>
            </c:ext>
          </c:extLst>
        </c:ser>
        <c:ser>
          <c:idx val="7"/>
          <c:order val="7"/>
          <c:tx>
            <c:strRef>
              <c:f>データシート!$A$34</c:f>
              <c:strCache>
                <c:ptCount val="1"/>
                <c:pt idx="0">
                  <c:v>下水道事業会計（公共下水道事業）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1.45</c:v>
                </c:pt>
              </c:numCache>
            </c:numRef>
          </c:val>
          <c:extLst>
            <c:ext xmlns:c16="http://schemas.microsoft.com/office/drawing/2014/chart" uri="{C3380CC4-5D6E-409C-BE32-E72D297353CC}">
              <c16:uniqueId val="{00000007-2BC1-4CA7-8147-0694BA342DF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4.07</c:v>
                </c:pt>
                <c:pt idx="2">
                  <c:v>#N/A</c:v>
                </c:pt>
                <c:pt idx="3">
                  <c:v>9.32</c:v>
                </c:pt>
                <c:pt idx="4">
                  <c:v>#N/A</c:v>
                </c:pt>
                <c:pt idx="5">
                  <c:v>7.26</c:v>
                </c:pt>
                <c:pt idx="6">
                  <c:v>#N/A</c:v>
                </c:pt>
                <c:pt idx="7">
                  <c:v>4.59</c:v>
                </c:pt>
                <c:pt idx="8">
                  <c:v>#N/A</c:v>
                </c:pt>
                <c:pt idx="9">
                  <c:v>4.9400000000000004</c:v>
                </c:pt>
              </c:numCache>
            </c:numRef>
          </c:val>
          <c:extLst>
            <c:ext xmlns:c16="http://schemas.microsoft.com/office/drawing/2014/chart" uri="{C3380CC4-5D6E-409C-BE32-E72D297353CC}">
              <c16:uniqueId val="{00000008-2BC1-4CA7-8147-0694BA342DF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5.79</c:v>
                </c:pt>
                <c:pt idx="2">
                  <c:v>#N/A</c:v>
                </c:pt>
                <c:pt idx="3">
                  <c:v>6.89</c:v>
                </c:pt>
                <c:pt idx="4">
                  <c:v>#N/A</c:v>
                </c:pt>
                <c:pt idx="5">
                  <c:v>8.27</c:v>
                </c:pt>
                <c:pt idx="6">
                  <c:v>#N/A</c:v>
                </c:pt>
                <c:pt idx="7">
                  <c:v>9.8000000000000007</c:v>
                </c:pt>
                <c:pt idx="8">
                  <c:v>#N/A</c:v>
                </c:pt>
                <c:pt idx="9">
                  <c:v>6.47</c:v>
                </c:pt>
              </c:numCache>
            </c:numRef>
          </c:val>
          <c:extLst>
            <c:ext xmlns:c16="http://schemas.microsoft.com/office/drawing/2014/chart" uri="{C3380CC4-5D6E-409C-BE32-E72D297353CC}">
              <c16:uniqueId val="{00000009-2BC1-4CA7-8147-0694BA342D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748</c:v>
                </c:pt>
                <c:pt idx="5">
                  <c:v>749</c:v>
                </c:pt>
                <c:pt idx="8">
                  <c:v>703</c:v>
                </c:pt>
                <c:pt idx="11">
                  <c:v>719</c:v>
                </c:pt>
                <c:pt idx="14">
                  <c:v>718</c:v>
                </c:pt>
              </c:numCache>
            </c:numRef>
          </c:val>
          <c:extLst>
            <c:ext xmlns:c16="http://schemas.microsoft.com/office/drawing/2014/chart" uri="{C3380CC4-5D6E-409C-BE32-E72D297353CC}">
              <c16:uniqueId val="{00000000-3AD3-49E4-ADC1-585FC75959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D3-49E4-ADC1-585FC75959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AD3-49E4-ADC1-585FC75959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30</c:v>
                </c:pt>
                <c:pt idx="3">
                  <c:v>33</c:v>
                </c:pt>
                <c:pt idx="6">
                  <c:v>31</c:v>
                </c:pt>
                <c:pt idx="9">
                  <c:v>6</c:v>
                </c:pt>
                <c:pt idx="12">
                  <c:v>6</c:v>
                </c:pt>
              </c:numCache>
            </c:numRef>
          </c:val>
          <c:extLst>
            <c:ext xmlns:c16="http://schemas.microsoft.com/office/drawing/2014/chart" uri="{C3380CC4-5D6E-409C-BE32-E72D297353CC}">
              <c16:uniqueId val="{00000003-3AD3-49E4-ADC1-585FC75959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227</c:v>
                </c:pt>
                <c:pt idx="3">
                  <c:v>237</c:v>
                </c:pt>
                <c:pt idx="6">
                  <c:v>227</c:v>
                </c:pt>
                <c:pt idx="9">
                  <c:v>204</c:v>
                </c:pt>
                <c:pt idx="12">
                  <c:v>180</c:v>
                </c:pt>
              </c:numCache>
            </c:numRef>
          </c:val>
          <c:extLst>
            <c:ext xmlns:c16="http://schemas.microsoft.com/office/drawing/2014/chart" uri="{C3380CC4-5D6E-409C-BE32-E72D297353CC}">
              <c16:uniqueId val="{00000004-3AD3-49E4-ADC1-585FC75959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D3-49E4-ADC1-585FC75959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D3-49E4-ADC1-585FC75959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807</c:v>
                </c:pt>
                <c:pt idx="3">
                  <c:v>802</c:v>
                </c:pt>
                <c:pt idx="6">
                  <c:v>809</c:v>
                </c:pt>
                <c:pt idx="9">
                  <c:v>876</c:v>
                </c:pt>
                <c:pt idx="12">
                  <c:v>823</c:v>
                </c:pt>
              </c:numCache>
            </c:numRef>
          </c:val>
          <c:extLst>
            <c:ext xmlns:c16="http://schemas.microsoft.com/office/drawing/2014/chart" uri="{C3380CC4-5D6E-409C-BE32-E72D297353CC}">
              <c16:uniqueId val="{00000007-3AD3-49E4-ADC1-585FC759596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316</c:v>
                </c:pt>
                <c:pt idx="2">
                  <c:v>#N/A</c:v>
                </c:pt>
                <c:pt idx="3">
                  <c:v>#N/A</c:v>
                </c:pt>
                <c:pt idx="4">
                  <c:v>323</c:v>
                </c:pt>
                <c:pt idx="5">
                  <c:v>#N/A</c:v>
                </c:pt>
                <c:pt idx="6">
                  <c:v>#N/A</c:v>
                </c:pt>
                <c:pt idx="7">
                  <c:v>364</c:v>
                </c:pt>
                <c:pt idx="8">
                  <c:v>#N/A</c:v>
                </c:pt>
                <c:pt idx="9">
                  <c:v>#N/A</c:v>
                </c:pt>
                <c:pt idx="10">
                  <c:v>367</c:v>
                </c:pt>
                <c:pt idx="11">
                  <c:v>#N/A</c:v>
                </c:pt>
                <c:pt idx="12">
                  <c:v>#N/A</c:v>
                </c:pt>
                <c:pt idx="13">
                  <c:v>291</c:v>
                </c:pt>
                <c:pt idx="14">
                  <c:v>#N/A</c:v>
                </c:pt>
              </c:numCache>
            </c:numRef>
          </c:val>
          <c:smooth val="0"/>
          <c:extLst>
            <c:ext xmlns:c16="http://schemas.microsoft.com/office/drawing/2014/chart" uri="{C3380CC4-5D6E-409C-BE32-E72D297353CC}">
              <c16:uniqueId val="{00000008-3AD3-49E4-ADC1-585FC759596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7178</c:v>
                </c:pt>
                <c:pt idx="5">
                  <c:v>7132</c:v>
                </c:pt>
                <c:pt idx="8">
                  <c:v>7010</c:v>
                </c:pt>
                <c:pt idx="11">
                  <c:v>7074</c:v>
                </c:pt>
                <c:pt idx="14">
                  <c:v>7074</c:v>
                </c:pt>
              </c:numCache>
            </c:numRef>
          </c:val>
          <c:extLst>
            <c:ext xmlns:c16="http://schemas.microsoft.com/office/drawing/2014/chart" uri="{C3380CC4-5D6E-409C-BE32-E72D297353CC}">
              <c16:uniqueId val="{00000000-432B-4BD6-95BA-1BDB941F22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846</c:v>
                </c:pt>
                <c:pt idx="5">
                  <c:v>901</c:v>
                </c:pt>
                <c:pt idx="8">
                  <c:v>818</c:v>
                </c:pt>
                <c:pt idx="11">
                  <c:v>743</c:v>
                </c:pt>
                <c:pt idx="14">
                  <c:v>723</c:v>
                </c:pt>
              </c:numCache>
            </c:numRef>
          </c:val>
          <c:extLst>
            <c:ext xmlns:c16="http://schemas.microsoft.com/office/drawing/2014/chart" uri="{C3380CC4-5D6E-409C-BE32-E72D297353CC}">
              <c16:uniqueId val="{00000001-432B-4BD6-95BA-1BDB941F22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3462</c:v>
                </c:pt>
                <c:pt idx="5">
                  <c:v>3398</c:v>
                </c:pt>
                <c:pt idx="8">
                  <c:v>3312</c:v>
                </c:pt>
                <c:pt idx="11">
                  <c:v>3493</c:v>
                </c:pt>
                <c:pt idx="14">
                  <c:v>3479</c:v>
                </c:pt>
              </c:numCache>
            </c:numRef>
          </c:val>
          <c:extLst>
            <c:ext xmlns:c16="http://schemas.microsoft.com/office/drawing/2014/chart" uri="{C3380CC4-5D6E-409C-BE32-E72D297353CC}">
              <c16:uniqueId val="{00000002-432B-4BD6-95BA-1BDB941F22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2B-4BD6-95BA-1BDB941F22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2B-4BD6-95BA-1BDB941F22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2B-4BD6-95BA-1BDB941F22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189</c:v>
                </c:pt>
                <c:pt idx="3">
                  <c:v>215</c:v>
                </c:pt>
                <c:pt idx="6">
                  <c:v>0</c:v>
                </c:pt>
                <c:pt idx="9">
                  <c:v>0</c:v>
                </c:pt>
                <c:pt idx="12">
                  <c:v>0</c:v>
                </c:pt>
              </c:numCache>
            </c:numRef>
          </c:val>
          <c:extLst>
            <c:ext xmlns:c16="http://schemas.microsoft.com/office/drawing/2014/chart" uri="{C3380CC4-5D6E-409C-BE32-E72D297353CC}">
              <c16:uniqueId val="{00000006-432B-4BD6-95BA-1BDB941F22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90</c:v>
                </c:pt>
                <c:pt idx="3">
                  <c:v>59</c:v>
                </c:pt>
                <c:pt idx="6">
                  <c:v>28</c:v>
                </c:pt>
                <c:pt idx="9">
                  <c:v>26</c:v>
                </c:pt>
                <c:pt idx="12">
                  <c:v>81</c:v>
                </c:pt>
              </c:numCache>
            </c:numRef>
          </c:val>
          <c:extLst>
            <c:ext xmlns:c16="http://schemas.microsoft.com/office/drawing/2014/chart" uri="{C3380CC4-5D6E-409C-BE32-E72D297353CC}">
              <c16:uniqueId val="{00000007-432B-4BD6-95BA-1BDB941F22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1714</c:v>
                </c:pt>
                <c:pt idx="3">
                  <c:v>2417</c:v>
                </c:pt>
                <c:pt idx="6">
                  <c:v>3208</c:v>
                </c:pt>
                <c:pt idx="9">
                  <c:v>3520</c:v>
                </c:pt>
                <c:pt idx="12">
                  <c:v>3278</c:v>
                </c:pt>
              </c:numCache>
            </c:numRef>
          </c:val>
          <c:extLst>
            <c:ext xmlns:c16="http://schemas.microsoft.com/office/drawing/2014/chart" uri="{C3380CC4-5D6E-409C-BE32-E72D297353CC}">
              <c16:uniqueId val="{00000008-432B-4BD6-95BA-1BDB941F22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244</c:v>
                </c:pt>
                <c:pt idx="3">
                  <c:v>2</c:v>
                </c:pt>
                <c:pt idx="6">
                  <c:v>2</c:v>
                </c:pt>
                <c:pt idx="9">
                  <c:v>2</c:v>
                </c:pt>
                <c:pt idx="12">
                  <c:v>2</c:v>
                </c:pt>
              </c:numCache>
            </c:numRef>
          </c:val>
          <c:extLst>
            <c:ext xmlns:c16="http://schemas.microsoft.com/office/drawing/2014/chart" uri="{C3380CC4-5D6E-409C-BE32-E72D297353CC}">
              <c16:uniqueId val="{00000009-432B-4BD6-95BA-1BDB941F22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8297</c:v>
                </c:pt>
                <c:pt idx="3">
                  <c:v>9225</c:v>
                </c:pt>
                <c:pt idx="6">
                  <c:v>9247</c:v>
                </c:pt>
                <c:pt idx="9">
                  <c:v>9511</c:v>
                </c:pt>
                <c:pt idx="12">
                  <c:v>9615</c:v>
                </c:pt>
              </c:numCache>
            </c:numRef>
          </c:val>
          <c:extLst>
            <c:ext xmlns:c16="http://schemas.microsoft.com/office/drawing/2014/chart" uri="{C3380CC4-5D6E-409C-BE32-E72D297353CC}">
              <c16:uniqueId val="{0000000A-432B-4BD6-95BA-1BDB941F22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488</c:v>
                </c:pt>
                <c:pt idx="5">
                  <c:v>#N/A</c:v>
                </c:pt>
                <c:pt idx="6">
                  <c:v>#N/A</c:v>
                </c:pt>
                <c:pt idx="7">
                  <c:v>1346</c:v>
                </c:pt>
                <c:pt idx="8">
                  <c:v>#N/A</c:v>
                </c:pt>
                <c:pt idx="9">
                  <c:v>#N/A</c:v>
                </c:pt>
                <c:pt idx="10">
                  <c:v>1748</c:v>
                </c:pt>
                <c:pt idx="11">
                  <c:v>#N/A</c:v>
                </c:pt>
                <c:pt idx="12">
                  <c:v>#N/A</c:v>
                </c:pt>
                <c:pt idx="13">
                  <c:v>1699</c:v>
                </c:pt>
                <c:pt idx="14">
                  <c:v>#N/A</c:v>
                </c:pt>
              </c:numCache>
            </c:numRef>
          </c:val>
          <c:smooth val="0"/>
          <c:extLst>
            <c:ext xmlns:c16="http://schemas.microsoft.com/office/drawing/2014/chart" uri="{C3380CC4-5D6E-409C-BE32-E72D297353CC}">
              <c16:uniqueId val="{0000000B-432B-4BD6-95BA-1BDB941F22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1501</c:v>
                </c:pt>
                <c:pt idx="1">
                  <c:v>1628</c:v>
                </c:pt>
                <c:pt idx="2">
                  <c:v>1519</c:v>
                </c:pt>
              </c:numCache>
            </c:numRef>
          </c:val>
          <c:extLst>
            <c:ext xmlns:c16="http://schemas.microsoft.com/office/drawing/2014/chart" uri="{C3380CC4-5D6E-409C-BE32-E72D297353CC}">
              <c16:uniqueId val="{00000000-574E-4211-BA50-5AB8A45F2E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311</c:v>
                </c:pt>
                <c:pt idx="1">
                  <c:v>311</c:v>
                </c:pt>
                <c:pt idx="2">
                  <c:v>332</c:v>
                </c:pt>
              </c:numCache>
            </c:numRef>
          </c:val>
          <c:extLst>
            <c:ext xmlns:c16="http://schemas.microsoft.com/office/drawing/2014/chart" uri="{C3380CC4-5D6E-409C-BE32-E72D297353CC}">
              <c16:uniqueId val="{00000001-574E-4211-BA50-5AB8A45F2E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1063</c:v>
                </c:pt>
                <c:pt idx="1">
                  <c:v>1157</c:v>
                </c:pt>
                <c:pt idx="2">
                  <c:v>1234</c:v>
                </c:pt>
              </c:numCache>
            </c:numRef>
          </c:val>
          <c:extLst>
            <c:ext xmlns:c16="http://schemas.microsoft.com/office/drawing/2014/chart" uri="{C3380CC4-5D6E-409C-BE32-E72D297353CC}">
              <c16:uniqueId val="{00000002-574E-4211-BA50-5AB8A45F2E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事業の抑制・即発債の償還終了などにより、元利償還金の減少で、改善が図られていたが、分子である準元利償還金の増加や特定財源の減少により増加している。今後の元利償還金については、新庁舎建設事業等の大型事業の実施により増加していくものと予想さ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共下水道事業をはじめとする公営企業の元利償還金に対する一般会計からの繰出金は、今後も増加すると予想されており、実質公債比率の分子の増加につながることが懸念されるため、今後も中長期的な事業計画に基づき、交付税措置率の高い地方債を発行するなど、実質公債比率の軽減を図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前年度と比較し、組合等負担等見込額は減少したが、地方債残高は増加となった。また、公営企業の近年の事業実施により、元利償還金に対する一般会計の繰出金は、今後増加する見込みである。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については、決算余剰金処分による財政調整基金の積立及びふるさと納税の推進によるふるさと思いやり基金により、増額傾向となっているが、今後も歳出削減に努め、基金への積立を行い、将来負担率の軽減を図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鹿児島県徳之島町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財政調整基金については、決算剰余金を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教育施設等整備基金を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近年のふるさと納税の推進により、ふるさと思いやり基金を積み立てた一方、各事業に基金を活用したため、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最終的には、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基金の使途明確化を図るために、今後は財政調整基金を取崩し、その他特定目的基金に積み立てを予定している。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ふるさと思いやり基金：寄付を通じた住民参加型の地方自治の実現をするとともに、個性あふれるまちづくりのため。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教育施設等整備基金：教育施設等整備に係る資金の積立。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ふるさと思いやり基金：ふるさと納税が増加したことによる積立額の増加（</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百万円）、基金を活用した各事業への充当のための取崩し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百万円）の結果、</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教育施設等整備基金：令和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年度から新規で積立。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ふるさと思いやり基金：多くの寄付をいただいているところであり、充当事業を十分に検討して、有効に活用していく。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教育施設等整備基金：給食センター建替え等で今後も増額となる見込み。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基金の使途明確化を図るために、今後は財政調整を取崩し、その他特定目的基金に積み立てを予定している。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普通交付税臨時費目「臨時財政対策債償還基金費」の創出により、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現在のところ、今後も活用予定なしのため、現在の額を推移する見込み。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9,844
9,775
104.92
10,638,910
10,316,923
255,157
5,161,251
9,614,892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人口減少や高齢化等に加え、町内に中心となる産業や大型事業所等が少なく、財政基盤強化が脆弱なため、類似団体内平均値を下回っている。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財政基盤強化のため更なる歳出削減を図るほか、税及び使用料等の収納率の向上を図ることにより、安定した一般財源の確保、行財政の効率化・健全化に努める。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114829</xdr:rowOff>
    </xdr:from>
    <xdr:to>
      <xdr:col>23</xdr:col>
      <xdr:colOff>133350</xdr:colOff>
      <xdr:row>44</xdr:row>
      <xdr:rowOff>114829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586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114829</xdr:rowOff>
    </xdr:from>
    <xdr:to>
      <xdr:col>19</xdr:col>
      <xdr:colOff>133350</xdr:colOff>
      <xdr:row>44</xdr:row>
      <xdr:rowOff>114829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5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114829</xdr:rowOff>
    </xdr:from>
    <xdr:to>
      <xdr:col>15</xdr:col>
      <xdr:colOff>82550</xdr:colOff>
      <xdr:row>44</xdr:row>
      <xdr:rowOff>114829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5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104775</xdr:rowOff>
    </xdr:from>
    <xdr:to>
      <xdr:col>11</xdr:col>
      <xdr:colOff>31750</xdr:colOff>
      <xdr:row>44</xdr:row>
      <xdr:rowOff>114829</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485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64029</xdr:rowOff>
    </xdr:from>
    <xdr:to>
      <xdr:col>23</xdr:col>
      <xdr:colOff>184150</xdr:colOff>
      <xdr:row>44</xdr:row>
      <xdr:rowOff>165629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131356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50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64029</xdr:rowOff>
    </xdr:from>
    <xdr:to>
      <xdr:col>19</xdr:col>
      <xdr:colOff>184150</xdr:colOff>
      <xdr:row>44</xdr:row>
      <xdr:rowOff>165629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150406</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94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64029</xdr:rowOff>
    </xdr:from>
    <xdr:to>
      <xdr:col>15</xdr:col>
      <xdr:colOff>133350</xdr:colOff>
      <xdr:row>44</xdr:row>
      <xdr:rowOff>165629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150406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64029</xdr:rowOff>
    </xdr:from>
    <xdr:to>
      <xdr:col>11</xdr:col>
      <xdr:colOff>82550</xdr:colOff>
      <xdr:row>44</xdr:row>
      <xdr:rowOff>165629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150406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経常収支比率については、前年度比で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ポイント減少となり類似団体平均よりは、下回っている。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今後も、人件費や物件費等の経常的な歳出は、年々増加の傾向にあるため、事業内容の精査を行うことで削減を図り、経常収支比率の抑制に努める。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47413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0121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98213</xdr:rowOff>
    </xdr:from>
    <xdr:to>
      <xdr:col>19</xdr:col>
      <xdr:colOff>133350</xdr:colOff>
      <xdr:row>64</xdr:row>
      <xdr:rowOff>47413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89956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98213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673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64</xdr:row>
      <xdr:rowOff>115781</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67390"/>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5097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168063</xdr:rowOff>
    </xdr:from>
    <xdr:to>
      <xdr:col>19</xdr:col>
      <xdr:colOff>184150</xdr:colOff>
      <xdr:row>64</xdr:row>
      <xdr:rowOff>98213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47413</xdr:rowOff>
    </xdr:from>
    <xdr:to>
      <xdr:col>15</xdr:col>
      <xdr:colOff>133350</xdr:colOff>
      <xdr:row>63</xdr:row>
      <xdr:rowOff>149013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64981</xdr:rowOff>
    </xdr:from>
    <xdr:to>
      <xdr:col>7</xdr:col>
      <xdr:colOff>31750</xdr:colOff>
      <xdr:row>64</xdr:row>
      <xdr:rowOff>166581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5308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0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１人当たりの人件費・物件費等は、昨今の物価高騰の影響もあり、前年度より増加している。人件費については、指定管理者制度や民間委託等の推進に取り組むほか、物件費の中でも特に割合を占めている需用費や旅費について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また、近年増加傾向にある維持補修費について、所有する公共施設等が多く、今後老朽化をを迎える施設が多数あるため、公共施設等総合管理計画に基づき、適切な維持管理に努める。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60396</xdr:rowOff>
    </xdr:from>
    <xdr:to>
      <xdr:col>23</xdr:col>
      <xdr:colOff>133350</xdr:colOff>
      <xdr:row>83</xdr:row>
      <xdr:rowOff>129614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90746"/>
          <a:ext cx="838200" cy="6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23747</xdr:rowOff>
    </xdr:from>
    <xdr:to>
      <xdr:col>19</xdr:col>
      <xdr:colOff>133350</xdr:colOff>
      <xdr:row>83</xdr:row>
      <xdr:rowOff>60396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54097"/>
          <a:ext cx="889000" cy="3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23747</xdr:rowOff>
    </xdr:from>
    <xdr:to>
      <xdr:col>15</xdr:col>
      <xdr:colOff>82550</xdr:colOff>
      <xdr:row>83</xdr:row>
      <xdr:rowOff>33770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254097"/>
          <a:ext cx="889000" cy="1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4381</xdr:rowOff>
    </xdr:from>
    <xdr:to>
      <xdr:col>11</xdr:col>
      <xdr:colOff>31750</xdr:colOff>
      <xdr:row>83</xdr:row>
      <xdr:rowOff>33770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34731"/>
          <a:ext cx="889000" cy="2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78814</xdr:rowOff>
    </xdr:from>
    <xdr:to>
      <xdr:col>23</xdr:col>
      <xdr:colOff>184150</xdr:colOff>
      <xdr:row>84</xdr:row>
      <xdr:rowOff>8964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0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50891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81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9596</xdr:rowOff>
    </xdr:from>
    <xdr:to>
      <xdr:col>19</xdr:col>
      <xdr:colOff>184150</xdr:colOff>
      <xdr:row>83</xdr:row>
      <xdr:rowOff>111196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3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95973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26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144397</xdr:rowOff>
    </xdr:from>
    <xdr:to>
      <xdr:col>15</xdr:col>
      <xdr:colOff>133350</xdr:colOff>
      <xdr:row>83</xdr:row>
      <xdr:rowOff>74547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0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59324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89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154420</xdr:rowOff>
    </xdr:from>
    <xdr:to>
      <xdr:col>11</xdr:col>
      <xdr:colOff>82550</xdr:colOff>
      <xdr:row>83</xdr:row>
      <xdr:rowOff>84570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69347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125031</xdr:rowOff>
    </xdr:from>
    <xdr:to>
      <xdr:col>7</xdr:col>
      <xdr:colOff>31750</xdr:colOff>
      <xdr:row>83</xdr:row>
      <xdr:rowOff>55181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8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39958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7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ラスパイレス指数は、類似団体内平均値と比べても低い水準を維持している。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今後も、給与の適正化に努めるとともに、各種手当の見直しを行い、引き続き縮減に努める。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97971</xdr:rowOff>
    </xdr:from>
    <xdr:to>
      <xdr:col>81</xdr:col>
      <xdr:colOff>44450</xdr:colOff>
      <xdr:row>89</xdr:row>
      <xdr:rowOff>127302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4156871"/>
          <a:ext cx="0" cy="12294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12898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90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97971</xdr:rowOff>
    </xdr:from>
    <xdr:to>
      <xdr:col>81</xdr:col>
      <xdr:colOff>133350</xdr:colOff>
      <xdr:row>82</xdr:row>
      <xdr:rowOff>97971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415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109462</xdr:rowOff>
    </xdr:from>
    <xdr:to>
      <xdr:col>81</xdr:col>
      <xdr:colOff>44450</xdr:colOff>
      <xdr:row>83</xdr:row>
      <xdr:rowOff>6955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16836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11386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5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109462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0534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4838</xdr:rowOff>
    </xdr:from>
    <xdr:to>
      <xdr:col>77</xdr:col>
      <xdr:colOff>95250</xdr:colOff>
      <xdr:row>86</xdr:row>
      <xdr:rowOff>106438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91215</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3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62593</xdr:rowOff>
    </xdr:from>
    <xdr:to>
      <xdr:col>72</xdr:col>
      <xdr:colOff>203200</xdr:colOff>
      <xdr:row>81</xdr:row>
      <xdr:rowOff>166007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39500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62593</xdr:rowOff>
    </xdr:from>
    <xdr:to>
      <xdr:col>68</xdr:col>
      <xdr:colOff>152400</xdr:colOff>
      <xdr:row>81</xdr:row>
      <xdr:rowOff>74084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395004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127605</xdr:rowOff>
    </xdr:from>
    <xdr:to>
      <xdr:col>81</xdr:col>
      <xdr:colOff>95250</xdr:colOff>
      <xdr:row>83</xdr:row>
      <xdr:rowOff>57755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48882</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0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58662</xdr:rowOff>
    </xdr:from>
    <xdr:to>
      <xdr:col>77</xdr:col>
      <xdr:colOff>95250</xdr:colOff>
      <xdr:row>82</xdr:row>
      <xdr:rowOff>160262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170439</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886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115207</xdr:rowOff>
    </xdr:from>
    <xdr:to>
      <xdr:col>73</xdr:col>
      <xdr:colOff>44450</xdr:colOff>
      <xdr:row>82</xdr:row>
      <xdr:rowOff>45357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55534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11793</xdr:rowOff>
    </xdr:from>
    <xdr:to>
      <xdr:col>68</xdr:col>
      <xdr:colOff>203200</xdr:colOff>
      <xdr:row>81</xdr:row>
      <xdr:rowOff>113393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123570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23284</xdr:rowOff>
    </xdr:from>
    <xdr:to>
      <xdr:col>64</xdr:col>
      <xdr:colOff>152400</xdr:colOff>
      <xdr:row>81</xdr:row>
      <xdr:rowOff>124884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135061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ポイント増となっており年々上昇傾向であり類似団体内平均値との差が大きくなっている。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今後も平成２８年３月に策定された徳之島町定員管理計画に基づき、中長期的な視点のもと、行政改革による行政機構の見直しを図り、適正な定員管理に努める。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89688</xdr:rowOff>
    </xdr:from>
    <xdr:to>
      <xdr:col>81</xdr:col>
      <xdr:colOff>44450</xdr:colOff>
      <xdr:row>63</xdr:row>
      <xdr:rowOff>117678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891038"/>
          <a:ext cx="838200" cy="2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43358</xdr:rowOff>
    </xdr:from>
    <xdr:to>
      <xdr:col>77</xdr:col>
      <xdr:colOff>44450</xdr:colOff>
      <xdr:row>63</xdr:row>
      <xdr:rowOff>89688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844708"/>
          <a:ext cx="8890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11023</xdr:rowOff>
    </xdr:from>
    <xdr:to>
      <xdr:col>72</xdr:col>
      <xdr:colOff>203200</xdr:colOff>
      <xdr:row>63</xdr:row>
      <xdr:rowOff>43358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812373"/>
          <a:ext cx="889000" cy="3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406</xdr:rowOff>
    </xdr:from>
    <xdr:to>
      <xdr:col>68</xdr:col>
      <xdr:colOff>152400</xdr:colOff>
      <xdr:row>63</xdr:row>
      <xdr:rowOff>11023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801756"/>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66878</xdr:rowOff>
    </xdr:from>
    <xdr:to>
      <xdr:col>81</xdr:col>
      <xdr:colOff>95250</xdr:colOff>
      <xdr:row>63</xdr:row>
      <xdr:rowOff>168478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86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38955</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8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38888</xdr:rowOff>
    </xdr:from>
    <xdr:to>
      <xdr:col>77</xdr:col>
      <xdr:colOff>95250</xdr:colOff>
      <xdr:row>63</xdr:row>
      <xdr:rowOff>140488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8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125265</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926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164008</xdr:rowOff>
    </xdr:from>
    <xdr:to>
      <xdr:col>73</xdr:col>
      <xdr:colOff>44450</xdr:colOff>
      <xdr:row>63</xdr:row>
      <xdr:rowOff>94158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78935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8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131673</xdr:rowOff>
    </xdr:from>
    <xdr:to>
      <xdr:col>68</xdr:col>
      <xdr:colOff>203200</xdr:colOff>
      <xdr:row>63</xdr:row>
      <xdr:rowOff>61823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76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46600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84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121056</xdr:rowOff>
    </xdr:from>
    <xdr:to>
      <xdr:col>64</xdr:col>
      <xdr:colOff>152400</xdr:colOff>
      <xdr:row>63</xdr:row>
      <xdr:rowOff>51206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7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35983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83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実質公債比率は、事業の抑制・即発債の償還終了などによる元利償還金の減少で改善が図られ、前年度比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新庁舎建設事業・東天城中学校建設事業をはじめとした大型事業の元金償還開始や公営企業への元利償還金に対する繰出金の増加などに伴い、数値の上昇が予想されるため、引き続き地方債の新規発行の抑制や有利な起債を活用し、数値の上昇を抑え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40</xdr:row>
      <xdr:rowOff>165608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9465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40</xdr:row>
      <xdr:rowOff>165608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946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98044</xdr:rowOff>
    </xdr:from>
    <xdr:to>
      <xdr:col>72</xdr:col>
      <xdr:colOff>203200</xdr:colOff>
      <xdr:row>40</xdr:row>
      <xdr:rowOff>136652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560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40132</xdr:rowOff>
    </xdr:from>
    <xdr:to>
      <xdr:col>68</xdr:col>
      <xdr:colOff>152400</xdr:colOff>
      <xdr:row>40</xdr:row>
      <xdr:rowOff>98044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9813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102379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47244</xdr:rowOff>
    </xdr:from>
    <xdr:to>
      <xdr:col>68</xdr:col>
      <xdr:colOff>203200</xdr:colOff>
      <xdr:row>40</xdr:row>
      <xdr:rowOff>148844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将来負担比率については、ふるさと納税推進による「ふるさと思いやり基金」の増加などで、改善が図られているが、公営企業が起こした地方債の償還の財源に充てた繰出金の減少により前年度比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今後も、引き続き公営企業への元利償還金に対する繰出金の増加、大型事業実施による財政負担が懸念されるため、適切な地方債の発行や事業計画の見直しに努める。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71780</xdr:rowOff>
    </xdr:from>
    <xdr:to>
      <xdr:col>81</xdr:col>
      <xdr:colOff>44450</xdr:colOff>
      <xdr:row>16</xdr:row>
      <xdr:rowOff>89154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814980"/>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2286</xdr:rowOff>
    </xdr:from>
    <xdr:to>
      <xdr:col>77</xdr:col>
      <xdr:colOff>44450</xdr:colOff>
      <xdr:row>16</xdr:row>
      <xdr:rowOff>89154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74548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155042</xdr:rowOff>
    </xdr:from>
    <xdr:to>
      <xdr:col>72</xdr:col>
      <xdr:colOff>203200</xdr:colOff>
      <xdr:row>16</xdr:row>
      <xdr:rowOff>2286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555342"/>
          <a:ext cx="889000" cy="19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20980</xdr:rowOff>
    </xdr:from>
    <xdr:to>
      <xdr:col>81</xdr:col>
      <xdr:colOff>95250</xdr:colOff>
      <xdr:row>16</xdr:row>
      <xdr:rowOff>122580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7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164507</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7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38354</xdr:rowOff>
    </xdr:from>
    <xdr:to>
      <xdr:col>77</xdr:col>
      <xdr:colOff>95250</xdr:colOff>
      <xdr:row>16</xdr:row>
      <xdr:rowOff>139954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78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124731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867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122936</xdr:rowOff>
    </xdr:from>
    <xdr:to>
      <xdr:col>73</xdr:col>
      <xdr:colOff>44450</xdr:colOff>
      <xdr:row>16</xdr:row>
      <xdr:rowOff>53086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6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37863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78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104242</xdr:rowOff>
    </xdr:from>
    <xdr:to>
      <xdr:col>68</xdr:col>
      <xdr:colOff>203200</xdr:colOff>
      <xdr:row>15</xdr:row>
      <xdr:rowOff>34392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50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19169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59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9,844
9,775
104.92
10,638,910
10,316,923
255,157
5,161,251
9,614,892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ポイント増となっており、類似団体内平均値より高い水準となっている。これは、人口に対する職員の多さによるものであり、今後も平成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月に策定された徳之島町定員管理計画に基づき、適正な定員管理を行い、各種手当等の見直しを図り人件費の抑制に努める。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920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140970</xdr:rowOff>
    </xdr:from>
    <xdr:to>
      <xdr:col>24</xdr:col>
      <xdr:colOff>76200</xdr:colOff>
      <xdr:row>37</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113047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これは、昨今の物価高騰が要因と考えられる。また、総合食品加工センターにおける食品加工に係る費用が、割合を占めているため、今後は、事業内容の精査を行い、コスト削減を検討していく。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117475</xdr:rowOff>
    </xdr:from>
    <xdr:to>
      <xdr:col>82</xdr:col>
      <xdr:colOff>107950</xdr:colOff>
      <xdr:row>15</xdr:row>
      <xdr:rowOff>136525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892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117475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79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79375</xdr:rowOff>
    </xdr:from>
    <xdr:to>
      <xdr:col>73</xdr:col>
      <xdr:colOff>180975</xdr:colOff>
      <xdr:row>15</xdr:row>
      <xdr:rowOff>107950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6511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79375</xdr:rowOff>
    </xdr:from>
    <xdr:to>
      <xdr:col>69</xdr:col>
      <xdr:colOff>92075</xdr:colOff>
      <xdr:row>16</xdr:row>
      <xdr:rowOff>3175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511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85725</xdr:rowOff>
    </xdr:from>
    <xdr:to>
      <xdr:col>82</xdr:col>
      <xdr:colOff>158750</xdr:colOff>
      <xdr:row>16</xdr:row>
      <xdr:rowOff>15875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102252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66675</xdr:rowOff>
    </xdr:from>
    <xdr:to>
      <xdr:col>78</xdr:col>
      <xdr:colOff>120650</xdr:colOff>
      <xdr:row>15</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7002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07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28575</xdr:rowOff>
    </xdr:from>
    <xdr:to>
      <xdr:col>69</xdr:col>
      <xdr:colOff>142875</xdr:colOff>
      <xdr:row>15</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140352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増となっている。社会保障経費については、今後も自然増が予想されるため抑制は難しいが、資格審査等の適正化や各種手当の見直し、予防事業の活用等を行い削減に努める。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37193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766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646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110672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56</xdr:row>
      <xdr:rowOff>121557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70757</xdr:rowOff>
    </xdr:from>
    <xdr:to>
      <xdr:col>6</xdr:col>
      <xdr:colOff>171450</xdr:colOff>
      <xdr:row>57</xdr:row>
      <xdr:rowOff>907</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157134</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ポイント減となっており、類似団体内平均値よりも低い数値となっている。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についても前年度より減少しているが、近年の公営企業の大型事業実施により、今後も元利償還金に対する繰出金の増加も想定されるため、独立採算の原点に立ち返り、使用料の見直しも含め健全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58965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7880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58965</xdr:rowOff>
    </xdr:from>
    <xdr:to>
      <xdr:col>78</xdr:col>
      <xdr:colOff>69850</xdr:colOff>
      <xdr:row>57</xdr:row>
      <xdr:rowOff>80735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9831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57</xdr:row>
      <xdr:rowOff>113393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893800" y="9853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113393</xdr:rowOff>
    </xdr:from>
    <xdr:to>
      <xdr:col>69</xdr:col>
      <xdr:colOff>92075</xdr:colOff>
      <xdr:row>58</xdr:row>
      <xdr:rowOff>7257</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886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152599</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8165</xdr:rowOff>
    </xdr:from>
    <xdr:to>
      <xdr:col>78</xdr:col>
      <xdr:colOff>120650</xdr:colOff>
      <xdr:row>57</xdr:row>
      <xdr:rowOff>109765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141712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年度から実施している「補助金等評価委員会」による評価を予算に反映している結果、年々減少していたが、新型コロナウイルス感染症に関する支援等補助金により令和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年度は増加した。なお、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各種団体への補助金については、慣例的なものが多いため、同委員会を今後も継続的に開催し、補助金交付が適当であるか、効果が十分に発揮されているか検証を行う。</a:t>
          </a: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37</xdr:row>
      <xdr:rowOff>5842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3129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5842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49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19558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349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37846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63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ポイントの減少となっている。これは元利償還金の額が減少したことが要因である。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今後、給食センター建設事業など大型事業の実施等により増加するため、長期的視点のもと、新規事業と地方債発行とのバランスを図り、数値の上昇を抑制する。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77</xdr:row>
      <xdr:rowOff>110998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53213"/>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110998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486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46989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074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51563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074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17290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60198</xdr:rowOff>
    </xdr:from>
    <xdr:to>
      <xdr:col>20</xdr:col>
      <xdr:colOff>38100</xdr:colOff>
      <xdr:row>77</xdr:row>
      <xdr:rowOff>161798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146575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112540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今後も、経常的な歳出の削減を図り、経常収支比率の抑制に努める。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170435</xdr:rowOff>
    </xdr:from>
    <xdr:to>
      <xdr:col>82</xdr:col>
      <xdr:colOff>107950</xdr:colOff>
      <xdr:row>76</xdr:row>
      <xdr:rowOff>49276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2918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75</xdr:row>
      <xdr:rowOff>170435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56032"/>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75</xdr:row>
      <xdr:rowOff>101854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956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101854</xdr:rowOff>
    </xdr:from>
    <xdr:to>
      <xdr:col>69</xdr:col>
      <xdr:colOff>92075</xdr:colOff>
      <xdr:row>76</xdr:row>
      <xdr:rowOff>136144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60604"/>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15003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158259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51054</xdr:rowOff>
    </xdr:from>
    <xdr:to>
      <xdr:col>69</xdr:col>
      <xdr:colOff>142875</xdr:colOff>
      <xdr:row>75</xdr:row>
      <xdr:rowOff>152654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162831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30159</xdr:rowOff>
    </xdr:from>
    <xdr:to>
      <xdr:col>29</xdr:col>
      <xdr:colOff>127000</xdr:colOff>
      <xdr:row>15</xdr:row>
      <xdr:rowOff>101299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649534"/>
          <a:ext cx="647700" cy="71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101299</xdr:rowOff>
    </xdr:from>
    <xdr:to>
      <xdr:col>26</xdr:col>
      <xdr:colOff>50800</xdr:colOff>
      <xdr:row>16</xdr:row>
      <xdr:rowOff>1461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20674"/>
          <a:ext cx="698500" cy="7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169660</xdr:rowOff>
    </xdr:from>
    <xdr:to>
      <xdr:col>22</xdr:col>
      <xdr:colOff>114300</xdr:colOff>
      <xdr:row>16</xdr:row>
      <xdr:rowOff>1461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2789035"/>
          <a:ext cx="698500" cy="3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169660</xdr:rowOff>
    </xdr:from>
    <xdr:to>
      <xdr:col>18</xdr:col>
      <xdr:colOff>177800</xdr:colOff>
      <xdr:row>16</xdr:row>
      <xdr:rowOff>15940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789035"/>
          <a:ext cx="698500" cy="17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150809</xdr:rowOff>
    </xdr:from>
    <xdr:to>
      <xdr:col>29</xdr:col>
      <xdr:colOff>177800</xdr:colOff>
      <xdr:row>15</xdr:row>
      <xdr:rowOff>80959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598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167336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44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50499</xdr:rowOff>
    </xdr:from>
    <xdr:to>
      <xdr:col>26</xdr:col>
      <xdr:colOff>101600</xdr:colOff>
      <xdr:row>15</xdr:row>
      <xdr:rowOff>152099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6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162276</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38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122111</xdr:rowOff>
    </xdr:from>
    <xdr:to>
      <xdr:col>22</xdr:col>
      <xdr:colOff>165100</xdr:colOff>
      <xdr:row>16</xdr:row>
      <xdr:rowOff>52261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41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62438</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1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118860</xdr:rowOff>
    </xdr:from>
    <xdr:to>
      <xdr:col>19</xdr:col>
      <xdr:colOff>38100</xdr:colOff>
      <xdr:row>16</xdr:row>
      <xdr:rowOff>49010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38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59187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0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136590</xdr:rowOff>
    </xdr:from>
    <xdr:to>
      <xdr:col>15</xdr:col>
      <xdr:colOff>101600</xdr:colOff>
      <xdr:row>16</xdr:row>
      <xdr:rowOff>66740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755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76917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2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252158</xdr:rowOff>
    </xdr:from>
    <xdr:to>
      <xdr:col>29</xdr:col>
      <xdr:colOff>127000</xdr:colOff>
      <xdr:row>36</xdr:row>
      <xdr:rowOff>39236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62508"/>
          <a:ext cx="647700" cy="129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252158</xdr:rowOff>
    </xdr:from>
    <xdr:to>
      <xdr:col>26</xdr:col>
      <xdr:colOff>50800</xdr:colOff>
      <xdr:row>35</xdr:row>
      <xdr:rowOff>271418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62508"/>
          <a:ext cx="698500" cy="19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271418</xdr:rowOff>
    </xdr:from>
    <xdr:to>
      <xdr:col>22</xdr:col>
      <xdr:colOff>114300</xdr:colOff>
      <xdr:row>36</xdr:row>
      <xdr:rowOff>10147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81768"/>
          <a:ext cx="698500" cy="81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10147</xdr:rowOff>
    </xdr:from>
    <xdr:to>
      <xdr:col>18</xdr:col>
      <xdr:colOff>177800</xdr:colOff>
      <xdr:row>36</xdr:row>
      <xdr:rowOff>34798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63397"/>
          <a:ext cx="698500" cy="24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331336</xdr:rowOff>
    </xdr:from>
    <xdr:to>
      <xdr:col>29</xdr:col>
      <xdr:colOff>177800</xdr:colOff>
      <xdr:row>36</xdr:row>
      <xdr:rowOff>90036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41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176413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8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201358</xdr:rowOff>
    </xdr:from>
    <xdr:to>
      <xdr:col>26</xdr:col>
      <xdr:colOff>101600</xdr:colOff>
      <xdr:row>35</xdr:row>
      <xdr:rowOff>302958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11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313135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8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220618</xdr:rowOff>
    </xdr:from>
    <xdr:to>
      <xdr:col>22</xdr:col>
      <xdr:colOff>165100</xdr:colOff>
      <xdr:row>35</xdr:row>
      <xdr:rowOff>322218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30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332395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302247</xdr:rowOff>
    </xdr:from>
    <xdr:to>
      <xdr:col>19</xdr:col>
      <xdr:colOff>38100</xdr:colOff>
      <xdr:row>36</xdr:row>
      <xdr:rowOff>60947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12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71124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81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326898</xdr:rowOff>
    </xdr:from>
    <xdr:to>
      <xdr:col>15</xdr:col>
      <xdr:colOff>101600</xdr:colOff>
      <xdr:row>36</xdr:row>
      <xdr:rowOff>85598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37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95775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0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9,844
9,775
104.92
10,638,910
10,316,923
255,157
5,161,251
9,614,892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95873</xdr:rowOff>
    </xdr:from>
    <xdr:to>
      <xdr:col>24</xdr:col>
      <xdr:colOff>63500</xdr:colOff>
      <xdr:row>34</xdr:row>
      <xdr:rowOff>159744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25173"/>
          <a:ext cx="838200" cy="6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159744</xdr:rowOff>
    </xdr:from>
    <xdr:to>
      <xdr:col>19</xdr:col>
      <xdr:colOff>177800</xdr:colOff>
      <xdr:row>35</xdr:row>
      <xdr:rowOff>7066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989044"/>
          <a:ext cx="889000" cy="1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7066</xdr:rowOff>
    </xdr:from>
    <xdr:to>
      <xdr:col>15</xdr:col>
      <xdr:colOff>50800</xdr:colOff>
      <xdr:row>35</xdr:row>
      <xdr:rowOff>22606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07816"/>
          <a:ext cx="889000" cy="1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22606</xdr:rowOff>
    </xdr:from>
    <xdr:to>
      <xdr:col>10</xdr:col>
      <xdr:colOff>114300</xdr:colOff>
      <xdr:row>35</xdr:row>
      <xdr:rowOff>24198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23356"/>
          <a:ext cx="889000" cy="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45073</xdr:rowOff>
    </xdr:from>
    <xdr:to>
      <xdr:col>24</xdr:col>
      <xdr:colOff>114300</xdr:colOff>
      <xdr:row>34</xdr:row>
      <xdr:rowOff>146673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87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67950</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2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108944</xdr:rowOff>
    </xdr:from>
    <xdr:to>
      <xdr:col>20</xdr:col>
      <xdr:colOff>38100</xdr:colOff>
      <xdr:row>35</xdr:row>
      <xdr:rowOff>39094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3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55621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1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127716</xdr:rowOff>
    </xdr:from>
    <xdr:to>
      <xdr:col>15</xdr:col>
      <xdr:colOff>101600</xdr:colOff>
      <xdr:row>35</xdr:row>
      <xdr:rowOff>57866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74393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3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143256</xdr:rowOff>
    </xdr:from>
    <xdr:to>
      <xdr:col>10</xdr:col>
      <xdr:colOff>165100</xdr:colOff>
      <xdr:row>35</xdr:row>
      <xdr:rowOff>73406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97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89933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4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144848</xdr:rowOff>
    </xdr:from>
    <xdr:to>
      <xdr:col>6</xdr:col>
      <xdr:colOff>38100</xdr:colOff>
      <xdr:row>35</xdr:row>
      <xdr:rowOff>74998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9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91525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749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38126</xdr:rowOff>
    </xdr:from>
    <xdr:to>
      <xdr:col>24</xdr:col>
      <xdr:colOff>63500</xdr:colOff>
      <xdr:row>57</xdr:row>
      <xdr:rowOff>115344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10776"/>
          <a:ext cx="838200" cy="7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115344</xdr:rowOff>
    </xdr:from>
    <xdr:to>
      <xdr:col>19</xdr:col>
      <xdr:colOff>177800</xdr:colOff>
      <xdr:row>57</xdr:row>
      <xdr:rowOff>121207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87994"/>
          <a:ext cx="889000" cy="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111206</xdr:rowOff>
    </xdr:from>
    <xdr:to>
      <xdr:col>15</xdr:col>
      <xdr:colOff>50800</xdr:colOff>
      <xdr:row>57</xdr:row>
      <xdr:rowOff>121207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83856"/>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111206</xdr:rowOff>
    </xdr:from>
    <xdr:to>
      <xdr:col>10</xdr:col>
      <xdr:colOff>114300</xdr:colOff>
      <xdr:row>57</xdr:row>
      <xdr:rowOff>140931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83856"/>
          <a:ext cx="889000" cy="2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158776</xdr:rowOff>
    </xdr:from>
    <xdr:to>
      <xdr:col>24</xdr:col>
      <xdr:colOff>114300</xdr:colOff>
      <xdr:row>57</xdr:row>
      <xdr:rowOff>88926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5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10203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64544</xdr:rowOff>
    </xdr:from>
    <xdr:to>
      <xdr:col>20</xdr:col>
      <xdr:colOff>38100</xdr:colOff>
      <xdr:row>57</xdr:row>
      <xdr:rowOff>166144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157271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2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70407</xdr:rowOff>
    </xdr:from>
    <xdr:to>
      <xdr:col>15</xdr:col>
      <xdr:colOff>101600</xdr:colOff>
      <xdr:row>58</xdr:row>
      <xdr:rowOff>557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4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163134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3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60406</xdr:rowOff>
    </xdr:from>
    <xdr:to>
      <xdr:col>10</xdr:col>
      <xdr:colOff>165100</xdr:colOff>
      <xdr:row>57</xdr:row>
      <xdr:rowOff>162006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3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7083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60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90131</xdr:rowOff>
    </xdr:from>
    <xdr:to>
      <xdr:col>6</xdr:col>
      <xdr:colOff>38100</xdr:colOff>
      <xdr:row>58</xdr:row>
      <xdr:rowOff>20281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5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144684</xdr:rowOff>
    </xdr:from>
    <xdr:to>
      <xdr:col>24</xdr:col>
      <xdr:colOff>63500</xdr:colOff>
      <xdr:row>78</xdr:row>
      <xdr:rowOff>39870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46334"/>
          <a:ext cx="838200" cy="6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144684</xdr:rowOff>
    </xdr:from>
    <xdr:to>
      <xdr:col>19</xdr:col>
      <xdr:colOff>177800</xdr:colOff>
      <xdr:row>78</xdr:row>
      <xdr:rowOff>63576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46334"/>
          <a:ext cx="889000" cy="9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134169</xdr:rowOff>
    </xdr:from>
    <xdr:to>
      <xdr:col>15</xdr:col>
      <xdr:colOff>50800</xdr:colOff>
      <xdr:row>78</xdr:row>
      <xdr:rowOff>63576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35819"/>
          <a:ext cx="889000" cy="10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134169</xdr:rowOff>
    </xdr:from>
    <xdr:to>
      <xdr:col>10</xdr:col>
      <xdr:colOff>114300</xdr:colOff>
      <xdr:row>78</xdr:row>
      <xdr:rowOff>72149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35819"/>
          <a:ext cx="889000" cy="10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160520</xdr:rowOff>
    </xdr:from>
    <xdr:to>
      <xdr:col>24</xdr:col>
      <xdr:colOff>114300</xdr:colOff>
      <xdr:row>78</xdr:row>
      <xdr:rowOff>90670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75447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93884</xdr:rowOff>
    </xdr:from>
    <xdr:to>
      <xdr:col>20</xdr:col>
      <xdr:colOff>38100</xdr:colOff>
      <xdr:row>78</xdr:row>
      <xdr:rowOff>24034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9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40561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7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12776</xdr:rowOff>
    </xdr:from>
    <xdr:to>
      <xdr:col>15</xdr:col>
      <xdr:colOff>101600</xdr:colOff>
      <xdr:row>78</xdr:row>
      <xdr:rowOff>114376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105503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83369</xdr:rowOff>
    </xdr:from>
    <xdr:to>
      <xdr:col>10</xdr:col>
      <xdr:colOff>165100</xdr:colOff>
      <xdr:row>78</xdr:row>
      <xdr:rowOff>13519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30046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06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21349</xdr:rowOff>
    </xdr:from>
    <xdr:to>
      <xdr:col>6</xdr:col>
      <xdr:colOff>38100</xdr:colOff>
      <xdr:row>78</xdr:row>
      <xdr:rowOff>122949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114076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31441</xdr:rowOff>
    </xdr:from>
    <xdr:to>
      <xdr:col>24</xdr:col>
      <xdr:colOff>63500</xdr:colOff>
      <xdr:row>91</xdr:row>
      <xdr:rowOff>156801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633391"/>
          <a:ext cx="838200" cy="12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156801</xdr:rowOff>
    </xdr:from>
    <xdr:to>
      <xdr:col>19</xdr:col>
      <xdr:colOff>177800</xdr:colOff>
      <xdr:row>92</xdr:row>
      <xdr:rowOff>167295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758751"/>
          <a:ext cx="889000" cy="18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52408</xdr:rowOff>
    </xdr:from>
    <xdr:to>
      <xdr:col>15</xdr:col>
      <xdr:colOff>50800</xdr:colOff>
      <xdr:row>92</xdr:row>
      <xdr:rowOff>167295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5654358"/>
          <a:ext cx="889000" cy="28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52408</xdr:rowOff>
    </xdr:from>
    <xdr:to>
      <xdr:col>10</xdr:col>
      <xdr:colOff>114300</xdr:colOff>
      <xdr:row>93</xdr:row>
      <xdr:rowOff>164269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654358"/>
          <a:ext cx="889000" cy="45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152091</xdr:rowOff>
    </xdr:from>
    <xdr:to>
      <xdr:col>24</xdr:col>
      <xdr:colOff>114300</xdr:colOff>
      <xdr:row>91</xdr:row>
      <xdr:rowOff>82241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5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67018</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49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106001</xdr:rowOff>
    </xdr:from>
    <xdr:to>
      <xdr:col>20</xdr:col>
      <xdr:colOff>38100</xdr:colOff>
      <xdr:row>92</xdr:row>
      <xdr:rowOff>36151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70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52678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48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116495</xdr:rowOff>
    </xdr:from>
    <xdr:to>
      <xdr:col>15</xdr:col>
      <xdr:colOff>101600</xdr:colOff>
      <xdr:row>93</xdr:row>
      <xdr:rowOff>46645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88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63172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66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1608</xdr:rowOff>
    </xdr:from>
    <xdr:to>
      <xdr:col>10</xdr:col>
      <xdr:colOff>165100</xdr:colOff>
      <xdr:row>91</xdr:row>
      <xdr:rowOff>103208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60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119735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37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113469</xdr:rowOff>
    </xdr:from>
    <xdr:to>
      <xdr:col>6</xdr:col>
      <xdr:colOff>38100</xdr:colOff>
      <xdr:row>94</xdr:row>
      <xdr:rowOff>43619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05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60146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83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83056</xdr:rowOff>
    </xdr:from>
    <xdr:to>
      <xdr:col>55</xdr:col>
      <xdr:colOff>0</xdr:colOff>
      <xdr:row>36</xdr:row>
      <xdr:rowOff>93954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55256"/>
          <a:ext cx="838200" cy="1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93954</xdr:rowOff>
    </xdr:from>
    <xdr:to>
      <xdr:col>50</xdr:col>
      <xdr:colOff>114300</xdr:colOff>
      <xdr:row>36</xdr:row>
      <xdr:rowOff>106576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266154"/>
          <a:ext cx="889000" cy="1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30981</xdr:rowOff>
    </xdr:from>
    <xdr:to>
      <xdr:col>45</xdr:col>
      <xdr:colOff>177800</xdr:colOff>
      <xdr:row>36</xdr:row>
      <xdr:rowOff>106576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203181"/>
          <a:ext cx="889000" cy="7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108718</xdr:rowOff>
    </xdr:from>
    <xdr:to>
      <xdr:col>41</xdr:col>
      <xdr:colOff>50800</xdr:colOff>
      <xdr:row>36</xdr:row>
      <xdr:rowOff>30981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938018"/>
          <a:ext cx="889000" cy="26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32256</xdr:rowOff>
    </xdr:from>
    <xdr:to>
      <xdr:col>55</xdr:col>
      <xdr:colOff>50800</xdr:colOff>
      <xdr:row>36</xdr:row>
      <xdr:rowOff>133856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55133</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5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43154</xdr:rowOff>
    </xdr:from>
    <xdr:to>
      <xdr:col>50</xdr:col>
      <xdr:colOff>165100</xdr:colOff>
      <xdr:row>36</xdr:row>
      <xdr:rowOff>144754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161281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99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55776</xdr:rowOff>
    </xdr:from>
    <xdr:to>
      <xdr:col>46</xdr:col>
      <xdr:colOff>38100</xdr:colOff>
      <xdr:row>36</xdr:row>
      <xdr:rowOff>157376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2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2453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00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151631</xdr:rowOff>
    </xdr:from>
    <xdr:to>
      <xdr:col>41</xdr:col>
      <xdr:colOff>101600</xdr:colOff>
      <xdr:row>36</xdr:row>
      <xdr:rowOff>81781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5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98308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92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57918</xdr:rowOff>
    </xdr:from>
    <xdr:to>
      <xdr:col>36</xdr:col>
      <xdr:colOff>165100</xdr:colOff>
      <xdr:row>34</xdr:row>
      <xdr:rowOff>159518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8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4595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66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96828</xdr:rowOff>
    </xdr:from>
    <xdr:to>
      <xdr:col>55</xdr:col>
      <xdr:colOff>0</xdr:colOff>
      <xdr:row>55</xdr:row>
      <xdr:rowOff>166958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526578"/>
          <a:ext cx="838200" cy="7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166958</xdr:rowOff>
    </xdr:from>
    <xdr:to>
      <xdr:col>50</xdr:col>
      <xdr:colOff>114300</xdr:colOff>
      <xdr:row>56</xdr:row>
      <xdr:rowOff>5429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596708"/>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67291</xdr:rowOff>
    </xdr:from>
    <xdr:to>
      <xdr:col>45</xdr:col>
      <xdr:colOff>177800</xdr:colOff>
      <xdr:row>56</xdr:row>
      <xdr:rowOff>5429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497041"/>
          <a:ext cx="889000" cy="10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67291</xdr:rowOff>
    </xdr:from>
    <xdr:to>
      <xdr:col>41</xdr:col>
      <xdr:colOff>50800</xdr:colOff>
      <xdr:row>56</xdr:row>
      <xdr:rowOff>36460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497041"/>
          <a:ext cx="889000" cy="14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46028</xdr:rowOff>
    </xdr:from>
    <xdr:to>
      <xdr:col>55</xdr:col>
      <xdr:colOff>50800</xdr:colOff>
      <xdr:row>55</xdr:row>
      <xdr:rowOff>147628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7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68905</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2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116158</xdr:rowOff>
    </xdr:from>
    <xdr:to>
      <xdr:col>50</xdr:col>
      <xdr:colOff>165100</xdr:colOff>
      <xdr:row>56</xdr:row>
      <xdr:rowOff>46308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5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62835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321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126079</xdr:rowOff>
    </xdr:from>
    <xdr:to>
      <xdr:col>46</xdr:col>
      <xdr:colOff>38100</xdr:colOff>
      <xdr:row>56</xdr:row>
      <xdr:rowOff>56229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5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72756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33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16491</xdr:rowOff>
    </xdr:from>
    <xdr:to>
      <xdr:col>41</xdr:col>
      <xdr:colOff>101600</xdr:colOff>
      <xdr:row>55</xdr:row>
      <xdr:rowOff>118091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4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134618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22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157110</xdr:rowOff>
    </xdr:from>
    <xdr:to>
      <xdr:col>36</xdr:col>
      <xdr:colOff>165100</xdr:colOff>
      <xdr:row>56</xdr:row>
      <xdr:rowOff>87260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103787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362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53656</xdr:rowOff>
    </xdr:from>
    <xdr:to>
      <xdr:col>55</xdr:col>
      <xdr:colOff>0</xdr:colOff>
      <xdr:row>76</xdr:row>
      <xdr:rowOff>100501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083856"/>
          <a:ext cx="838200" cy="4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98581</xdr:rowOff>
    </xdr:from>
    <xdr:to>
      <xdr:col>50</xdr:col>
      <xdr:colOff>114300</xdr:colOff>
      <xdr:row>76</xdr:row>
      <xdr:rowOff>53656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2785881"/>
          <a:ext cx="889000" cy="29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67885</xdr:rowOff>
    </xdr:from>
    <xdr:to>
      <xdr:col>45</xdr:col>
      <xdr:colOff>177800</xdr:colOff>
      <xdr:row>74</xdr:row>
      <xdr:rowOff>98581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412285"/>
          <a:ext cx="889000" cy="37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67885</xdr:rowOff>
    </xdr:from>
    <xdr:to>
      <xdr:col>41</xdr:col>
      <xdr:colOff>50800</xdr:colOff>
      <xdr:row>75</xdr:row>
      <xdr:rowOff>4323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412285"/>
          <a:ext cx="889000" cy="4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48051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49701</xdr:rowOff>
    </xdr:from>
    <xdr:to>
      <xdr:col>55</xdr:col>
      <xdr:colOff>50800</xdr:colOff>
      <xdr:row>76</xdr:row>
      <xdr:rowOff>151301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72578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2856</xdr:rowOff>
    </xdr:from>
    <xdr:to>
      <xdr:col>50</xdr:col>
      <xdr:colOff>165100</xdr:colOff>
      <xdr:row>76</xdr:row>
      <xdr:rowOff>104456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03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120982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80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47781</xdr:rowOff>
    </xdr:from>
    <xdr:to>
      <xdr:col>46</xdr:col>
      <xdr:colOff>38100</xdr:colOff>
      <xdr:row>74</xdr:row>
      <xdr:rowOff>149381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73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165908</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251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17085</xdr:rowOff>
    </xdr:from>
    <xdr:to>
      <xdr:col>41</xdr:col>
      <xdr:colOff>101600</xdr:colOff>
      <xdr:row>72</xdr:row>
      <xdr:rowOff>118685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3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135212</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61795" y="1213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124973</xdr:rowOff>
    </xdr:from>
    <xdr:to>
      <xdr:col>36</xdr:col>
      <xdr:colOff>165100</xdr:colOff>
      <xdr:row>75</xdr:row>
      <xdr:rowOff>55123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8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71650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58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62308</xdr:rowOff>
    </xdr:from>
    <xdr:to>
      <xdr:col>55</xdr:col>
      <xdr:colOff>0</xdr:colOff>
      <xdr:row>97</xdr:row>
      <xdr:rowOff>5255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521508"/>
          <a:ext cx="838200" cy="11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5255</xdr:rowOff>
    </xdr:from>
    <xdr:to>
      <xdr:col>50</xdr:col>
      <xdr:colOff>114300</xdr:colOff>
      <xdr:row>97</xdr:row>
      <xdr:rowOff>157119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35905"/>
          <a:ext cx="889000" cy="15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157119</xdr:rowOff>
    </xdr:from>
    <xdr:to>
      <xdr:col>45</xdr:col>
      <xdr:colOff>177800</xdr:colOff>
      <xdr:row>98</xdr:row>
      <xdr:rowOff>19272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87769"/>
          <a:ext cx="889000" cy="3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156969</xdr:rowOff>
    </xdr:from>
    <xdr:to>
      <xdr:col>41</xdr:col>
      <xdr:colOff>50800</xdr:colOff>
      <xdr:row>98</xdr:row>
      <xdr:rowOff>19272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87619"/>
          <a:ext cx="889000" cy="3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11508</xdr:rowOff>
    </xdr:from>
    <xdr:to>
      <xdr:col>55</xdr:col>
      <xdr:colOff>50800</xdr:colOff>
      <xdr:row>96</xdr:row>
      <xdr:rowOff>113108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47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34385</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2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125905</xdr:rowOff>
    </xdr:from>
    <xdr:to>
      <xdr:col>50</xdr:col>
      <xdr:colOff>165100</xdr:colOff>
      <xdr:row>97</xdr:row>
      <xdr:rowOff>56055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8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72582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36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106319</xdr:rowOff>
    </xdr:from>
    <xdr:to>
      <xdr:col>46</xdr:col>
      <xdr:colOff>38100</xdr:colOff>
      <xdr:row>98</xdr:row>
      <xdr:rowOff>36469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3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52996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51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139922</xdr:rowOff>
    </xdr:from>
    <xdr:to>
      <xdr:col>41</xdr:col>
      <xdr:colOff>101600</xdr:colOff>
      <xdr:row>98</xdr:row>
      <xdr:rowOff>70072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7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61199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6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106169</xdr:rowOff>
    </xdr:from>
    <xdr:to>
      <xdr:col>36</xdr:col>
      <xdr:colOff>165100</xdr:colOff>
      <xdr:row>98</xdr:row>
      <xdr:rowOff>36319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52846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154422</xdr:rowOff>
    </xdr:from>
    <xdr:to>
      <xdr:col>85</xdr:col>
      <xdr:colOff>127000</xdr:colOff>
      <xdr:row>37</xdr:row>
      <xdr:rowOff>60765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326622"/>
          <a:ext cx="838200" cy="7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6222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154422</xdr:rowOff>
    </xdr:from>
    <xdr:to>
      <xdr:col>81</xdr:col>
      <xdr:colOff>50800</xdr:colOff>
      <xdr:row>37</xdr:row>
      <xdr:rowOff>90300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326622"/>
          <a:ext cx="889000" cy="10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76951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9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90300</xdr:rowOff>
    </xdr:from>
    <xdr:to>
      <xdr:col>76</xdr:col>
      <xdr:colOff>114300</xdr:colOff>
      <xdr:row>38</xdr:row>
      <xdr:rowOff>59233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433950"/>
          <a:ext cx="889000" cy="14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25127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59233</xdr:rowOff>
    </xdr:from>
    <xdr:to>
      <xdr:col>71</xdr:col>
      <xdr:colOff>177800</xdr:colOff>
      <xdr:row>38</xdr:row>
      <xdr:rowOff>97500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74333"/>
          <a:ext cx="889000" cy="3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9965</xdr:rowOff>
    </xdr:from>
    <xdr:to>
      <xdr:col>85</xdr:col>
      <xdr:colOff>177800</xdr:colOff>
      <xdr:row>37</xdr:row>
      <xdr:rowOff>111565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35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32842</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20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103622</xdr:rowOff>
    </xdr:from>
    <xdr:to>
      <xdr:col>81</xdr:col>
      <xdr:colOff>101600</xdr:colOff>
      <xdr:row>37</xdr:row>
      <xdr:rowOff>33772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27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50299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05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39500</xdr:rowOff>
    </xdr:from>
    <xdr:to>
      <xdr:col>76</xdr:col>
      <xdr:colOff>165100</xdr:colOff>
      <xdr:row>37</xdr:row>
      <xdr:rowOff>141100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38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157627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15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8433</xdr:rowOff>
    </xdr:from>
    <xdr:to>
      <xdr:col>72</xdr:col>
      <xdr:colOff>38100</xdr:colOff>
      <xdr:row>38</xdr:row>
      <xdr:rowOff>110033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101160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1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46700</xdr:rowOff>
    </xdr:from>
    <xdr:to>
      <xdr:col>67</xdr:col>
      <xdr:colOff>101600</xdr:colOff>
      <xdr:row>38</xdr:row>
      <xdr:rowOff>148300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6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139427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5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84448</xdr:rowOff>
    </xdr:from>
    <xdr:to>
      <xdr:col>85</xdr:col>
      <xdr:colOff>127000</xdr:colOff>
      <xdr:row>76</xdr:row>
      <xdr:rowOff>99938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114648"/>
          <a:ext cx="838200" cy="1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84448</xdr:rowOff>
    </xdr:from>
    <xdr:to>
      <xdr:col>81</xdr:col>
      <xdr:colOff>50800</xdr:colOff>
      <xdr:row>76</xdr:row>
      <xdr:rowOff>122926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14648"/>
          <a:ext cx="889000" cy="3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122926</xdr:rowOff>
    </xdr:from>
    <xdr:to>
      <xdr:col>76</xdr:col>
      <xdr:colOff>114300</xdr:colOff>
      <xdr:row>76</xdr:row>
      <xdr:rowOff>130350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53126"/>
          <a:ext cx="889000" cy="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130350</xdr:rowOff>
    </xdr:from>
    <xdr:to>
      <xdr:col>71</xdr:col>
      <xdr:colOff>177800</xdr:colOff>
      <xdr:row>76</xdr:row>
      <xdr:rowOff>133472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60550"/>
          <a:ext cx="889000" cy="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49138</xdr:rowOff>
    </xdr:from>
    <xdr:to>
      <xdr:col>85</xdr:col>
      <xdr:colOff>177800</xdr:colOff>
      <xdr:row>76</xdr:row>
      <xdr:rowOff>150738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72014</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93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33648</xdr:rowOff>
    </xdr:from>
    <xdr:to>
      <xdr:col>81</xdr:col>
      <xdr:colOff>101600</xdr:colOff>
      <xdr:row>76</xdr:row>
      <xdr:rowOff>135248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6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151775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3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72126</xdr:rowOff>
    </xdr:from>
    <xdr:to>
      <xdr:col>76</xdr:col>
      <xdr:colOff>165100</xdr:colOff>
      <xdr:row>77</xdr:row>
      <xdr:rowOff>2276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0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18802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7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79550</xdr:rowOff>
    </xdr:from>
    <xdr:to>
      <xdr:col>72</xdr:col>
      <xdr:colOff>38100</xdr:colOff>
      <xdr:row>77</xdr:row>
      <xdr:rowOff>9700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0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26227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8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82672</xdr:rowOff>
    </xdr:from>
    <xdr:to>
      <xdr:col>67</xdr:col>
      <xdr:colOff>101600</xdr:colOff>
      <xdr:row>77</xdr:row>
      <xdr:rowOff>12822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1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29350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8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77769</xdr:rowOff>
    </xdr:from>
    <xdr:to>
      <xdr:col>85</xdr:col>
      <xdr:colOff>127000</xdr:colOff>
      <xdr:row>98</xdr:row>
      <xdr:rowOff>102050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79869"/>
          <a:ext cx="838200" cy="2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102050</xdr:rowOff>
    </xdr:from>
    <xdr:to>
      <xdr:col>81</xdr:col>
      <xdr:colOff>50800</xdr:colOff>
      <xdr:row>98</xdr:row>
      <xdr:rowOff>122963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04150"/>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122963</xdr:rowOff>
    </xdr:from>
    <xdr:to>
      <xdr:col>76</xdr:col>
      <xdr:colOff>114300</xdr:colOff>
      <xdr:row>98</xdr:row>
      <xdr:rowOff>131234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25063"/>
          <a:ext cx="889000" cy="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89534</xdr:rowOff>
    </xdr:from>
    <xdr:to>
      <xdr:col>71</xdr:col>
      <xdr:colOff>177800</xdr:colOff>
      <xdr:row>98</xdr:row>
      <xdr:rowOff>131234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91634"/>
          <a:ext cx="889000" cy="4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26969</xdr:rowOff>
    </xdr:from>
    <xdr:to>
      <xdr:col>85</xdr:col>
      <xdr:colOff>177800</xdr:colOff>
      <xdr:row>98</xdr:row>
      <xdr:rowOff>128569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2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5396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0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51250</xdr:rowOff>
    </xdr:from>
    <xdr:to>
      <xdr:col>81</xdr:col>
      <xdr:colOff>101600</xdr:colOff>
      <xdr:row>98</xdr:row>
      <xdr:rowOff>152850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5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143977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72163</xdr:rowOff>
    </xdr:from>
    <xdr:to>
      <xdr:col>76</xdr:col>
      <xdr:colOff>165100</xdr:colOff>
      <xdr:row>99</xdr:row>
      <xdr:rowOff>2313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164890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6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80434</xdr:rowOff>
    </xdr:from>
    <xdr:to>
      <xdr:col>72</xdr:col>
      <xdr:colOff>38100</xdr:colOff>
      <xdr:row>99</xdr:row>
      <xdr:rowOff>10584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8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1711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7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38734</xdr:rowOff>
    </xdr:from>
    <xdr:to>
      <xdr:col>67</xdr:col>
      <xdr:colOff>101600</xdr:colOff>
      <xdr:row>98</xdr:row>
      <xdr:rowOff>140334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4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156861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1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28905</xdr:rowOff>
    </xdr:from>
    <xdr:to>
      <xdr:col>116</xdr:col>
      <xdr:colOff>63500</xdr:colOff>
      <xdr:row>59</xdr:row>
      <xdr:rowOff>36258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44455"/>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36258</xdr:rowOff>
    </xdr:from>
    <xdr:to>
      <xdr:col>111</xdr:col>
      <xdr:colOff>177800</xdr:colOff>
      <xdr:row>59</xdr:row>
      <xdr:rowOff>37782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5180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32601</xdr:rowOff>
    </xdr:from>
    <xdr:to>
      <xdr:col>107</xdr:col>
      <xdr:colOff>50800</xdr:colOff>
      <xdr:row>59</xdr:row>
      <xdr:rowOff>37782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48151"/>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32601</xdr:rowOff>
    </xdr:from>
    <xdr:to>
      <xdr:col>102</xdr:col>
      <xdr:colOff>114300</xdr:colOff>
      <xdr:row>59</xdr:row>
      <xdr:rowOff>35916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48151"/>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149555</xdr:rowOff>
    </xdr:from>
    <xdr:to>
      <xdr:col>116</xdr:col>
      <xdr:colOff>114300</xdr:colOff>
      <xdr:row>59</xdr:row>
      <xdr:rowOff>79705</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64482</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08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156908</xdr:rowOff>
    </xdr:from>
    <xdr:to>
      <xdr:col>112</xdr:col>
      <xdr:colOff>38100</xdr:colOff>
      <xdr:row>59</xdr:row>
      <xdr:rowOff>87058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78185</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93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158432</xdr:rowOff>
    </xdr:from>
    <xdr:to>
      <xdr:col>107</xdr:col>
      <xdr:colOff>101600</xdr:colOff>
      <xdr:row>59</xdr:row>
      <xdr:rowOff>88582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79709</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95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153251</xdr:rowOff>
    </xdr:from>
    <xdr:to>
      <xdr:col>102</xdr:col>
      <xdr:colOff>165100</xdr:colOff>
      <xdr:row>59</xdr:row>
      <xdr:rowOff>83401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74528</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9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156566</xdr:rowOff>
    </xdr:from>
    <xdr:to>
      <xdr:col>98</xdr:col>
      <xdr:colOff>38100</xdr:colOff>
      <xdr:row>59</xdr:row>
      <xdr:rowOff>86716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77843</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93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119469</xdr:rowOff>
    </xdr:from>
    <xdr:to>
      <xdr:col>116</xdr:col>
      <xdr:colOff>63500</xdr:colOff>
      <xdr:row>72</xdr:row>
      <xdr:rowOff>84912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292419"/>
          <a:ext cx="838200" cy="13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119469</xdr:rowOff>
    </xdr:from>
    <xdr:to>
      <xdr:col>111</xdr:col>
      <xdr:colOff>177800</xdr:colOff>
      <xdr:row>71</xdr:row>
      <xdr:rowOff>149187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292419"/>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99771</xdr:rowOff>
    </xdr:from>
    <xdr:to>
      <xdr:col>107</xdr:col>
      <xdr:colOff>50800</xdr:colOff>
      <xdr:row>71</xdr:row>
      <xdr:rowOff>149187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9545300" y="12272721"/>
          <a:ext cx="889000" cy="4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99771</xdr:rowOff>
    </xdr:from>
    <xdr:to>
      <xdr:col>102</xdr:col>
      <xdr:colOff>114300</xdr:colOff>
      <xdr:row>72</xdr:row>
      <xdr:rowOff>19762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27272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34112</xdr:rowOff>
    </xdr:from>
    <xdr:to>
      <xdr:col>116</xdr:col>
      <xdr:colOff>114300</xdr:colOff>
      <xdr:row>72</xdr:row>
      <xdr:rowOff>135712</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3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56989</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22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68669</xdr:rowOff>
    </xdr:from>
    <xdr:to>
      <xdr:col>112</xdr:col>
      <xdr:colOff>38100</xdr:colOff>
      <xdr:row>71</xdr:row>
      <xdr:rowOff>170269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24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15346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01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98387</xdr:rowOff>
    </xdr:from>
    <xdr:to>
      <xdr:col>107</xdr:col>
      <xdr:colOff>101600</xdr:colOff>
      <xdr:row>72</xdr:row>
      <xdr:rowOff>28537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2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45064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04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48971</xdr:rowOff>
    </xdr:from>
    <xdr:to>
      <xdr:col>102</xdr:col>
      <xdr:colOff>165100</xdr:colOff>
      <xdr:row>71</xdr:row>
      <xdr:rowOff>150571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2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167098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199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140412</xdr:rowOff>
    </xdr:from>
    <xdr:to>
      <xdr:col>98</xdr:col>
      <xdr:colOff>38100</xdr:colOff>
      <xdr:row>72</xdr:row>
      <xdr:rowOff>70562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31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87089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08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1,048,0,42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類似団体平均値より高コストとなっている扶助費については、住民１人当たり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162,195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円となっており、前年度より上昇している。扶助費については、削減の難しい経費ではあるが、各福祉費ともに福祉計画を策定しており、</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目標値の設定や資格審査の適正化、各種手当の見直し等により歳出の適正化に努める。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普通建設事業については、住民１人当たり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243,754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円で新庁舎建設事業や他の大型事業等の新規整備によるもので、類似団体内平均値よりも大きく上回っている。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その他、公共施設を多く保有しており、老朽化のため更新の必要な施設が今後増えることから、公共施設等総合計画に基づき更新を行っていく。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9,844
9,775
104.92
10,638,910
10,316,923
255,157
5,161,251
9,614,892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156464</xdr:rowOff>
    </xdr:from>
    <xdr:to>
      <xdr:col>24</xdr:col>
      <xdr:colOff>63500</xdr:colOff>
      <xdr:row>32</xdr:row>
      <xdr:rowOff>165417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42864"/>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156464</xdr:rowOff>
    </xdr:from>
    <xdr:to>
      <xdr:col>19</xdr:col>
      <xdr:colOff>177800</xdr:colOff>
      <xdr:row>33</xdr:row>
      <xdr:rowOff>131318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4286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131318</xdr:rowOff>
    </xdr:from>
    <xdr:to>
      <xdr:col>15</xdr:col>
      <xdr:colOff>50800</xdr:colOff>
      <xdr:row>34</xdr:row>
      <xdr:rowOff>91884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89168"/>
          <a:ext cx="889000" cy="1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58928</xdr:rowOff>
    </xdr:from>
    <xdr:to>
      <xdr:col>10</xdr:col>
      <xdr:colOff>114300</xdr:colOff>
      <xdr:row>34</xdr:row>
      <xdr:rowOff>91884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88228"/>
          <a:ext cx="8890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114617</xdr:rowOff>
    </xdr:from>
    <xdr:to>
      <xdr:col>24</xdr:col>
      <xdr:colOff>114300</xdr:colOff>
      <xdr:row>33</xdr:row>
      <xdr:rowOff>44767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137494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105664</xdr:rowOff>
    </xdr:from>
    <xdr:to>
      <xdr:col>20</xdr:col>
      <xdr:colOff>38100</xdr:colOff>
      <xdr:row>33</xdr:row>
      <xdr:rowOff>35814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52341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6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80518</xdr:rowOff>
    </xdr:from>
    <xdr:to>
      <xdr:col>15</xdr:col>
      <xdr:colOff>101600</xdr:colOff>
      <xdr:row>34</xdr:row>
      <xdr:rowOff>10668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3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27195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1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41084</xdr:rowOff>
    </xdr:from>
    <xdr:to>
      <xdr:col>10</xdr:col>
      <xdr:colOff>165100</xdr:colOff>
      <xdr:row>34</xdr:row>
      <xdr:rowOff>142684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159211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4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8128</xdr:rowOff>
    </xdr:from>
    <xdr:to>
      <xdr:col>6</xdr:col>
      <xdr:colOff>38100</xdr:colOff>
      <xdr:row>34</xdr:row>
      <xdr:rowOff>109728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126255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1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96929</xdr:rowOff>
    </xdr:from>
    <xdr:to>
      <xdr:col>24</xdr:col>
      <xdr:colOff>63500</xdr:colOff>
      <xdr:row>57</xdr:row>
      <xdr:rowOff>118701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69579"/>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127531</xdr:rowOff>
    </xdr:from>
    <xdr:to>
      <xdr:col>19</xdr:col>
      <xdr:colOff>177800</xdr:colOff>
      <xdr:row>57</xdr:row>
      <xdr:rowOff>96929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28731"/>
          <a:ext cx="889000" cy="14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127531</xdr:rowOff>
    </xdr:from>
    <xdr:to>
      <xdr:col>15</xdr:col>
      <xdr:colOff>50800</xdr:colOff>
      <xdr:row>56</xdr:row>
      <xdr:rowOff>153422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28731"/>
          <a:ext cx="889000" cy="2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26019</xdr:rowOff>
    </xdr:from>
    <xdr:to>
      <xdr:col>10</xdr:col>
      <xdr:colOff>114300</xdr:colOff>
      <xdr:row>56</xdr:row>
      <xdr:rowOff>153422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27219"/>
          <a:ext cx="889000" cy="12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67901</xdr:rowOff>
    </xdr:from>
    <xdr:to>
      <xdr:col>24</xdr:col>
      <xdr:colOff>114300</xdr:colOff>
      <xdr:row>57</xdr:row>
      <xdr:rowOff>169501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46328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46129</xdr:rowOff>
    </xdr:from>
    <xdr:to>
      <xdr:col>20</xdr:col>
      <xdr:colOff>38100</xdr:colOff>
      <xdr:row>57</xdr:row>
      <xdr:rowOff>147729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1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164256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9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76731</xdr:rowOff>
    </xdr:from>
    <xdr:to>
      <xdr:col>15</xdr:col>
      <xdr:colOff>101600</xdr:colOff>
      <xdr:row>57</xdr:row>
      <xdr:rowOff>6881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7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23408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5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102622</xdr:rowOff>
    </xdr:from>
    <xdr:to>
      <xdr:col>10</xdr:col>
      <xdr:colOff>165100</xdr:colOff>
      <xdr:row>57</xdr:row>
      <xdr:rowOff>32772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49299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7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146669</xdr:rowOff>
    </xdr:from>
    <xdr:to>
      <xdr:col>6</xdr:col>
      <xdr:colOff>38100</xdr:colOff>
      <xdr:row>56</xdr:row>
      <xdr:rowOff>76819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7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93346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5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13201</xdr:rowOff>
    </xdr:from>
    <xdr:to>
      <xdr:col>24</xdr:col>
      <xdr:colOff>63500</xdr:colOff>
      <xdr:row>75</xdr:row>
      <xdr:rowOff>27541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71951"/>
          <a:ext cx="838200" cy="1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27541</xdr:rowOff>
    </xdr:from>
    <xdr:to>
      <xdr:col>19</xdr:col>
      <xdr:colOff>177800</xdr:colOff>
      <xdr:row>75</xdr:row>
      <xdr:rowOff>168084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86291"/>
          <a:ext cx="889000" cy="14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47072</xdr:rowOff>
    </xdr:from>
    <xdr:to>
      <xdr:col>15</xdr:col>
      <xdr:colOff>50800</xdr:colOff>
      <xdr:row>75</xdr:row>
      <xdr:rowOff>168084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05822"/>
          <a:ext cx="889000" cy="12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47072</xdr:rowOff>
    </xdr:from>
    <xdr:to>
      <xdr:col>10</xdr:col>
      <xdr:colOff>114300</xdr:colOff>
      <xdr:row>77</xdr:row>
      <xdr:rowOff>90650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05822"/>
          <a:ext cx="889000" cy="38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133851</xdr:rowOff>
    </xdr:from>
    <xdr:to>
      <xdr:col>24</xdr:col>
      <xdr:colOff>114300</xdr:colOff>
      <xdr:row>75</xdr:row>
      <xdr:rowOff>64001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2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156728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7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148191</xdr:rowOff>
    </xdr:from>
    <xdr:to>
      <xdr:col>20</xdr:col>
      <xdr:colOff>38100</xdr:colOff>
      <xdr:row>75</xdr:row>
      <xdr:rowOff>78341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3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94868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1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117284</xdr:rowOff>
    </xdr:from>
    <xdr:to>
      <xdr:col>15</xdr:col>
      <xdr:colOff>101600</xdr:colOff>
      <xdr:row>76</xdr:row>
      <xdr:rowOff>47434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7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63961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5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167722</xdr:rowOff>
    </xdr:from>
    <xdr:to>
      <xdr:col>10</xdr:col>
      <xdr:colOff>165100</xdr:colOff>
      <xdr:row>75</xdr:row>
      <xdr:rowOff>97872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114399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3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39850</xdr:rowOff>
    </xdr:from>
    <xdr:to>
      <xdr:col>6</xdr:col>
      <xdr:colOff>38100</xdr:colOff>
      <xdr:row>77</xdr:row>
      <xdr:rowOff>141450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157977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1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134204</xdr:rowOff>
    </xdr:from>
    <xdr:to>
      <xdr:col>24</xdr:col>
      <xdr:colOff>63500</xdr:colOff>
      <xdr:row>96</xdr:row>
      <xdr:rowOff>136989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93404"/>
          <a:ext cx="838200" cy="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132074</xdr:rowOff>
    </xdr:from>
    <xdr:to>
      <xdr:col>19</xdr:col>
      <xdr:colOff>177800</xdr:colOff>
      <xdr:row>96</xdr:row>
      <xdr:rowOff>136989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91274"/>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129208</xdr:rowOff>
    </xdr:from>
    <xdr:to>
      <xdr:col>15</xdr:col>
      <xdr:colOff>50800</xdr:colOff>
      <xdr:row>96</xdr:row>
      <xdr:rowOff>132074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588408"/>
          <a:ext cx="889000" cy="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129208</xdr:rowOff>
    </xdr:from>
    <xdr:to>
      <xdr:col>10</xdr:col>
      <xdr:colOff>114300</xdr:colOff>
      <xdr:row>96</xdr:row>
      <xdr:rowOff>153992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88408"/>
          <a:ext cx="889000" cy="2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83404</xdr:rowOff>
    </xdr:from>
    <xdr:to>
      <xdr:col>24</xdr:col>
      <xdr:colOff>114300</xdr:colOff>
      <xdr:row>97</xdr:row>
      <xdr:rowOff>13554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4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106281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86189</xdr:rowOff>
    </xdr:from>
    <xdr:to>
      <xdr:col>20</xdr:col>
      <xdr:colOff>38100</xdr:colOff>
      <xdr:row>97</xdr:row>
      <xdr:rowOff>16339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32866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81274</xdr:rowOff>
    </xdr:from>
    <xdr:to>
      <xdr:col>15</xdr:col>
      <xdr:colOff>101600</xdr:colOff>
      <xdr:row>97</xdr:row>
      <xdr:rowOff>11424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4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27951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31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78408</xdr:rowOff>
    </xdr:from>
    <xdr:to>
      <xdr:col>10</xdr:col>
      <xdr:colOff>165100</xdr:colOff>
      <xdr:row>97</xdr:row>
      <xdr:rowOff>8558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3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25085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3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103192</xdr:rowOff>
    </xdr:from>
    <xdr:to>
      <xdr:col>6</xdr:col>
      <xdr:colOff>38100</xdr:colOff>
      <xdr:row>97</xdr:row>
      <xdr:rowOff>33342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49869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3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121739</xdr:rowOff>
    </xdr:from>
    <xdr:to>
      <xdr:col>55</xdr:col>
      <xdr:colOff>0</xdr:colOff>
      <xdr:row>37</xdr:row>
      <xdr:rowOff>128596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65389"/>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128596</xdr:rowOff>
    </xdr:from>
    <xdr:to>
      <xdr:col>50</xdr:col>
      <xdr:colOff>114300</xdr:colOff>
      <xdr:row>37</xdr:row>
      <xdr:rowOff>135455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7224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135455</xdr:rowOff>
    </xdr:from>
    <xdr:to>
      <xdr:col>45</xdr:col>
      <xdr:colOff>177800</xdr:colOff>
      <xdr:row>37</xdr:row>
      <xdr:rowOff>157988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79105"/>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148191</xdr:rowOff>
    </xdr:from>
    <xdr:to>
      <xdr:col>41</xdr:col>
      <xdr:colOff>50800</xdr:colOff>
      <xdr:row>37</xdr:row>
      <xdr:rowOff>157988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9184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70939</xdr:rowOff>
    </xdr:from>
    <xdr:to>
      <xdr:col>55</xdr:col>
      <xdr:colOff>50800</xdr:colOff>
      <xdr:row>38</xdr:row>
      <xdr:rowOff>1088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145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93816</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66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77796</xdr:rowOff>
    </xdr:from>
    <xdr:to>
      <xdr:col>50</xdr:col>
      <xdr:colOff>165100</xdr:colOff>
      <xdr:row>38</xdr:row>
      <xdr:rowOff>7947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214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84655</xdr:rowOff>
    </xdr:from>
    <xdr:to>
      <xdr:col>46</xdr:col>
      <xdr:colOff>38100</xdr:colOff>
      <xdr:row>38</xdr:row>
      <xdr:rowOff>14805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2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31332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203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107188</xdr:rowOff>
    </xdr:from>
    <xdr:to>
      <xdr:col>41</xdr:col>
      <xdr:colOff>101600</xdr:colOff>
      <xdr:row>38</xdr:row>
      <xdr:rowOff>37338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97391</xdr:rowOff>
    </xdr:from>
    <xdr:to>
      <xdr:col>36</xdr:col>
      <xdr:colOff>165100</xdr:colOff>
      <xdr:row>38</xdr:row>
      <xdr:rowOff>27541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4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44068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16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75311</xdr:rowOff>
    </xdr:from>
    <xdr:to>
      <xdr:col>55</xdr:col>
      <xdr:colOff>0</xdr:colOff>
      <xdr:row>52</xdr:row>
      <xdr:rowOff>95148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8819261"/>
          <a:ext cx="838200" cy="1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95148</xdr:rowOff>
    </xdr:from>
    <xdr:to>
      <xdr:col>50</xdr:col>
      <xdr:colOff>114300</xdr:colOff>
      <xdr:row>53</xdr:row>
      <xdr:rowOff>12624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010548"/>
          <a:ext cx="889000" cy="8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159055</xdr:rowOff>
    </xdr:from>
    <xdr:to>
      <xdr:col>45</xdr:col>
      <xdr:colOff>177800</xdr:colOff>
      <xdr:row>53</xdr:row>
      <xdr:rowOff>12624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8731555"/>
          <a:ext cx="889000" cy="36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159055</xdr:rowOff>
    </xdr:from>
    <xdr:to>
      <xdr:col>41</xdr:col>
      <xdr:colOff>50800</xdr:colOff>
      <xdr:row>52</xdr:row>
      <xdr:rowOff>85255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8731555"/>
          <a:ext cx="889000" cy="26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24511</xdr:rowOff>
    </xdr:from>
    <xdr:to>
      <xdr:col>55</xdr:col>
      <xdr:colOff>50800</xdr:colOff>
      <xdr:row>51</xdr:row>
      <xdr:rowOff>126111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876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47388</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61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44348</xdr:rowOff>
    </xdr:from>
    <xdr:to>
      <xdr:col>50</xdr:col>
      <xdr:colOff>165100</xdr:colOff>
      <xdr:row>52</xdr:row>
      <xdr:rowOff>145948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895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162475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73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133274</xdr:rowOff>
    </xdr:from>
    <xdr:to>
      <xdr:col>46</xdr:col>
      <xdr:colOff>38100</xdr:colOff>
      <xdr:row>53</xdr:row>
      <xdr:rowOff>63424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0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79951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82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108255</xdr:rowOff>
    </xdr:from>
    <xdr:to>
      <xdr:col>41</xdr:col>
      <xdr:colOff>101600</xdr:colOff>
      <xdr:row>51</xdr:row>
      <xdr:rowOff>38405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868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54932</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8455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34455</xdr:rowOff>
    </xdr:from>
    <xdr:to>
      <xdr:col>36</xdr:col>
      <xdr:colOff>165100</xdr:colOff>
      <xdr:row>52</xdr:row>
      <xdr:rowOff>136055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894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152582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7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164762</xdr:rowOff>
    </xdr:from>
    <xdr:to>
      <xdr:col>55</xdr:col>
      <xdr:colOff>0</xdr:colOff>
      <xdr:row>78</xdr:row>
      <xdr:rowOff>107152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66412"/>
          <a:ext cx="838200" cy="11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164762</xdr:rowOff>
    </xdr:from>
    <xdr:to>
      <xdr:col>50</xdr:col>
      <xdr:colOff>114300</xdr:colOff>
      <xdr:row>78</xdr:row>
      <xdr:rowOff>90745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66412"/>
          <a:ext cx="889000" cy="9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90745</xdr:rowOff>
    </xdr:from>
    <xdr:to>
      <xdr:col>45</xdr:col>
      <xdr:colOff>177800</xdr:colOff>
      <xdr:row>78</xdr:row>
      <xdr:rowOff>132026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63845"/>
          <a:ext cx="889000" cy="4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72165</xdr:rowOff>
    </xdr:from>
    <xdr:to>
      <xdr:col>41</xdr:col>
      <xdr:colOff>50800</xdr:colOff>
      <xdr:row>78</xdr:row>
      <xdr:rowOff>132026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45265"/>
          <a:ext cx="889000" cy="5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56352</xdr:rowOff>
    </xdr:from>
    <xdr:to>
      <xdr:col>55</xdr:col>
      <xdr:colOff>50800</xdr:colOff>
      <xdr:row>78</xdr:row>
      <xdr:rowOff>157952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1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113962</xdr:rowOff>
    </xdr:from>
    <xdr:to>
      <xdr:col>50</xdr:col>
      <xdr:colOff>165100</xdr:colOff>
      <xdr:row>78</xdr:row>
      <xdr:rowOff>44112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60639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09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39945</xdr:rowOff>
    </xdr:from>
    <xdr:to>
      <xdr:col>46</xdr:col>
      <xdr:colOff>38100</xdr:colOff>
      <xdr:row>78</xdr:row>
      <xdr:rowOff>141545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1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158072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8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81226</xdr:rowOff>
    </xdr:from>
    <xdr:to>
      <xdr:col>41</xdr:col>
      <xdr:colOff>101600</xdr:colOff>
      <xdr:row>79</xdr:row>
      <xdr:rowOff>11376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5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2503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4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21365</xdr:rowOff>
    </xdr:from>
    <xdr:to>
      <xdr:col>36</xdr:col>
      <xdr:colOff>165100</xdr:colOff>
      <xdr:row>78</xdr:row>
      <xdr:rowOff>122965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9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139492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6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97805</xdr:rowOff>
    </xdr:from>
    <xdr:to>
      <xdr:col>55</xdr:col>
      <xdr:colOff>0</xdr:colOff>
      <xdr:row>98</xdr:row>
      <xdr:rowOff>9758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28455"/>
          <a:ext cx="838200" cy="8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9758</xdr:rowOff>
    </xdr:from>
    <xdr:to>
      <xdr:col>50</xdr:col>
      <xdr:colOff>114300</xdr:colOff>
      <xdr:row>98</xdr:row>
      <xdr:rowOff>47464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11858"/>
          <a:ext cx="889000" cy="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114528</xdr:rowOff>
    </xdr:from>
    <xdr:to>
      <xdr:col>45</xdr:col>
      <xdr:colOff>177800</xdr:colOff>
      <xdr:row>98</xdr:row>
      <xdr:rowOff>47464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45178"/>
          <a:ext cx="889000" cy="10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114528</xdr:rowOff>
    </xdr:from>
    <xdr:to>
      <xdr:col>41</xdr:col>
      <xdr:colOff>50800</xdr:colOff>
      <xdr:row>97</xdr:row>
      <xdr:rowOff>155986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45178"/>
          <a:ext cx="889000" cy="4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47005</xdr:rowOff>
    </xdr:from>
    <xdr:to>
      <xdr:col>55</xdr:col>
      <xdr:colOff>50800</xdr:colOff>
      <xdr:row>97</xdr:row>
      <xdr:rowOff>148605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69882</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2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130408</xdr:rowOff>
    </xdr:from>
    <xdr:to>
      <xdr:col>50</xdr:col>
      <xdr:colOff>165100</xdr:colOff>
      <xdr:row>98</xdr:row>
      <xdr:rowOff>60558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77085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3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168114</xdr:rowOff>
    </xdr:from>
    <xdr:to>
      <xdr:col>46</xdr:col>
      <xdr:colOff>38100</xdr:colOff>
      <xdr:row>98</xdr:row>
      <xdr:rowOff>98264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9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114791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7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63728</xdr:rowOff>
    </xdr:from>
    <xdr:to>
      <xdr:col>41</xdr:col>
      <xdr:colOff>101600</xdr:colOff>
      <xdr:row>97</xdr:row>
      <xdr:rowOff>165328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9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10405</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46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105186</xdr:rowOff>
    </xdr:from>
    <xdr:to>
      <xdr:col>36</xdr:col>
      <xdr:colOff>165100</xdr:colOff>
      <xdr:row>98</xdr:row>
      <xdr:rowOff>35336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3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51863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1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34577</xdr:rowOff>
    </xdr:from>
    <xdr:to>
      <xdr:col>85</xdr:col>
      <xdr:colOff>127000</xdr:colOff>
      <xdr:row>36</xdr:row>
      <xdr:rowOff>97621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06777"/>
          <a:ext cx="838200" cy="6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97621</xdr:rowOff>
    </xdr:from>
    <xdr:to>
      <xdr:col>81</xdr:col>
      <xdr:colOff>50800</xdr:colOff>
      <xdr:row>36</xdr:row>
      <xdr:rowOff>102193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6982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11243</xdr:rowOff>
    </xdr:from>
    <xdr:to>
      <xdr:col>76</xdr:col>
      <xdr:colOff>114300</xdr:colOff>
      <xdr:row>36</xdr:row>
      <xdr:rowOff>102193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497643"/>
          <a:ext cx="889000" cy="77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11243</xdr:rowOff>
    </xdr:from>
    <xdr:to>
      <xdr:col>71</xdr:col>
      <xdr:colOff>177800</xdr:colOff>
      <xdr:row>36</xdr:row>
      <xdr:rowOff>75888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497643"/>
          <a:ext cx="889000" cy="7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155227</xdr:rowOff>
    </xdr:from>
    <xdr:to>
      <xdr:col>85</xdr:col>
      <xdr:colOff>177800</xdr:colOff>
      <xdr:row>36</xdr:row>
      <xdr:rowOff>85377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5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6654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0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46821</xdr:rowOff>
    </xdr:from>
    <xdr:to>
      <xdr:col>81</xdr:col>
      <xdr:colOff>101600</xdr:colOff>
      <xdr:row>36</xdr:row>
      <xdr:rowOff>148421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1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164948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9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51393</xdr:rowOff>
    </xdr:from>
    <xdr:to>
      <xdr:col>76</xdr:col>
      <xdr:colOff>165100</xdr:colOff>
      <xdr:row>36</xdr:row>
      <xdr:rowOff>152993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169520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9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131893</xdr:rowOff>
    </xdr:from>
    <xdr:to>
      <xdr:col>72</xdr:col>
      <xdr:colOff>38100</xdr:colOff>
      <xdr:row>32</xdr:row>
      <xdr:rowOff>62043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4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78570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2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25088</xdr:rowOff>
    </xdr:from>
    <xdr:to>
      <xdr:col>67</xdr:col>
      <xdr:colOff>101600</xdr:colOff>
      <xdr:row>36</xdr:row>
      <xdr:rowOff>126688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143215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52653</xdr:rowOff>
    </xdr:from>
    <xdr:to>
      <xdr:col>85</xdr:col>
      <xdr:colOff>127000</xdr:colOff>
      <xdr:row>55</xdr:row>
      <xdr:rowOff>48050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139503"/>
          <a:ext cx="838200" cy="33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370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48050</xdr:rowOff>
    </xdr:from>
    <xdr:to>
      <xdr:col>81</xdr:col>
      <xdr:colOff>50800</xdr:colOff>
      <xdr:row>56</xdr:row>
      <xdr:rowOff>120008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477800"/>
          <a:ext cx="889000" cy="24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157190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109941</xdr:rowOff>
    </xdr:from>
    <xdr:to>
      <xdr:col>76</xdr:col>
      <xdr:colOff>114300</xdr:colOff>
      <xdr:row>56</xdr:row>
      <xdr:rowOff>120008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11141"/>
          <a:ext cx="889000" cy="1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5159</xdr:rowOff>
    </xdr:from>
    <xdr:to>
      <xdr:col>71</xdr:col>
      <xdr:colOff>177800</xdr:colOff>
      <xdr:row>56</xdr:row>
      <xdr:rowOff>109941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06359"/>
          <a:ext cx="889000" cy="10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1853</xdr:rowOff>
    </xdr:from>
    <xdr:to>
      <xdr:col>85</xdr:col>
      <xdr:colOff>177800</xdr:colOff>
      <xdr:row>53</xdr:row>
      <xdr:rowOff>103453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08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24730</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8940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168700</xdr:rowOff>
    </xdr:from>
    <xdr:to>
      <xdr:col>81</xdr:col>
      <xdr:colOff>101600</xdr:colOff>
      <xdr:row>55</xdr:row>
      <xdr:rowOff>98850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4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115377</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20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69208</xdr:rowOff>
    </xdr:from>
    <xdr:to>
      <xdr:col>76</xdr:col>
      <xdr:colOff>165100</xdr:colOff>
      <xdr:row>56</xdr:row>
      <xdr:rowOff>170808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15885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59141</xdr:rowOff>
    </xdr:from>
    <xdr:to>
      <xdr:col>72</xdr:col>
      <xdr:colOff>38100</xdr:colOff>
      <xdr:row>56</xdr:row>
      <xdr:rowOff>160741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6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5818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3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125809</xdr:rowOff>
    </xdr:from>
    <xdr:to>
      <xdr:col>67</xdr:col>
      <xdr:colOff>101600</xdr:colOff>
      <xdr:row>56</xdr:row>
      <xdr:rowOff>55959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5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72486</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33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154422</xdr:rowOff>
    </xdr:from>
    <xdr:to>
      <xdr:col>85</xdr:col>
      <xdr:colOff>127000</xdr:colOff>
      <xdr:row>77</xdr:row>
      <xdr:rowOff>60764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184622"/>
          <a:ext cx="838200" cy="7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6222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7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154422</xdr:rowOff>
    </xdr:from>
    <xdr:to>
      <xdr:col>81</xdr:col>
      <xdr:colOff>50800</xdr:colOff>
      <xdr:row>77</xdr:row>
      <xdr:rowOff>90300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184622"/>
          <a:ext cx="889000" cy="10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76951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90300</xdr:rowOff>
    </xdr:from>
    <xdr:to>
      <xdr:col>76</xdr:col>
      <xdr:colOff>114300</xdr:colOff>
      <xdr:row>78</xdr:row>
      <xdr:rowOff>59232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291950"/>
          <a:ext cx="889000" cy="14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24237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59232</xdr:rowOff>
    </xdr:from>
    <xdr:to>
      <xdr:col>71</xdr:col>
      <xdr:colOff>177800</xdr:colOff>
      <xdr:row>78</xdr:row>
      <xdr:rowOff>97501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32332"/>
          <a:ext cx="889000" cy="3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9964</xdr:rowOff>
    </xdr:from>
    <xdr:to>
      <xdr:col>85</xdr:col>
      <xdr:colOff>177800</xdr:colOff>
      <xdr:row>77</xdr:row>
      <xdr:rowOff>111564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2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32841</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06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103622</xdr:rowOff>
    </xdr:from>
    <xdr:to>
      <xdr:col>81</xdr:col>
      <xdr:colOff>101600</xdr:colOff>
      <xdr:row>77</xdr:row>
      <xdr:rowOff>33772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13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50299</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90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39500</xdr:rowOff>
    </xdr:from>
    <xdr:to>
      <xdr:col>76</xdr:col>
      <xdr:colOff>165100</xdr:colOff>
      <xdr:row>77</xdr:row>
      <xdr:rowOff>141100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24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157627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01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8432</xdr:rowOff>
    </xdr:from>
    <xdr:to>
      <xdr:col>72</xdr:col>
      <xdr:colOff>38100</xdr:colOff>
      <xdr:row>78</xdr:row>
      <xdr:rowOff>110032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101159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47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46701</xdr:rowOff>
    </xdr:from>
    <xdr:to>
      <xdr:col>67</xdr:col>
      <xdr:colOff>101600</xdr:colOff>
      <xdr:row>78</xdr:row>
      <xdr:rowOff>148301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1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139428</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1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84448</xdr:rowOff>
    </xdr:from>
    <xdr:to>
      <xdr:col>85</xdr:col>
      <xdr:colOff>127000</xdr:colOff>
      <xdr:row>96</xdr:row>
      <xdr:rowOff>99938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543648"/>
          <a:ext cx="838200" cy="1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84448</xdr:rowOff>
    </xdr:from>
    <xdr:to>
      <xdr:col>81</xdr:col>
      <xdr:colOff>50800</xdr:colOff>
      <xdr:row>96</xdr:row>
      <xdr:rowOff>122926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43648"/>
          <a:ext cx="889000" cy="3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122926</xdr:rowOff>
    </xdr:from>
    <xdr:to>
      <xdr:col>76</xdr:col>
      <xdr:colOff>114300</xdr:colOff>
      <xdr:row>96</xdr:row>
      <xdr:rowOff>130350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582126"/>
          <a:ext cx="889000" cy="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130350</xdr:rowOff>
    </xdr:from>
    <xdr:to>
      <xdr:col>71</xdr:col>
      <xdr:colOff>177800</xdr:colOff>
      <xdr:row>96</xdr:row>
      <xdr:rowOff>133472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89550"/>
          <a:ext cx="889000" cy="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49138</xdr:rowOff>
    </xdr:from>
    <xdr:to>
      <xdr:col>85</xdr:col>
      <xdr:colOff>177800</xdr:colOff>
      <xdr:row>96</xdr:row>
      <xdr:rowOff>150738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5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72015</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5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33648</xdr:rowOff>
    </xdr:from>
    <xdr:to>
      <xdr:col>81</xdr:col>
      <xdr:colOff>101600</xdr:colOff>
      <xdr:row>96</xdr:row>
      <xdr:rowOff>135248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9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151775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6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72126</xdr:rowOff>
    </xdr:from>
    <xdr:to>
      <xdr:col>76</xdr:col>
      <xdr:colOff>165100</xdr:colOff>
      <xdr:row>97</xdr:row>
      <xdr:rowOff>2276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3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18803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30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79550</xdr:rowOff>
    </xdr:from>
    <xdr:to>
      <xdr:col>72</xdr:col>
      <xdr:colOff>38100</xdr:colOff>
      <xdr:row>97</xdr:row>
      <xdr:rowOff>9700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3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26227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1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82672</xdr:rowOff>
    </xdr:from>
    <xdr:to>
      <xdr:col>67</xdr:col>
      <xdr:colOff>101600</xdr:colOff>
      <xdr:row>97</xdr:row>
      <xdr:rowOff>12822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29349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1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教育費については、前年度比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73,993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円の増加となっている。これは、東天城建設事業や小中学校普通教室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LED</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化改修事業等のためと考えられる。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民生費については、各種扶助費の支出があり、削減の難しい経費であるが、目標値の設定や資格審査の適正化、各種手当の見直しを図っていくことで適正化に努める。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また、公債費については、新庁舎建設事業の償還開始のため今後は増加傾向になると考えられる。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実質単年度収支は赤字となったが、実質収支額は、継続的に黒字を確保している。財政調整基金残高については、財政健全化の取組を着実に実施したことにより、財政調整基金の積立が図られた。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財政調整基金は、本町の財政運営に重要な役割を果たす基金であり、今後も中長期的な見通しにより健全な財政運営に努め、適切に基金の積立を行う。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全会計において、黒字となっており、一般会計から特別会計への繰出金も前年度比では減となっているが、一般会計の負担が大きくなっている。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近年大型事業を行った水道事業や新設を行っている公共下水道事業への元利償還金に対する繰出金の増加が予想されるため、公営企業会計は独立採算の原則に立ち返った企業経営に努め、その他特別会計についても、引き続き持続可能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10638910</v>
      </c>
      <c r="BO4" s="358"/>
      <c r="BP4" s="358"/>
      <c r="BQ4" s="358"/>
      <c r="BR4" s="358"/>
      <c r="BS4" s="358"/>
      <c r="BT4" s="358"/>
      <c r="BU4" s="359"/>
      <c r="BV4" s="357">
        <v>10160282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4.9000000000000004</v>
      </c>
      <c r="CU4" s="364"/>
      <c r="CV4" s="364"/>
      <c r="CW4" s="364"/>
      <c r="CX4" s="364"/>
      <c r="CY4" s="364"/>
      <c r="CZ4" s="364"/>
      <c r="DA4" s="365"/>
      <c r="DB4" s="363">
        <v>4.5999999999999996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10316923</v>
      </c>
      <c r="BO5" s="395"/>
      <c r="BP5" s="395"/>
      <c r="BQ5" s="395"/>
      <c r="BR5" s="395"/>
      <c r="BS5" s="395"/>
      <c r="BT5" s="395"/>
      <c r="BU5" s="396"/>
      <c r="BV5" s="394">
        <v>9817526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85.4</v>
      </c>
      <c r="CU5" s="392"/>
      <c r="CV5" s="392"/>
      <c r="CW5" s="392"/>
      <c r="CX5" s="392"/>
      <c r="CY5" s="392"/>
      <c r="CZ5" s="392"/>
      <c r="DA5" s="393"/>
      <c r="DB5" s="391">
        <v>85.6</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321987</v>
      </c>
      <c r="BO6" s="395"/>
      <c r="BP6" s="395"/>
      <c r="BQ6" s="395"/>
      <c r="BR6" s="395"/>
      <c r="BS6" s="395"/>
      <c r="BT6" s="395"/>
      <c r="BU6" s="396"/>
      <c r="BV6" s="394">
        <v>342756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85.6</v>
      </c>
      <c r="CU6" s="432"/>
      <c r="CV6" s="432"/>
      <c r="CW6" s="432"/>
      <c r="CX6" s="432"/>
      <c r="CY6" s="432"/>
      <c r="CZ6" s="432"/>
      <c r="DA6" s="433"/>
      <c r="DB6" s="431">
        <v>86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66830</v>
      </c>
      <c r="BO7" s="395"/>
      <c r="BP7" s="395"/>
      <c r="BQ7" s="395"/>
      <c r="BR7" s="395"/>
      <c r="BS7" s="395"/>
      <c r="BT7" s="395"/>
      <c r="BU7" s="396"/>
      <c r="BV7" s="394">
        <v>109692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5161251</v>
      </c>
      <c r="CU7" s="395"/>
      <c r="CV7" s="395"/>
      <c r="CW7" s="395"/>
      <c r="CX7" s="395"/>
      <c r="CY7" s="395"/>
      <c r="CZ7" s="395"/>
      <c r="DA7" s="396"/>
      <c r="DB7" s="394">
        <v>5076031</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255157</v>
      </c>
      <c r="BO8" s="395"/>
      <c r="BP8" s="395"/>
      <c r="BQ8" s="395"/>
      <c r="BR8" s="395"/>
      <c r="BS8" s="395"/>
      <c r="BT8" s="395"/>
      <c r="BU8" s="396"/>
      <c r="BV8" s="394">
        <v>233064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0.23</v>
      </c>
      <c r="CU8" s="435"/>
      <c r="CV8" s="435"/>
      <c r="CW8" s="435"/>
      <c r="CX8" s="435"/>
      <c r="CY8" s="435"/>
      <c r="CZ8" s="435"/>
      <c r="DA8" s="436"/>
      <c r="DB8" s="434">
        <v>0.23</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10147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22093</v>
      </c>
      <c r="BO9" s="395"/>
      <c r="BP9" s="395"/>
      <c r="BQ9" s="395"/>
      <c r="BR9" s="395"/>
      <c r="BS9" s="395"/>
      <c r="BT9" s="395"/>
      <c r="BU9" s="396"/>
      <c r="BV9" s="394">
        <v>-132907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11.8</v>
      </c>
      <c r="CU9" s="392"/>
      <c r="CV9" s="392"/>
      <c r="CW9" s="392"/>
      <c r="CX9" s="392"/>
      <c r="CY9" s="392"/>
      <c r="CZ9" s="392"/>
      <c r="DA9" s="393"/>
      <c r="DB9" s="391">
        <v>12.6</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11160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1205</v>
      </c>
      <c r="BO10" s="395"/>
      <c r="BP10" s="395"/>
      <c r="BQ10" s="395"/>
      <c r="BR10" s="395"/>
      <c r="BS10" s="395"/>
      <c r="BT10" s="395"/>
      <c r="BU10" s="396"/>
      <c r="BV10" s="394">
        <v>813</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9844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230000</v>
      </c>
      <c r="BO12" s="395"/>
      <c r="BP12" s="395"/>
      <c r="BQ12" s="395"/>
      <c r="BR12" s="395"/>
      <c r="BS12" s="395"/>
      <c r="BT12" s="395"/>
      <c r="BU12" s="396"/>
      <c r="BV12" s="394">
        <v>74000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9775</v>
      </c>
      <c r="S13" s="479"/>
      <c r="T13" s="479"/>
      <c r="U13" s="479"/>
      <c r="V13" s="480"/>
      <c r="W13" s="410" t="s">
        <v>131</v>
      </c>
      <c r="X13" s="411"/>
      <c r="Y13" s="411"/>
      <c r="Z13" s="411"/>
      <c r="AA13" s="411"/>
      <c r="AB13" s="401"/>
      <c r="AC13" s="445">
        <v>681</v>
      </c>
      <c r="AD13" s="446"/>
      <c r="AE13" s="446"/>
      <c r="AF13" s="446"/>
      <c r="AG13" s="488"/>
      <c r="AH13" s="445">
        <v>778</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-206702</v>
      </c>
      <c r="BO13" s="395"/>
      <c r="BP13" s="395"/>
      <c r="BQ13" s="395"/>
      <c r="BR13" s="395"/>
      <c r="BS13" s="395"/>
      <c r="BT13" s="395"/>
      <c r="BU13" s="396"/>
      <c r="BV13" s="394">
        <v>-206094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7.6</v>
      </c>
      <c r="CU13" s="392"/>
      <c r="CV13" s="392"/>
      <c r="CW13" s="392"/>
      <c r="CX13" s="392"/>
      <c r="CY13" s="392"/>
      <c r="CZ13" s="392"/>
      <c r="DA13" s="393"/>
      <c r="DB13" s="391">
        <v>7.9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10067</v>
      </c>
      <c r="S14" s="479"/>
      <c r="T14" s="479"/>
      <c r="U14" s="479"/>
      <c r="V14" s="480"/>
      <c r="W14" s="384"/>
      <c r="X14" s="385"/>
      <c r="Y14" s="385"/>
      <c r="Z14" s="385"/>
      <c r="AA14" s="385"/>
      <c r="AB14" s="374"/>
      <c r="AC14" s="481">
        <v>14.2</v>
      </c>
      <c r="AD14" s="482"/>
      <c r="AE14" s="482"/>
      <c r="AF14" s="482"/>
      <c r="AG14" s="483"/>
      <c r="AH14" s="481">
        <v>15.6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37.700000000000003</v>
      </c>
      <c r="CU14" s="493"/>
      <c r="CV14" s="493"/>
      <c r="CW14" s="493"/>
      <c r="CX14" s="493"/>
      <c r="CY14" s="493"/>
      <c r="CZ14" s="493"/>
      <c r="DA14" s="494"/>
      <c r="DB14" s="492">
        <v>39.5</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10005</v>
      </c>
      <c r="S15" s="479"/>
      <c r="T15" s="479"/>
      <c r="U15" s="479"/>
      <c r="V15" s="480"/>
      <c r="W15" s="410" t="s">
        <v>137</v>
      </c>
      <c r="X15" s="411"/>
      <c r="Y15" s="411"/>
      <c r="Z15" s="411"/>
      <c r="AA15" s="411"/>
      <c r="AB15" s="401"/>
      <c r="AC15" s="445">
        <v>638</v>
      </c>
      <c r="AD15" s="446"/>
      <c r="AE15" s="446"/>
      <c r="AF15" s="446"/>
      <c r="AG15" s="488"/>
      <c r="AH15" s="445">
        <v>658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1119769</v>
      </c>
      <c r="BO15" s="358"/>
      <c r="BP15" s="358"/>
      <c r="BQ15" s="358"/>
      <c r="BR15" s="358"/>
      <c r="BS15" s="358"/>
      <c r="BT15" s="358"/>
      <c r="BU15" s="359"/>
      <c r="BV15" s="357">
        <v>1126546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13.3</v>
      </c>
      <c r="AD16" s="482"/>
      <c r="AE16" s="482"/>
      <c r="AF16" s="482"/>
      <c r="AG16" s="483"/>
      <c r="AH16" s="481">
        <v>13.2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4869424</v>
      </c>
      <c r="BO16" s="395"/>
      <c r="BP16" s="395"/>
      <c r="BQ16" s="395"/>
      <c r="BR16" s="395"/>
      <c r="BS16" s="395"/>
      <c r="BT16" s="395"/>
      <c r="BU16" s="396"/>
      <c r="BV16" s="394">
        <v>4754743</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3468</v>
      </c>
      <c r="AD17" s="446"/>
      <c r="AE17" s="446"/>
      <c r="AF17" s="446"/>
      <c r="AG17" s="488"/>
      <c r="AH17" s="445">
        <v>3541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1401449</v>
      </c>
      <c r="BO17" s="395"/>
      <c r="BP17" s="395"/>
      <c r="BQ17" s="395"/>
      <c r="BR17" s="395"/>
      <c r="BS17" s="395"/>
      <c r="BT17" s="395"/>
      <c r="BU17" s="396"/>
      <c r="BV17" s="394">
        <v>1409274</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104.92</v>
      </c>
      <c r="M18" s="518"/>
      <c r="N18" s="518"/>
      <c r="O18" s="518"/>
      <c r="P18" s="518"/>
      <c r="Q18" s="518"/>
      <c r="R18" s="519"/>
      <c r="S18" s="519"/>
      <c r="T18" s="519"/>
      <c r="U18" s="519"/>
      <c r="V18" s="520"/>
      <c r="W18" s="412"/>
      <c r="X18" s="413"/>
      <c r="Y18" s="413"/>
      <c r="Z18" s="413"/>
      <c r="AA18" s="413"/>
      <c r="AB18" s="404"/>
      <c r="AC18" s="521">
        <v>72.400000000000006</v>
      </c>
      <c r="AD18" s="522"/>
      <c r="AE18" s="522"/>
      <c r="AF18" s="522"/>
      <c r="AG18" s="523"/>
      <c r="AH18" s="521">
        <v>71.099999999999994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4461578</v>
      </c>
      <c r="BO18" s="395"/>
      <c r="BP18" s="395"/>
      <c r="BQ18" s="395"/>
      <c r="BR18" s="395"/>
      <c r="BS18" s="395"/>
      <c r="BT18" s="395"/>
      <c r="BU18" s="396"/>
      <c r="BV18" s="394">
        <v>4381200</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97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6448201</v>
      </c>
      <c r="BO19" s="395"/>
      <c r="BP19" s="395"/>
      <c r="BQ19" s="395"/>
      <c r="BR19" s="395"/>
      <c r="BS19" s="395"/>
      <c r="BT19" s="395"/>
      <c r="BU19" s="396"/>
      <c r="BV19" s="394">
        <v>6445911</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4714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9614892</v>
      </c>
      <c r="BO22" s="358"/>
      <c r="BP22" s="358"/>
      <c r="BQ22" s="358"/>
      <c r="BR22" s="358"/>
      <c r="BS22" s="358"/>
      <c r="BT22" s="358"/>
      <c r="BU22" s="359"/>
      <c r="BV22" s="357">
        <v>9510747</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8797798</v>
      </c>
      <c r="BO23" s="395"/>
      <c r="BP23" s="395"/>
      <c r="BQ23" s="395"/>
      <c r="BR23" s="395"/>
      <c r="BS23" s="395"/>
      <c r="BT23" s="395"/>
      <c r="BU23" s="396"/>
      <c r="BV23" s="394">
        <v>8746094</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7180</v>
      </c>
      <c r="R24" s="446"/>
      <c r="S24" s="446"/>
      <c r="T24" s="446"/>
      <c r="U24" s="446"/>
      <c r="V24" s="488"/>
      <c r="W24" s="540"/>
      <c r="X24" s="541"/>
      <c r="Y24" s="542"/>
      <c r="Z24" s="444" t="s">
        <v>162</v>
      </c>
      <c r="AA24" s="424"/>
      <c r="AB24" s="424"/>
      <c r="AC24" s="424"/>
      <c r="AD24" s="424"/>
      <c r="AE24" s="424"/>
      <c r="AF24" s="424"/>
      <c r="AG24" s="425"/>
      <c r="AH24" s="445">
        <v>163</v>
      </c>
      <c r="AI24" s="446"/>
      <c r="AJ24" s="446"/>
      <c r="AK24" s="446"/>
      <c r="AL24" s="488"/>
      <c r="AM24" s="445">
        <v>438307</v>
      </c>
      <c r="AN24" s="446"/>
      <c r="AO24" s="446"/>
      <c r="AP24" s="446"/>
      <c r="AQ24" s="446"/>
      <c r="AR24" s="488"/>
      <c r="AS24" s="445">
        <v>2689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7810970</v>
      </c>
      <c r="BO24" s="395"/>
      <c r="BP24" s="395"/>
      <c r="BQ24" s="395"/>
      <c r="BR24" s="395"/>
      <c r="BS24" s="395"/>
      <c r="BT24" s="395"/>
      <c r="BU24" s="396"/>
      <c r="BV24" s="394">
        <v>7523642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5790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356364</v>
      </c>
      <c r="BO25" s="358"/>
      <c r="BP25" s="358"/>
      <c r="BQ25" s="358"/>
      <c r="BR25" s="358"/>
      <c r="BS25" s="358"/>
      <c r="BT25" s="358"/>
      <c r="BU25" s="359"/>
      <c r="BV25" s="357">
        <v>256235</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5470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2840</v>
      </c>
      <c r="R27" s="446"/>
      <c r="S27" s="446"/>
      <c r="T27" s="446"/>
      <c r="U27" s="446"/>
      <c r="V27" s="488"/>
      <c r="W27" s="540"/>
      <c r="X27" s="541"/>
      <c r="Y27" s="542"/>
      <c r="Z27" s="444" t="s">
        <v>171</v>
      </c>
      <c r="AA27" s="424"/>
      <c r="AB27" s="424"/>
      <c r="AC27" s="424"/>
      <c r="AD27" s="424"/>
      <c r="AE27" s="424"/>
      <c r="AF27" s="424"/>
      <c r="AG27" s="425"/>
      <c r="AH27" s="445">
        <v>10</v>
      </c>
      <c r="AI27" s="446"/>
      <c r="AJ27" s="446"/>
      <c r="AK27" s="446"/>
      <c r="AL27" s="488"/>
      <c r="AM27" s="445">
        <v>27042</v>
      </c>
      <c r="AN27" s="446"/>
      <c r="AO27" s="446"/>
      <c r="AP27" s="446"/>
      <c r="AQ27" s="446"/>
      <c r="AR27" s="488"/>
      <c r="AS27" s="445">
        <v>2704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173493</v>
      </c>
      <c r="BO27" s="514"/>
      <c r="BP27" s="514"/>
      <c r="BQ27" s="514"/>
      <c r="BR27" s="514"/>
      <c r="BS27" s="514"/>
      <c r="BT27" s="514"/>
      <c r="BU27" s="515"/>
      <c r="BV27" s="513">
        <v>173493</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2340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1518823</v>
      </c>
      <c r="BO28" s="358"/>
      <c r="BP28" s="358"/>
      <c r="BQ28" s="358"/>
      <c r="BR28" s="358"/>
      <c r="BS28" s="358"/>
      <c r="BT28" s="358"/>
      <c r="BU28" s="359"/>
      <c r="BV28" s="357">
        <v>1627618</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14</v>
      </c>
      <c r="M29" s="446"/>
      <c r="N29" s="446"/>
      <c r="O29" s="446"/>
      <c r="P29" s="488"/>
      <c r="Q29" s="445">
        <v>2170</v>
      </c>
      <c r="R29" s="446"/>
      <c r="S29" s="446"/>
      <c r="T29" s="446"/>
      <c r="U29" s="446"/>
      <c r="V29" s="488"/>
      <c r="W29" s="543"/>
      <c r="X29" s="544"/>
      <c r="Y29" s="545"/>
      <c r="Z29" s="444" t="s">
        <v>177</v>
      </c>
      <c r="AA29" s="424"/>
      <c r="AB29" s="424"/>
      <c r="AC29" s="424"/>
      <c r="AD29" s="424"/>
      <c r="AE29" s="424"/>
      <c r="AF29" s="424"/>
      <c r="AG29" s="425"/>
      <c r="AH29" s="445">
        <v>173</v>
      </c>
      <c r="AI29" s="446"/>
      <c r="AJ29" s="446"/>
      <c r="AK29" s="446"/>
      <c r="AL29" s="488"/>
      <c r="AM29" s="445">
        <v>465349</v>
      </c>
      <c r="AN29" s="446"/>
      <c r="AO29" s="446"/>
      <c r="AP29" s="446"/>
      <c r="AQ29" s="446"/>
      <c r="AR29" s="488"/>
      <c r="AS29" s="445">
        <v>2690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331831</v>
      </c>
      <c r="BO29" s="395"/>
      <c r="BP29" s="395"/>
      <c r="BQ29" s="395"/>
      <c r="BR29" s="395"/>
      <c r="BS29" s="395"/>
      <c r="BT29" s="395"/>
      <c r="BU29" s="396"/>
      <c r="BV29" s="394">
        <v>310713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91.3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1234192</v>
      </c>
      <c r="BO30" s="514"/>
      <c r="BP30" s="514"/>
      <c r="BQ30" s="514"/>
      <c r="BR30" s="514"/>
      <c r="BS30" s="514"/>
      <c r="BT30" s="514"/>
      <c r="BU30" s="515"/>
      <c r="BV30" s="513">
        <v>1156945</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鹿児島県市町村総合事務組合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下水道事業会計（公共下水道事業）</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徳之島地区消防組合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下水道事業会計（農業集落排水事業）</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奄美群島広域事務組合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徳之島地区介護保険組合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徳之島愛ランド広域連合（一般会計）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徳之島愛ランド広域連合（徳之島食肉センター特別会計）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鹿児島県後期高齢者医療広域連合（一般会計）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鹿児島県後期高齢者医療広域連合（後期高齢者医療特別会計）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AukLVVIJ76b+OC8+S/NApLCWx69qgkg1JH0+exIWlwfGN876A/bZXBxMxSim9tEnZkNJ+xgady9p8I1+2siwsg==" saltValue="UZ90mRBzLU3x1GNgjXP7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534</v>
      </c>
      <c r="D34" s="1136"/>
      <c r="E34" s="1137"/>
      <c r="F34" s="32">
        <v>5.79</v>
      </c>
      <c r="G34" s="33">
        <v>6.89</v>
      </c>
      <c r="H34" s="33">
        <v>8.27</v>
      </c>
      <c r="I34" s="33">
        <v>9.8000000000000007</v>
      </c>
      <c r="J34" s="34">
        <v>6.47</v>
      </c>
      <c r="K34" s="22"/>
      <c r="L34" s="22"/>
      <c r="M34" s="22"/>
      <c r="N34" s="22"/>
      <c r="O34" s="22"/>
      <c r="P34" s="22"/>
    </row>
    <row r="35" spans="1:16" ht="39" customHeight="1" x14ac:dyDescent="0.2">
      <c r="A35" s="22"/>
      <c r="B35" s="35"/>
      <c r="C35" s="1132" t="s">
        <v>535</v>
      </c>
      <c r="D35" s="1132"/>
      <c r="E35" s="1133"/>
      <c r="F35" s="36">
        <v>4.07</v>
      </c>
      <c r="G35" s="37">
        <v>9.32</v>
      </c>
      <c r="H35" s="37">
        <v>7.26</v>
      </c>
      <c r="I35" s="37">
        <v>4.59</v>
      </c>
      <c r="J35" s="38">
        <v>4.9400000000000004</v>
      </c>
      <c r="K35" s="22"/>
      <c r="L35" s="22"/>
      <c r="M35" s="22"/>
      <c r="N35" s="22"/>
      <c r="O35" s="22"/>
      <c r="P35" s="22"/>
    </row>
    <row r="36" spans="1:16" ht="39" customHeight="1" x14ac:dyDescent="0.2">
      <c r="A36" s="22"/>
      <c r="B36" s="35"/>
      <c r="C36" s="1132" t="s">
        <v>536</v>
      </c>
      <c r="D36" s="1132"/>
      <c r="E36" s="1133"/>
      <c r="F36" s="36" t="s">
        <v>487</v>
      </c>
      <c r="G36" s="37" t="s">
        <v>487</v>
      </c>
      <c r="H36" s="37" t="s">
        <v>487</v>
      </c>
      <c r="I36" s="37" t="s">
        <v>487</v>
      </c>
      <c r="J36" s="38">
        <v>1.45</v>
      </c>
      <c r="K36" s="22"/>
      <c r="L36" s="22"/>
      <c r="M36" s="22"/>
      <c r="N36" s="22"/>
      <c r="O36" s="22"/>
      <c r="P36" s="22"/>
    </row>
    <row r="37" spans="1:16" ht="39" customHeight="1" x14ac:dyDescent="0.2">
      <c r="A37" s="22"/>
      <c r="B37" s="35"/>
      <c r="C37" s="1132" t="s">
        <v>537</v>
      </c>
      <c r="D37" s="1132"/>
      <c r="E37" s="1133"/>
      <c r="F37" s="36">
        <v>0.73</v>
      </c>
      <c r="G37" s="37">
        <v>0.86</v>
      </c>
      <c r="H37" s="37">
        <v>2.0099999999999998</v>
      </c>
      <c r="I37" s="37">
        <v>1.64</v>
      </c>
      <c r="J37" s="38">
        <v>0.56999999999999995</v>
      </c>
      <c r="K37" s="22"/>
      <c r="L37" s="22"/>
      <c r="M37" s="22"/>
      <c r="N37" s="22"/>
      <c r="O37" s="22"/>
      <c r="P37" s="22"/>
    </row>
    <row r="38" spans="1:16" ht="39" customHeight="1" x14ac:dyDescent="0.2">
      <c r="A38" s="22"/>
      <c r="B38" s="35"/>
      <c r="C38" s="1132" t="s">
        <v>538</v>
      </c>
      <c r="D38" s="1132"/>
      <c r="E38" s="1133"/>
      <c r="F38" s="36">
        <v>0.42</v>
      </c>
      <c r="G38" s="37">
        <v>0.95</v>
      </c>
      <c r="H38" s="37">
        <v>0.45</v>
      </c>
      <c r="I38" s="37">
        <v>0.16</v>
      </c>
      <c r="J38" s="38">
        <v>0.15</v>
      </c>
      <c r="K38" s="22"/>
      <c r="L38" s="22"/>
      <c r="M38" s="22"/>
      <c r="N38" s="22"/>
      <c r="O38" s="22"/>
      <c r="P38" s="22"/>
    </row>
    <row r="39" spans="1:16" ht="39" customHeight="1" x14ac:dyDescent="0.2">
      <c r="A39" s="22"/>
      <c r="B39" s="35"/>
      <c r="C39" s="1132" t="s">
        <v>539</v>
      </c>
      <c r="D39" s="1132"/>
      <c r="E39" s="1133"/>
      <c r="F39" s="36" t="s">
        <v>487</v>
      </c>
      <c r="G39" s="37" t="s">
        <v>487</v>
      </c>
      <c r="H39" s="37" t="s">
        <v>487</v>
      </c>
      <c r="I39" s="37" t="s">
        <v>487</v>
      </c>
      <c r="J39" s="38">
        <v>0.05</v>
      </c>
      <c r="K39" s="22"/>
      <c r="L39" s="22"/>
      <c r="M39" s="22"/>
      <c r="N39" s="22"/>
      <c r="O39" s="22"/>
      <c r="P39" s="22"/>
    </row>
    <row r="40" spans="1:16" ht="39" customHeight="1" x14ac:dyDescent="0.2">
      <c r="A40" s="22"/>
      <c r="B40" s="35"/>
      <c r="C40" s="1132" t="s">
        <v>540</v>
      </c>
      <c r="D40" s="1132"/>
      <c r="E40" s="1133"/>
      <c r="F40" s="36">
        <v>0.01</v>
      </c>
      <c r="G40" s="37">
        <v>0.01</v>
      </c>
      <c r="H40" s="37">
        <v>0.03</v>
      </c>
      <c r="I40" s="37">
        <v>0.03</v>
      </c>
      <c r="J40" s="38">
        <v>0.03</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542</v>
      </c>
      <c r="D43" s="1134"/>
      <c r="E43" s="1135"/>
      <c r="F43" s="41">
        <v>0.01</v>
      </c>
      <c r="G43" s="42">
        <v>0.02</v>
      </c>
      <c r="H43" s="42">
        <v>0</v>
      </c>
      <c r="I43" s="42">
        <v>0.19</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O0kNhSWNXfql+OkgzeSvmTkQn3AYpSgjCy09NrGelE76QvqeGUy1gDbaBfGBlHf8scqEfLhdpXxPAbnNtu0w==" saltValue="dNK+LFNYTAodTDTZsHhG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807</v>
      </c>
      <c r="L45" s="58">
        <v>802</v>
      </c>
      <c r="M45" s="58">
        <v>809</v>
      </c>
      <c r="N45" s="58">
        <v>876</v>
      </c>
      <c r="O45" s="59">
        <v>823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227</v>
      </c>
      <c r="L48" s="62">
        <v>237</v>
      </c>
      <c r="M48" s="62">
        <v>227</v>
      </c>
      <c r="N48" s="62">
        <v>204</v>
      </c>
      <c r="O48" s="63">
        <v>180</v>
      </c>
      <c r="P48" s="46"/>
      <c r="Q48" s="46"/>
      <c r="R48" s="46"/>
      <c r="S48" s="46"/>
      <c r="T48" s="46"/>
      <c r="U48" s="46"/>
    </row>
    <row r="49" spans="1:21" ht="30.75" customHeight="1" x14ac:dyDescent="0.2">
      <c r="A49" s="46"/>
      <c r="B49" s="1140"/>
      <c r="C49" s="1141"/>
      <c r="D49" s="60"/>
      <c r="E49" s="1146" t="s">
        <v>14</v>
      </c>
      <c r="F49" s="1146"/>
      <c r="G49" s="1146"/>
      <c r="H49" s="1146"/>
      <c r="I49" s="1146"/>
      <c r="J49" s="1147"/>
      <c r="K49" s="61">
        <v>30</v>
      </c>
      <c r="L49" s="62">
        <v>33</v>
      </c>
      <c r="M49" s="62">
        <v>31</v>
      </c>
      <c r="N49" s="62">
        <v>6</v>
      </c>
      <c r="O49" s="63">
        <v>6</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v>0</v>
      </c>
      <c r="N51" s="62">
        <v>0</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748</v>
      </c>
      <c r="L52" s="62">
        <v>749</v>
      </c>
      <c r="M52" s="62">
        <v>703</v>
      </c>
      <c r="N52" s="62">
        <v>719</v>
      </c>
      <c r="O52" s="63">
        <v>718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316</v>
      </c>
      <c r="L53" s="67">
        <v>323</v>
      </c>
      <c r="M53" s="67">
        <v>364</v>
      </c>
      <c r="N53" s="67">
        <v>367</v>
      </c>
      <c r="O53" s="68">
        <v>291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nOI9+yioSCvxlpg8IycHFrcApSUMZQ1JudDTATweKMyi4kUjd5r11nWE2fW6ybXCJcNa2rMpnVfvH1kJSW4Qg==" saltValue="S5wkHW65G1VowJIywTNQ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8297</v>
      </c>
      <c r="J41" s="331">
        <v>9225</v>
      </c>
      <c r="K41" s="331">
        <v>9247</v>
      </c>
      <c r="L41" s="331">
        <v>9511</v>
      </c>
      <c r="M41" s="332">
        <v>9615</v>
      </c>
    </row>
    <row r="42" spans="2:13" ht="27.75" customHeight="1" x14ac:dyDescent="0.2">
      <c r="B42" s="1171"/>
      <c r="C42" s="1172"/>
      <c r="D42" s="104"/>
      <c r="E42" s="1177" t="s">
        <v>32</v>
      </c>
      <c r="F42" s="1177"/>
      <c r="G42" s="1177"/>
      <c r="H42" s="1178"/>
      <c r="I42" s="333">
        <v>244</v>
      </c>
      <c r="J42" s="334">
        <v>2</v>
      </c>
      <c r="K42" s="334">
        <v>2</v>
      </c>
      <c r="L42" s="334">
        <v>2</v>
      </c>
      <c r="M42" s="335">
        <v>2</v>
      </c>
    </row>
    <row r="43" spans="2:13" ht="27.75" customHeight="1" x14ac:dyDescent="0.2">
      <c r="B43" s="1171"/>
      <c r="C43" s="1172"/>
      <c r="D43" s="104"/>
      <c r="E43" s="1177" t="s">
        <v>33</v>
      </c>
      <c r="F43" s="1177"/>
      <c r="G43" s="1177"/>
      <c r="H43" s="1178"/>
      <c r="I43" s="333">
        <v>1714</v>
      </c>
      <c r="J43" s="334">
        <v>2417</v>
      </c>
      <c r="K43" s="334">
        <v>3208</v>
      </c>
      <c r="L43" s="334">
        <v>3520</v>
      </c>
      <c r="M43" s="335">
        <v>3278</v>
      </c>
    </row>
    <row r="44" spans="2:13" ht="27.75" customHeight="1" x14ac:dyDescent="0.2">
      <c r="B44" s="1171"/>
      <c r="C44" s="1172"/>
      <c r="D44" s="104"/>
      <c r="E44" s="1177" t="s">
        <v>34</v>
      </c>
      <c r="F44" s="1177"/>
      <c r="G44" s="1177"/>
      <c r="H44" s="1178"/>
      <c r="I44" s="333">
        <v>90</v>
      </c>
      <c r="J44" s="334">
        <v>59</v>
      </c>
      <c r="K44" s="334">
        <v>28</v>
      </c>
      <c r="L44" s="334">
        <v>26</v>
      </c>
      <c r="M44" s="335">
        <v>81</v>
      </c>
    </row>
    <row r="45" spans="2:13" ht="27.75" customHeight="1" x14ac:dyDescent="0.2">
      <c r="B45" s="1171"/>
      <c r="C45" s="1172"/>
      <c r="D45" s="104"/>
      <c r="E45" s="1177" t="s">
        <v>35</v>
      </c>
      <c r="F45" s="1177"/>
      <c r="G45" s="1177"/>
      <c r="H45" s="1178"/>
      <c r="I45" s="333">
        <v>189</v>
      </c>
      <c r="J45" s="334">
        <v>215</v>
      </c>
      <c r="K45" s="334" t="s">
        <v>487</v>
      </c>
      <c r="L45" s="334" t="s">
        <v>487</v>
      </c>
      <c r="M45" s="335" t="s">
        <v>487</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3462</v>
      </c>
      <c r="J50" s="334">
        <v>3398</v>
      </c>
      <c r="K50" s="334">
        <v>3312</v>
      </c>
      <c r="L50" s="334">
        <v>3493</v>
      </c>
      <c r="M50" s="335">
        <v>3479</v>
      </c>
    </row>
    <row r="51" spans="2:13" ht="27.75" customHeight="1" x14ac:dyDescent="0.2">
      <c r="B51" s="1171"/>
      <c r="C51" s="1172"/>
      <c r="D51" s="104"/>
      <c r="E51" s="1177" t="s">
        <v>42</v>
      </c>
      <c r="F51" s="1177"/>
      <c r="G51" s="1177"/>
      <c r="H51" s="1178"/>
      <c r="I51" s="333">
        <v>846</v>
      </c>
      <c r="J51" s="334">
        <v>901</v>
      </c>
      <c r="K51" s="334">
        <v>818</v>
      </c>
      <c r="L51" s="334">
        <v>743</v>
      </c>
      <c r="M51" s="335">
        <v>723</v>
      </c>
    </row>
    <row r="52" spans="2:13" ht="27.75" customHeight="1" x14ac:dyDescent="0.2">
      <c r="B52" s="1173"/>
      <c r="C52" s="1174"/>
      <c r="D52" s="104"/>
      <c r="E52" s="1177" t="s">
        <v>43</v>
      </c>
      <c r="F52" s="1177"/>
      <c r="G52" s="1177"/>
      <c r="H52" s="1178"/>
      <c r="I52" s="333">
        <v>7178</v>
      </c>
      <c r="J52" s="334">
        <v>7132</v>
      </c>
      <c r="K52" s="334">
        <v>7010</v>
      </c>
      <c r="L52" s="334">
        <v>7074</v>
      </c>
      <c r="M52" s="335">
        <v>7074</v>
      </c>
    </row>
    <row r="53" spans="2:13" ht="27.75" customHeight="1" thickBot="1" x14ac:dyDescent="0.25">
      <c r="B53" s="1184" t="s">
        <v>19</v>
      </c>
      <c r="C53" s="1185"/>
      <c r="D53" s="108"/>
      <c r="E53" s="1186" t="s">
        <v>44</v>
      </c>
      <c r="F53" s="1186"/>
      <c r="G53" s="1186"/>
      <c r="H53" s="1187"/>
      <c r="I53" s="336">
        <v>-953</v>
      </c>
      <c r="J53" s="337">
        <v>488</v>
      </c>
      <c r="K53" s="337">
        <v>1346</v>
      </c>
      <c r="L53" s="337">
        <v>1748</v>
      </c>
      <c r="M53" s="338">
        <v>1699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v/vaB1z00vggqqjt6Qa9hdiVQ8ZFWWeLGYtgISjT69Pu2g2yn3mSg9ogByHRMdXpMEj+hifeWEnIy4IGo2QYFg==" saltValue="e7z1LdeFMW9boD+Y2fK2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1501</v>
      </c>
      <c r="G55" s="339">
        <v>1628</v>
      </c>
      <c r="H55" s="340">
        <v>1519</v>
      </c>
    </row>
    <row r="56" spans="2:8" ht="52.5" customHeight="1" x14ac:dyDescent="0.2">
      <c r="B56" s="120"/>
      <c r="C56" s="1198" t="s">
        <v>47</v>
      </c>
      <c r="D56" s="1198"/>
      <c r="E56" s="1199"/>
      <c r="F56" s="341">
        <v>311</v>
      </c>
      <c r="G56" s="341">
        <v>311</v>
      </c>
      <c r="H56" s="342">
        <v>332</v>
      </c>
    </row>
    <row r="57" spans="2:8" ht="53.25" customHeight="1" x14ac:dyDescent="0.2">
      <c r="B57" s="120"/>
      <c r="C57" s="1200" t="s">
        <v>48</v>
      </c>
      <c r="D57" s="1200"/>
      <c r="E57" s="1201"/>
      <c r="F57" s="343">
        <v>1063</v>
      </c>
      <c r="G57" s="343">
        <v>1157</v>
      </c>
      <c r="H57" s="344">
        <v>1234</v>
      </c>
    </row>
    <row r="58" spans="2:8" ht="45.75" customHeight="1" x14ac:dyDescent="0.2">
      <c r="B58" s="121"/>
      <c r="C58" s="1188" t="s">
        <v>557</v>
      </c>
      <c r="D58" s="1189"/>
      <c r="E58" s="1190"/>
      <c r="F58" s="345">
        <v>904</v>
      </c>
      <c r="G58" s="345">
        <v>927</v>
      </c>
      <c r="H58" s="346">
        <v>910</v>
      </c>
    </row>
    <row r="59" spans="2:8" ht="45.75" customHeight="1" x14ac:dyDescent="0.2">
      <c r="B59" s="121"/>
      <c r="C59" s="1188" t="s">
        <v>558</v>
      </c>
      <c r="D59" s="1189"/>
      <c r="E59" s="1190"/>
      <c r="F59" s="345">
        <v>0</v>
      </c>
      <c r="G59" s="345">
        <v>100</v>
      </c>
      <c r="H59" s="346">
        <v>190</v>
      </c>
    </row>
    <row r="60" spans="2:8" ht="45.75" customHeight="1" x14ac:dyDescent="0.2">
      <c r="B60" s="121"/>
      <c r="C60" s="1188" t="s">
        <v>559</v>
      </c>
      <c r="D60" s="1189"/>
      <c r="E60" s="1190"/>
      <c r="F60" s="345">
        <v>32</v>
      </c>
      <c r="G60" s="345">
        <v>32</v>
      </c>
      <c r="H60" s="346">
        <v>32</v>
      </c>
    </row>
    <row r="61" spans="2:8" ht="45.75" customHeight="1" x14ac:dyDescent="0.2">
      <c r="B61" s="121"/>
      <c r="C61" s="1188" t="s">
        <v>560</v>
      </c>
      <c r="D61" s="1189"/>
      <c r="E61" s="1190"/>
      <c r="F61" s="345">
        <v>54</v>
      </c>
      <c r="G61" s="345">
        <v>24</v>
      </c>
      <c r="H61" s="346">
        <v>24</v>
      </c>
    </row>
    <row r="62" spans="2:8" ht="45.75" customHeight="1" thickBot="1" x14ac:dyDescent="0.25">
      <c r="B62" s="122"/>
      <c r="C62" s="1191" t="s">
        <v>561</v>
      </c>
      <c r="D62" s="1192"/>
      <c r="E62" s="1193"/>
      <c r="F62" s="347">
        <v>19</v>
      </c>
      <c r="G62" s="347">
        <v>19</v>
      </c>
      <c r="H62" s="348">
        <v>19</v>
      </c>
    </row>
    <row r="63" spans="2:8" ht="52.5" customHeight="1" thickBot="1" x14ac:dyDescent="0.25">
      <c r="B63" s="123"/>
      <c r="C63" s="1194" t="s">
        <v>49</v>
      </c>
      <c r="D63" s="1194"/>
      <c r="E63" s="1195"/>
      <c r="F63" s="349">
        <v>2875</v>
      </c>
      <c r="G63" s="349">
        <v>3095</v>
      </c>
      <c r="H63" s="350">
        <v>3085</v>
      </c>
    </row>
    <row r="64" spans="2:8" ht="13" x14ac:dyDescent="0.2"/>
  </sheetData>
  <sheetProtection algorithmName="SHA-512" hashValue="jBIEXtXHhN9AtdfnzvoYSEIGPpxoYwv1JaR0dKDPTQqWCQ4ZwGo3lAVYe5Awvm0LHX7MjfRlIFpEj9QBmaew4A==" saltValue="4PIYb7VYd439aiAapN7A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195162</v>
      </c>
      <c r="E3" s="142"/>
      <c r="F3" s="143">
        <v>117234</v>
      </c>
      <c r="G3" s="144"/>
      <c r="H3" s="145"/>
    </row>
    <row r="4" spans="1:8" x14ac:dyDescent="0.2">
      <c r="A4" s="146"/>
      <c r="B4" s="147"/>
      <c r="C4" s="148"/>
      <c r="D4" s="149">
        <v>77802</v>
      </c>
      <c r="E4" s="150"/>
      <c r="F4" s="151">
        <v>59796</v>
      </c>
      <c r="G4" s="152"/>
      <c r="H4" s="153"/>
    </row>
    <row r="5" spans="1:8" x14ac:dyDescent="0.2">
      <c r="A5" s="134" t="s">
        <v>519</v>
      </c>
      <c r="B5" s="139"/>
      <c r="C5" s="140"/>
      <c r="D5" s="141">
        <v>256675</v>
      </c>
      <c r="E5" s="142"/>
      <c r="F5" s="143">
        <v>97758</v>
      </c>
      <c r="G5" s="144"/>
      <c r="H5" s="145"/>
    </row>
    <row r="6" spans="1:8" x14ac:dyDescent="0.2">
      <c r="A6" s="146"/>
      <c r="B6" s="147"/>
      <c r="C6" s="148"/>
      <c r="D6" s="149">
        <v>105567</v>
      </c>
      <c r="E6" s="150"/>
      <c r="F6" s="151">
        <v>45946</v>
      </c>
      <c r="G6" s="152"/>
      <c r="H6" s="153"/>
    </row>
    <row r="7" spans="1:8" x14ac:dyDescent="0.2">
      <c r="A7" s="134" t="s">
        <v>520</v>
      </c>
      <c r="B7" s="139"/>
      <c r="C7" s="140"/>
      <c r="D7" s="141">
        <v>208736</v>
      </c>
      <c r="E7" s="142"/>
      <c r="F7" s="143">
        <v>91338</v>
      </c>
      <c r="G7" s="144"/>
      <c r="H7" s="145"/>
    </row>
    <row r="8" spans="1:8" x14ac:dyDescent="0.2">
      <c r="A8" s="146"/>
      <c r="B8" s="147"/>
      <c r="C8" s="148"/>
      <c r="D8" s="149">
        <v>145068</v>
      </c>
      <c r="E8" s="150"/>
      <c r="F8" s="151">
        <v>43989</v>
      </c>
      <c r="G8" s="152"/>
      <c r="H8" s="153"/>
    </row>
    <row r="9" spans="1:8" x14ac:dyDescent="0.2">
      <c r="A9" s="134" t="s">
        <v>521</v>
      </c>
      <c r="B9" s="139"/>
      <c r="C9" s="140"/>
      <c r="D9" s="141">
        <v>213076</v>
      </c>
      <c r="E9" s="142"/>
      <c r="F9" s="143">
        <v>103975</v>
      </c>
      <c r="G9" s="144"/>
      <c r="H9" s="145"/>
    </row>
    <row r="10" spans="1:8" x14ac:dyDescent="0.2">
      <c r="A10" s="146"/>
      <c r="B10" s="147"/>
      <c r="C10" s="148"/>
      <c r="D10" s="149">
        <v>68183</v>
      </c>
      <c r="E10" s="150"/>
      <c r="F10" s="151">
        <v>52698</v>
      </c>
      <c r="G10" s="152"/>
      <c r="H10" s="153"/>
    </row>
    <row r="11" spans="1:8" x14ac:dyDescent="0.2">
      <c r="A11" s="134" t="s">
        <v>522</v>
      </c>
      <c r="B11" s="139"/>
      <c r="C11" s="140"/>
      <c r="D11" s="141">
        <v>243754</v>
      </c>
      <c r="E11" s="142"/>
      <c r="F11" s="143">
        <v>112678</v>
      </c>
      <c r="G11" s="144"/>
      <c r="H11" s="145"/>
    </row>
    <row r="12" spans="1:8" x14ac:dyDescent="0.2">
      <c r="A12" s="146"/>
      <c r="B12" s="147"/>
      <c r="C12" s="154"/>
      <c r="D12" s="149">
        <v>60641</v>
      </c>
      <c r="E12" s="150"/>
      <c r="F12" s="151">
        <v>55165</v>
      </c>
      <c r="G12" s="152"/>
      <c r="H12" s="153"/>
    </row>
    <row r="13" spans="1:8" x14ac:dyDescent="0.2">
      <c r="A13" s="134"/>
      <c r="B13" s="139"/>
      <c r="C13" s="140"/>
      <c r="D13" s="141">
        <v>223481</v>
      </c>
      <c r="E13" s="142"/>
      <c r="F13" s="143">
        <v>104597</v>
      </c>
      <c r="G13" s="155"/>
      <c r="H13" s="145"/>
    </row>
    <row r="14" spans="1:8" x14ac:dyDescent="0.2">
      <c r="A14" s="146"/>
      <c r="B14" s="147"/>
      <c r="C14" s="148"/>
      <c r="D14" s="149">
        <v>91452</v>
      </c>
      <c r="E14" s="150"/>
      <c r="F14" s="151">
        <v>51519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4.08</v>
      </c>
      <c r="C19" s="156">
        <f>ROUND(VALUE(SUBSTITUTE(実質収支比率等に係る経年分析!G$48,"▲","-")),2)</f>
        <v>9.32</v>
      </c>
      <c r="D19" s="156">
        <f>ROUND(VALUE(SUBSTITUTE(実質収支比率等に係る経年分析!H$48,"▲","-")),2)</f>
        <v>7.27</v>
      </c>
      <c r="E19" s="156">
        <f>ROUND(VALUE(SUBSTITUTE(実質収支比率等に係る経年分析!I$48,"▲","-")),2)</f>
        <v>4.59</v>
      </c>
      <c r="F19" s="156">
        <f>ROUND(VALUE(SUBSTITUTE(実質収支比率等に係る経年分析!J$48,"▲","-")),2)</f>
        <v>4.9400000000000004</v>
      </c>
    </row>
    <row r="20" spans="1:11" x14ac:dyDescent="0.2">
      <c r="A20" s="156" t="s">
        <v>53</v>
      </c>
      <c r="B20" s="156">
        <f>ROUND(VALUE(SUBSTITUTE(実質収支比率等に係る経年分析!F$47,"▲","-")),2)</f>
        <v>23.58</v>
      </c>
      <c r="C20" s="156">
        <f>ROUND(VALUE(SUBSTITUTE(実質収支比率等に係る経年分析!G$47,"▲","-")),2)</f>
        <v>24.12</v>
      </c>
      <c r="D20" s="156">
        <f>ROUND(VALUE(SUBSTITUTE(実質収支比率等に係る経年分析!H$47,"▲","-")),2)</f>
        <v>29.81</v>
      </c>
      <c r="E20" s="156">
        <f>ROUND(VALUE(SUBSTITUTE(実質収支比率等に係る経年分析!I$47,"▲","-")),2)</f>
        <v>32.06</v>
      </c>
      <c r="F20" s="156">
        <f>ROUND(VALUE(SUBSTITUTE(実質収支比率等に係る経年分析!J$47,"▲","-")),2)</f>
        <v>29.43</v>
      </c>
    </row>
    <row r="21" spans="1:11" x14ac:dyDescent="0.2">
      <c r="A21" s="156" t="s">
        <v>54</v>
      </c>
      <c r="B21" s="156">
        <f>IF(ISNUMBER(VALUE(SUBSTITUTE(実質収支比率等に係る経年分析!F$49,"▲","-"))),ROUND(VALUE(SUBSTITUTE(実質収支比率等に係る経年分析!F$49,"▲","-")),2),NA())</f>
        <v>-0.12</v>
      </c>
      <c r="C21" s="156">
        <f>IF(ISNUMBER(VALUE(SUBSTITUTE(実質収支比率等に係る経年分析!G$49,"▲","-"))),ROUND(VALUE(SUBSTITUTE(実質収支比率等に係る経年分析!G$49,"▲","-")),2),NA())</f>
        <v>5.5</v>
      </c>
      <c r="D21" s="156">
        <f>IF(ISNUMBER(VALUE(SUBSTITUTE(実質収支比率等に係る経年分析!H$49,"▲","-"))),ROUND(VALUE(SUBSTITUTE(実質収支比率等に係る経年分析!H$49,"▲","-")),2),NA())</f>
        <v>-2.3199999999999998</v>
      </c>
      <c r="E21" s="156">
        <f>IF(ISNUMBER(VALUE(SUBSTITUTE(実質収支比率等に係る経年分析!I$49,"▲","-"))),ROUND(VALUE(SUBSTITUTE(実質収支比率等に係る経年分析!I$49,"▲","-")),2),NA())</f>
        <v>-4.0599999999999996</v>
      </c>
      <c r="F21" s="156">
        <f>IF(ISNUMBER(VALUE(SUBSTITUTE(実質収支比率等に係る経年分析!J$49,"▲","-"))),ROUND(VALUE(SUBSTITUTE(実質収支比率等に係る経年分析!J$49,"▲","-")),2),NA())</f>
        <v>-4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0.19</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2">
      <c r="A31" s="157" t="str">
        <f>IF(連結実質赤字比率に係る赤字・黒字の構成分析!C$39="",NA(),連結実質赤字比率に係る赤字・黒字の構成分析!C$39)</f>
        <v>下水道事業会計（農業集落排水事業）</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0.15</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2.0099999999999998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0.56999999999999995</v>
      </c>
    </row>
    <row r="34" spans="1:16" x14ac:dyDescent="0.2">
      <c r="A34" s="157" t="str">
        <f>IF(連結実質赤字比率に係る赤字・黒字の構成分析!C$36="",NA(),連結実質赤字比率に係る赤字・黒字の構成分析!C$36)</f>
        <v>下水道事業会計（公共下水道事業）</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4.07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9.32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7.26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4.59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4.9400000000000004</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5.79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6.89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8.27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9.8000000000000007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6.47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748</v>
      </c>
      <c r="E42" s="158"/>
      <c r="F42" s="158"/>
      <c r="G42" s="158">
        <f>'実質公債費比率（分子）の構造'!L$52</f>
        <v>749</v>
      </c>
      <c r="H42" s="158"/>
      <c r="I42" s="158"/>
      <c r="J42" s="158">
        <f>'実質公債費比率（分子）の構造'!M$52</f>
        <v>703</v>
      </c>
      <c r="K42" s="158"/>
      <c r="L42" s="158"/>
      <c r="M42" s="158">
        <f>'実質公債費比率（分子）の構造'!N$52</f>
        <v>719</v>
      </c>
      <c r="N42" s="158"/>
      <c r="O42" s="158"/>
      <c r="P42" s="158">
        <f>'実質公債費比率（分子）の構造'!O$52</f>
        <v>718</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30</v>
      </c>
      <c r="C45" s="158"/>
      <c r="D45" s="158"/>
      <c r="E45" s="158">
        <f>'実質公債費比率（分子）の構造'!L$49</f>
        <v>33</v>
      </c>
      <c r="F45" s="158"/>
      <c r="G45" s="158"/>
      <c r="H45" s="158">
        <f>'実質公債費比率（分子）の構造'!M$49</f>
        <v>31</v>
      </c>
      <c r="I45" s="158"/>
      <c r="J45" s="158"/>
      <c r="K45" s="158">
        <f>'実質公債費比率（分子）の構造'!N$49</f>
        <v>6</v>
      </c>
      <c r="L45" s="158"/>
      <c r="M45" s="158"/>
      <c r="N45" s="158">
        <f>'実質公債費比率（分子）の構造'!O$49</f>
        <v>6</v>
      </c>
      <c r="O45" s="158"/>
      <c r="P45" s="158"/>
    </row>
    <row r="46" spans="1:16" x14ac:dyDescent="0.2">
      <c r="A46" s="158" t="s">
        <v>64</v>
      </c>
      <c r="B46" s="158">
        <f>'実質公債費比率（分子）の構造'!K$48</f>
        <v>227</v>
      </c>
      <c r="C46" s="158"/>
      <c r="D46" s="158"/>
      <c r="E46" s="158">
        <f>'実質公債費比率（分子）の構造'!L$48</f>
        <v>237</v>
      </c>
      <c r="F46" s="158"/>
      <c r="G46" s="158"/>
      <c r="H46" s="158">
        <f>'実質公債費比率（分子）の構造'!M$48</f>
        <v>227</v>
      </c>
      <c r="I46" s="158"/>
      <c r="J46" s="158"/>
      <c r="K46" s="158">
        <f>'実質公債費比率（分子）の構造'!N$48</f>
        <v>204</v>
      </c>
      <c r="L46" s="158"/>
      <c r="M46" s="158"/>
      <c r="N46" s="158">
        <f>'実質公債費比率（分子）の構造'!O$48</f>
        <v>180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807</v>
      </c>
      <c r="C49" s="158"/>
      <c r="D49" s="158"/>
      <c r="E49" s="158">
        <f>'実質公債費比率（分子）の構造'!L$45</f>
        <v>802</v>
      </c>
      <c r="F49" s="158"/>
      <c r="G49" s="158"/>
      <c r="H49" s="158">
        <f>'実質公債費比率（分子）の構造'!M$45</f>
        <v>809</v>
      </c>
      <c r="I49" s="158"/>
      <c r="J49" s="158"/>
      <c r="K49" s="158">
        <f>'実質公債費比率（分子）の構造'!N$45</f>
        <v>876</v>
      </c>
      <c r="L49" s="158"/>
      <c r="M49" s="158"/>
      <c r="N49" s="158">
        <f>'実質公債費比率（分子）の構造'!O$45</f>
        <v>823</v>
      </c>
      <c r="O49" s="158"/>
      <c r="P49" s="158"/>
    </row>
    <row r="50" spans="1:16" x14ac:dyDescent="0.2">
      <c r="A50" s="158" t="s">
        <v>67</v>
      </c>
      <c r="B50" s="158" t="e">
        <f>NA()</f>
        <v>#N/A</v>
      </c>
      <c r="C50" s="158">
        <f>IF(ISNUMBER('実質公債費比率（分子）の構造'!K$53),'実質公債費比率（分子）の構造'!K$53,NA())</f>
        <v>316</v>
      </c>
      <c r="D50" s="158" t="e">
        <f>NA()</f>
        <v>#N/A</v>
      </c>
      <c r="E50" s="158" t="e">
        <f>NA()</f>
        <v>#N/A</v>
      </c>
      <c r="F50" s="158">
        <f>IF(ISNUMBER('実質公債費比率（分子）の構造'!L$53),'実質公債費比率（分子）の構造'!L$53,NA())</f>
        <v>323</v>
      </c>
      <c r="G50" s="158" t="e">
        <f>NA()</f>
        <v>#N/A</v>
      </c>
      <c r="H50" s="158" t="e">
        <f>NA()</f>
        <v>#N/A</v>
      </c>
      <c r="I50" s="158">
        <f>IF(ISNUMBER('実質公債費比率（分子）の構造'!M$53),'実質公債費比率（分子）の構造'!M$53,NA())</f>
        <v>364</v>
      </c>
      <c r="J50" s="158" t="e">
        <f>NA()</f>
        <v>#N/A</v>
      </c>
      <c r="K50" s="158" t="e">
        <f>NA()</f>
        <v>#N/A</v>
      </c>
      <c r="L50" s="158">
        <f>IF(ISNUMBER('実質公債費比率（分子）の構造'!N$53),'実質公債費比率（分子）の構造'!N$53,NA())</f>
        <v>367</v>
      </c>
      <c r="M50" s="158" t="e">
        <f>NA()</f>
        <v>#N/A</v>
      </c>
      <c r="N50" s="158" t="e">
        <f>NA()</f>
        <v>#N/A</v>
      </c>
      <c r="O50" s="158">
        <f>IF(ISNUMBER('実質公債費比率（分子）の構造'!O$53),'実質公債費比率（分子）の構造'!O$53,NA())</f>
        <v>291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7178</v>
      </c>
      <c r="E56" s="157"/>
      <c r="F56" s="157"/>
      <c r="G56" s="157">
        <f>'将来負担比率（分子）の構造'!J$52</f>
        <v>7132</v>
      </c>
      <c r="H56" s="157"/>
      <c r="I56" s="157"/>
      <c r="J56" s="157">
        <f>'将来負担比率（分子）の構造'!K$52</f>
        <v>7010</v>
      </c>
      <c r="K56" s="157"/>
      <c r="L56" s="157"/>
      <c r="M56" s="157">
        <f>'将来負担比率（分子）の構造'!L$52</f>
        <v>7074</v>
      </c>
      <c r="N56" s="157"/>
      <c r="O56" s="157"/>
      <c r="P56" s="157">
        <f>'将来負担比率（分子）の構造'!M$52</f>
        <v>7074</v>
      </c>
    </row>
    <row r="57" spans="1:16" x14ac:dyDescent="0.2">
      <c r="A57" s="157" t="s">
        <v>42</v>
      </c>
      <c r="B57" s="157"/>
      <c r="C57" s="157"/>
      <c r="D57" s="157">
        <f>'将来負担比率（分子）の構造'!I$51</f>
        <v>846</v>
      </c>
      <c r="E57" s="157"/>
      <c r="F57" s="157"/>
      <c r="G57" s="157">
        <f>'将来負担比率（分子）の構造'!J$51</f>
        <v>901</v>
      </c>
      <c r="H57" s="157"/>
      <c r="I57" s="157"/>
      <c r="J57" s="157">
        <f>'将来負担比率（分子）の構造'!K$51</f>
        <v>818</v>
      </c>
      <c r="K57" s="157"/>
      <c r="L57" s="157"/>
      <c r="M57" s="157">
        <f>'将来負担比率（分子）の構造'!L$51</f>
        <v>743</v>
      </c>
      <c r="N57" s="157"/>
      <c r="O57" s="157"/>
      <c r="P57" s="157">
        <f>'将来負担比率（分子）の構造'!M$51</f>
        <v>723</v>
      </c>
    </row>
    <row r="58" spans="1:16" x14ac:dyDescent="0.2">
      <c r="A58" s="157" t="s">
        <v>41</v>
      </c>
      <c r="B58" s="157"/>
      <c r="C58" s="157"/>
      <c r="D58" s="157">
        <f>'将来負担比率（分子）の構造'!I$50</f>
        <v>3462</v>
      </c>
      <c r="E58" s="157"/>
      <c r="F58" s="157"/>
      <c r="G58" s="157">
        <f>'将来負担比率（分子）の構造'!J$50</f>
        <v>3398</v>
      </c>
      <c r="H58" s="157"/>
      <c r="I58" s="157"/>
      <c r="J58" s="157">
        <f>'将来負担比率（分子）の構造'!K$50</f>
        <v>3312</v>
      </c>
      <c r="K58" s="157"/>
      <c r="L58" s="157"/>
      <c r="M58" s="157">
        <f>'将来負担比率（分子）の構造'!L$50</f>
        <v>3493</v>
      </c>
      <c r="N58" s="157"/>
      <c r="O58" s="157"/>
      <c r="P58" s="157">
        <f>'将来負担比率（分子）の構造'!M$50</f>
        <v>3479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189</v>
      </c>
      <c r="C62" s="157"/>
      <c r="D62" s="157"/>
      <c r="E62" s="157">
        <f>'将来負担比率（分子）の構造'!J$45</f>
        <v>215</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2">
      <c r="A63" s="157" t="s">
        <v>34</v>
      </c>
      <c r="B63" s="157">
        <f>'将来負担比率（分子）の構造'!I$44</f>
        <v>90</v>
      </c>
      <c r="C63" s="157"/>
      <c r="D63" s="157"/>
      <c r="E63" s="157">
        <f>'将来負担比率（分子）の構造'!J$44</f>
        <v>59</v>
      </c>
      <c r="F63" s="157"/>
      <c r="G63" s="157"/>
      <c r="H63" s="157">
        <f>'将来負担比率（分子）の構造'!K$44</f>
        <v>28</v>
      </c>
      <c r="I63" s="157"/>
      <c r="J63" s="157"/>
      <c r="K63" s="157">
        <f>'将来負担比率（分子）の構造'!L$44</f>
        <v>26</v>
      </c>
      <c r="L63" s="157"/>
      <c r="M63" s="157"/>
      <c r="N63" s="157">
        <f>'将来負担比率（分子）の構造'!M$44</f>
        <v>81</v>
      </c>
      <c r="O63" s="157"/>
      <c r="P63" s="157"/>
    </row>
    <row r="64" spans="1:16" x14ac:dyDescent="0.2">
      <c r="A64" s="157" t="s">
        <v>33</v>
      </c>
      <c r="B64" s="157">
        <f>'将来負担比率（分子）の構造'!I$43</f>
        <v>1714</v>
      </c>
      <c r="C64" s="157"/>
      <c r="D64" s="157"/>
      <c r="E64" s="157">
        <f>'将来負担比率（分子）の構造'!J$43</f>
        <v>2417</v>
      </c>
      <c r="F64" s="157"/>
      <c r="G64" s="157"/>
      <c r="H64" s="157">
        <f>'将来負担比率（分子）の構造'!K$43</f>
        <v>3208</v>
      </c>
      <c r="I64" s="157"/>
      <c r="J64" s="157"/>
      <c r="K64" s="157">
        <f>'将来負担比率（分子）の構造'!L$43</f>
        <v>3520</v>
      </c>
      <c r="L64" s="157"/>
      <c r="M64" s="157"/>
      <c r="N64" s="157">
        <f>'将来負担比率（分子）の構造'!M$43</f>
        <v>3278</v>
      </c>
      <c r="O64" s="157"/>
      <c r="P64" s="157"/>
    </row>
    <row r="65" spans="1:16" x14ac:dyDescent="0.2">
      <c r="A65" s="157" t="s">
        <v>32</v>
      </c>
      <c r="B65" s="157">
        <f>'将来負担比率（分子）の構造'!I$42</f>
        <v>244</v>
      </c>
      <c r="C65" s="157"/>
      <c r="D65" s="157"/>
      <c r="E65" s="157">
        <f>'将来負担比率（分子）の構造'!J$42</f>
        <v>2</v>
      </c>
      <c r="F65" s="157"/>
      <c r="G65" s="157"/>
      <c r="H65" s="157">
        <f>'将来負担比率（分子）の構造'!K$42</f>
        <v>2</v>
      </c>
      <c r="I65" s="157"/>
      <c r="J65" s="157"/>
      <c r="K65" s="157">
        <f>'将来負担比率（分子）の構造'!L$42</f>
        <v>2</v>
      </c>
      <c r="L65" s="157"/>
      <c r="M65" s="157"/>
      <c r="N65" s="157">
        <f>'将来負担比率（分子）の構造'!M$42</f>
        <v>2</v>
      </c>
      <c r="O65" s="157"/>
      <c r="P65" s="157"/>
    </row>
    <row r="66" spans="1:16" x14ac:dyDescent="0.2">
      <c r="A66" s="157" t="s">
        <v>31</v>
      </c>
      <c r="B66" s="157">
        <f>'将来負担比率（分子）の構造'!I$41</f>
        <v>8297</v>
      </c>
      <c r="C66" s="157"/>
      <c r="D66" s="157"/>
      <c r="E66" s="157">
        <f>'将来負担比率（分子）の構造'!J$41</f>
        <v>9225</v>
      </c>
      <c r="F66" s="157"/>
      <c r="G66" s="157"/>
      <c r="H66" s="157">
        <f>'将来負担比率（分子）の構造'!K$41</f>
        <v>9247</v>
      </c>
      <c r="I66" s="157"/>
      <c r="J66" s="157"/>
      <c r="K66" s="157">
        <f>'将来負担比率（分子）の構造'!L$41</f>
        <v>9511</v>
      </c>
      <c r="L66" s="157"/>
      <c r="M66" s="157"/>
      <c r="N66" s="157">
        <f>'将来負担比率（分子）の構造'!M$41</f>
        <v>9615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488</v>
      </c>
      <c r="G67" s="157" t="e">
        <f>NA()</f>
        <v>#N/A</v>
      </c>
      <c r="H67" s="157" t="e">
        <f>NA()</f>
        <v>#N/A</v>
      </c>
      <c r="I67" s="157">
        <f>IF(ISNUMBER('将来負担比率（分子）の構造'!K$53), IF('将来負担比率（分子）の構造'!K$53 &lt; 0, 0, '将来負担比率（分子）の構造'!K$53), NA())</f>
        <v>1346</v>
      </c>
      <c r="J67" s="157" t="e">
        <f>NA()</f>
        <v>#N/A</v>
      </c>
      <c r="K67" s="157" t="e">
        <f>NA()</f>
        <v>#N/A</v>
      </c>
      <c r="L67" s="157">
        <f>IF(ISNUMBER('将来負担比率（分子）の構造'!L$53), IF('将来負担比率（分子）の構造'!L$53 &lt; 0, 0, '将来負担比率（分子）の構造'!L$53), NA())</f>
        <v>1748</v>
      </c>
      <c r="M67" s="157" t="e">
        <f>NA()</f>
        <v>#N/A</v>
      </c>
      <c r="N67" s="157" t="e">
        <f>NA()</f>
        <v>#N/A</v>
      </c>
      <c r="O67" s="157">
        <f>IF(ISNUMBER('将来負担比率（分子）の構造'!M$53), IF('将来負担比率（分子）の構造'!M$53 &lt; 0, 0, '将来負担比率（分子）の構造'!M$53), NA())</f>
        <v>1699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1501</v>
      </c>
      <c r="C72" s="161">
        <f>基金残高に係る経年分析!G55</f>
        <v>1628</v>
      </c>
      <c r="D72" s="161">
        <f>基金残高に係る経年分析!H55</f>
        <v>1519</v>
      </c>
    </row>
    <row r="73" spans="1:16" x14ac:dyDescent="0.2">
      <c r="A73" s="160" t="s">
        <v>74</v>
      </c>
      <c r="B73" s="161">
        <f>基金残高に係る経年分析!F56</f>
        <v>311</v>
      </c>
      <c r="C73" s="161">
        <f>基金残高に係る経年分析!G56</f>
        <v>311</v>
      </c>
      <c r="D73" s="161">
        <f>基金残高に係る経年分析!H56</f>
        <v>332</v>
      </c>
    </row>
    <row r="74" spans="1:16" x14ac:dyDescent="0.2">
      <c r="A74" s="160" t="s">
        <v>75</v>
      </c>
      <c r="B74" s="161">
        <f>基金残高に係る経年分析!F57</f>
        <v>1063</v>
      </c>
      <c r="C74" s="161">
        <f>基金残高に係る経年分析!G57</f>
        <v>1157</v>
      </c>
      <c r="D74" s="161">
        <f>基金残高に係る経年分析!H57</f>
        <v>1234</v>
      </c>
    </row>
  </sheetData>
  <sheetProtection algorithmName="SHA-512" hashValue="d+jN31CDWZGaYUxPhD/9fMUy8uYm2CMz0uvhVDgfRiiJ8nX9GHYcBkTQxmpLvFdCYecF+OXKdPaPdxUxEWlrBA==" saltValue="R55y4uJizxYuOg2P/M34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990939</v>
      </c>
      <c r="S5" s="600"/>
      <c r="T5" s="600"/>
      <c r="U5" s="600"/>
      <c r="V5" s="600"/>
      <c r="W5" s="600"/>
      <c r="X5" s="600"/>
      <c r="Y5" s="601"/>
      <c r="Z5" s="602">
        <v>9.3000000000000007</v>
      </c>
      <c r="AA5" s="602"/>
      <c r="AB5" s="602"/>
      <c r="AC5" s="602"/>
      <c r="AD5" s="603">
        <v>990939</v>
      </c>
      <c r="AE5" s="603"/>
      <c r="AF5" s="603"/>
      <c r="AG5" s="603"/>
      <c r="AH5" s="603"/>
      <c r="AI5" s="603"/>
      <c r="AJ5" s="603"/>
      <c r="AK5" s="603"/>
      <c r="AL5" s="604">
        <v>19</v>
      </c>
      <c r="AM5" s="605"/>
      <c r="AN5" s="605"/>
      <c r="AO5" s="606"/>
      <c r="AP5" s="596" t="s">
        <v>216</v>
      </c>
      <c r="AQ5" s="597"/>
      <c r="AR5" s="597"/>
      <c r="AS5" s="597"/>
      <c r="AT5" s="597"/>
      <c r="AU5" s="597"/>
      <c r="AV5" s="597"/>
      <c r="AW5" s="597"/>
      <c r="AX5" s="597"/>
      <c r="AY5" s="597"/>
      <c r="AZ5" s="597"/>
      <c r="BA5" s="597"/>
      <c r="BB5" s="597"/>
      <c r="BC5" s="597"/>
      <c r="BD5" s="597"/>
      <c r="BE5" s="597"/>
      <c r="BF5" s="598"/>
      <c r="BG5" s="610">
        <v>990939</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73478</v>
      </c>
      <c r="S6" s="611"/>
      <c r="T6" s="611"/>
      <c r="U6" s="611"/>
      <c r="V6" s="611"/>
      <c r="W6" s="611"/>
      <c r="X6" s="611"/>
      <c r="Y6" s="612"/>
      <c r="Z6" s="613">
        <v>0.7</v>
      </c>
      <c r="AA6" s="613"/>
      <c r="AB6" s="613"/>
      <c r="AC6" s="613"/>
      <c r="AD6" s="614">
        <v>73478</v>
      </c>
      <c r="AE6" s="614"/>
      <c r="AF6" s="614"/>
      <c r="AG6" s="614"/>
      <c r="AH6" s="614"/>
      <c r="AI6" s="614"/>
      <c r="AJ6" s="614"/>
      <c r="AK6" s="614"/>
      <c r="AL6" s="615">
        <v>1.4</v>
      </c>
      <c r="AM6" s="616"/>
      <c r="AN6" s="616"/>
      <c r="AO6" s="617"/>
      <c r="AP6" s="607" t="s">
        <v>221</v>
      </c>
      <c r="AQ6" s="608"/>
      <c r="AR6" s="608"/>
      <c r="AS6" s="608"/>
      <c r="AT6" s="608"/>
      <c r="AU6" s="608"/>
      <c r="AV6" s="608"/>
      <c r="AW6" s="608"/>
      <c r="AX6" s="608"/>
      <c r="AY6" s="608"/>
      <c r="AZ6" s="608"/>
      <c r="BA6" s="608"/>
      <c r="BB6" s="608"/>
      <c r="BC6" s="608"/>
      <c r="BD6" s="608"/>
      <c r="BE6" s="608"/>
      <c r="BF6" s="609"/>
      <c r="BG6" s="610">
        <v>990939</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95147</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95147</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382</v>
      </c>
      <c r="S7" s="611"/>
      <c r="T7" s="611"/>
      <c r="U7" s="611"/>
      <c r="V7" s="611"/>
      <c r="W7" s="611"/>
      <c r="X7" s="611"/>
      <c r="Y7" s="612"/>
      <c r="Z7" s="613">
        <v>0</v>
      </c>
      <c r="AA7" s="613"/>
      <c r="AB7" s="613"/>
      <c r="AC7" s="613"/>
      <c r="AD7" s="614">
        <v>382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368264</v>
      </c>
      <c r="BH7" s="611"/>
      <c r="BI7" s="611"/>
      <c r="BJ7" s="611"/>
      <c r="BK7" s="611"/>
      <c r="BL7" s="611"/>
      <c r="BM7" s="611"/>
      <c r="BN7" s="612"/>
      <c r="BO7" s="613">
        <v>37.200000000000003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1388232</v>
      </c>
      <c r="CS7" s="611"/>
      <c r="CT7" s="611"/>
      <c r="CU7" s="611"/>
      <c r="CV7" s="611"/>
      <c r="CW7" s="611"/>
      <c r="CX7" s="611"/>
      <c r="CY7" s="612"/>
      <c r="CZ7" s="613">
        <v>13.5</v>
      </c>
      <c r="DA7" s="613"/>
      <c r="DB7" s="613"/>
      <c r="DC7" s="613"/>
      <c r="DD7" s="619">
        <v>6070</v>
      </c>
      <c r="DE7" s="611"/>
      <c r="DF7" s="611"/>
      <c r="DG7" s="611"/>
      <c r="DH7" s="611"/>
      <c r="DI7" s="611"/>
      <c r="DJ7" s="611"/>
      <c r="DK7" s="611"/>
      <c r="DL7" s="611"/>
      <c r="DM7" s="611"/>
      <c r="DN7" s="611"/>
      <c r="DO7" s="611"/>
      <c r="DP7" s="612"/>
      <c r="DQ7" s="619">
        <v>1217906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4386</v>
      </c>
      <c r="S8" s="611"/>
      <c r="T8" s="611"/>
      <c r="U8" s="611"/>
      <c r="V8" s="611"/>
      <c r="W8" s="611"/>
      <c r="X8" s="611"/>
      <c r="Y8" s="612"/>
      <c r="Z8" s="613">
        <v>0</v>
      </c>
      <c r="AA8" s="613"/>
      <c r="AB8" s="613"/>
      <c r="AC8" s="613"/>
      <c r="AD8" s="614">
        <v>4386</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11933</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2402934</v>
      </c>
      <c r="CS8" s="611"/>
      <c r="CT8" s="611"/>
      <c r="CU8" s="611"/>
      <c r="CV8" s="611"/>
      <c r="CW8" s="611"/>
      <c r="CX8" s="611"/>
      <c r="CY8" s="612"/>
      <c r="CZ8" s="613">
        <v>23.3</v>
      </c>
      <c r="DA8" s="613"/>
      <c r="DB8" s="613"/>
      <c r="DC8" s="613"/>
      <c r="DD8" s="619">
        <v>13392</v>
      </c>
      <c r="DE8" s="611"/>
      <c r="DF8" s="611"/>
      <c r="DG8" s="611"/>
      <c r="DH8" s="611"/>
      <c r="DI8" s="611"/>
      <c r="DJ8" s="611"/>
      <c r="DK8" s="611"/>
      <c r="DL8" s="611"/>
      <c r="DM8" s="611"/>
      <c r="DN8" s="611"/>
      <c r="DO8" s="611"/>
      <c r="DP8" s="612"/>
      <c r="DQ8" s="619">
        <v>1214770</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6125</v>
      </c>
      <c r="S9" s="611"/>
      <c r="T9" s="611"/>
      <c r="U9" s="611"/>
      <c r="V9" s="611"/>
      <c r="W9" s="611"/>
      <c r="X9" s="611"/>
      <c r="Y9" s="612"/>
      <c r="Z9" s="613">
        <v>0.1</v>
      </c>
      <c r="AA9" s="613"/>
      <c r="AB9" s="613"/>
      <c r="AC9" s="613"/>
      <c r="AD9" s="614">
        <v>6125</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307313</v>
      </c>
      <c r="BH9" s="611"/>
      <c r="BI9" s="611"/>
      <c r="BJ9" s="611"/>
      <c r="BK9" s="611"/>
      <c r="BL9" s="611"/>
      <c r="BM9" s="611"/>
      <c r="BN9" s="612"/>
      <c r="BO9" s="613">
        <v>31</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750128</v>
      </c>
      <c r="CS9" s="611"/>
      <c r="CT9" s="611"/>
      <c r="CU9" s="611"/>
      <c r="CV9" s="611"/>
      <c r="CW9" s="611"/>
      <c r="CX9" s="611"/>
      <c r="CY9" s="612"/>
      <c r="CZ9" s="613">
        <v>7.3</v>
      </c>
      <c r="DA9" s="613"/>
      <c r="DB9" s="613"/>
      <c r="DC9" s="613"/>
      <c r="DD9" s="619">
        <v>8402</v>
      </c>
      <c r="DE9" s="611"/>
      <c r="DF9" s="611"/>
      <c r="DG9" s="611"/>
      <c r="DH9" s="611"/>
      <c r="DI9" s="611"/>
      <c r="DJ9" s="611"/>
      <c r="DK9" s="611"/>
      <c r="DL9" s="611"/>
      <c r="DM9" s="611"/>
      <c r="DN9" s="611"/>
      <c r="DO9" s="611"/>
      <c r="DP9" s="612"/>
      <c r="DQ9" s="619">
        <v>670454</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27275</v>
      </c>
      <c r="BH10" s="611"/>
      <c r="BI10" s="611"/>
      <c r="BJ10" s="611"/>
      <c r="BK10" s="611"/>
      <c r="BL10" s="611"/>
      <c r="BM10" s="611"/>
      <c r="BN10" s="612"/>
      <c r="BO10" s="613">
        <v>2.8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9652</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52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266549</v>
      </c>
      <c r="S11" s="611"/>
      <c r="T11" s="611"/>
      <c r="U11" s="611"/>
      <c r="V11" s="611"/>
      <c r="W11" s="611"/>
      <c r="X11" s="611"/>
      <c r="Y11" s="612"/>
      <c r="Z11" s="615">
        <v>2.5</v>
      </c>
      <c r="AA11" s="616"/>
      <c r="AB11" s="616"/>
      <c r="AC11" s="622"/>
      <c r="AD11" s="619">
        <v>266549</v>
      </c>
      <c r="AE11" s="611"/>
      <c r="AF11" s="611"/>
      <c r="AG11" s="611"/>
      <c r="AH11" s="611"/>
      <c r="AI11" s="611"/>
      <c r="AJ11" s="611"/>
      <c r="AK11" s="612"/>
      <c r="AL11" s="615">
        <v>5.0999999999999996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21743</v>
      </c>
      <c r="BH11" s="611"/>
      <c r="BI11" s="611"/>
      <c r="BJ11" s="611"/>
      <c r="BK11" s="611"/>
      <c r="BL11" s="611"/>
      <c r="BM11" s="611"/>
      <c r="BN11" s="612"/>
      <c r="BO11" s="613">
        <v>2.2000000000000002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1039235</v>
      </c>
      <c r="CS11" s="611"/>
      <c r="CT11" s="611"/>
      <c r="CU11" s="611"/>
      <c r="CV11" s="611"/>
      <c r="CW11" s="611"/>
      <c r="CX11" s="611"/>
      <c r="CY11" s="612"/>
      <c r="CZ11" s="613">
        <v>10.1</v>
      </c>
      <c r="DA11" s="613"/>
      <c r="DB11" s="613"/>
      <c r="DC11" s="613"/>
      <c r="DD11" s="619">
        <v>365251</v>
      </c>
      <c r="DE11" s="611"/>
      <c r="DF11" s="611"/>
      <c r="DG11" s="611"/>
      <c r="DH11" s="611"/>
      <c r="DI11" s="611"/>
      <c r="DJ11" s="611"/>
      <c r="DK11" s="611"/>
      <c r="DL11" s="611"/>
      <c r="DM11" s="611"/>
      <c r="DN11" s="611"/>
      <c r="DO11" s="611"/>
      <c r="DP11" s="612"/>
      <c r="DQ11" s="619">
        <v>579803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444195</v>
      </c>
      <c r="BH12" s="611"/>
      <c r="BI12" s="611"/>
      <c r="BJ12" s="611"/>
      <c r="BK12" s="611"/>
      <c r="BL12" s="611"/>
      <c r="BM12" s="611"/>
      <c r="BN12" s="612"/>
      <c r="BO12" s="613">
        <v>44.8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280981</v>
      </c>
      <c r="CS12" s="611"/>
      <c r="CT12" s="611"/>
      <c r="CU12" s="611"/>
      <c r="CV12" s="611"/>
      <c r="CW12" s="611"/>
      <c r="CX12" s="611"/>
      <c r="CY12" s="612"/>
      <c r="CZ12" s="613">
        <v>2.7</v>
      </c>
      <c r="DA12" s="613"/>
      <c r="DB12" s="613"/>
      <c r="DC12" s="613"/>
      <c r="DD12" s="619">
        <v>59931</v>
      </c>
      <c r="DE12" s="611"/>
      <c r="DF12" s="611"/>
      <c r="DG12" s="611"/>
      <c r="DH12" s="611"/>
      <c r="DI12" s="611"/>
      <c r="DJ12" s="611"/>
      <c r="DK12" s="611"/>
      <c r="DL12" s="611"/>
      <c r="DM12" s="611"/>
      <c r="DN12" s="611"/>
      <c r="DO12" s="611"/>
      <c r="DP12" s="612"/>
      <c r="DQ12" s="619">
        <v>111597</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432258</v>
      </c>
      <c r="BH13" s="611"/>
      <c r="BI13" s="611"/>
      <c r="BJ13" s="611"/>
      <c r="BK13" s="611"/>
      <c r="BL13" s="611"/>
      <c r="BM13" s="611"/>
      <c r="BN13" s="612"/>
      <c r="BO13" s="613">
        <v>43.6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1036860</v>
      </c>
      <c r="CS13" s="611"/>
      <c r="CT13" s="611"/>
      <c r="CU13" s="611"/>
      <c r="CV13" s="611"/>
      <c r="CW13" s="611"/>
      <c r="CX13" s="611"/>
      <c r="CY13" s="612"/>
      <c r="CZ13" s="613">
        <v>10.1</v>
      </c>
      <c r="DA13" s="613"/>
      <c r="DB13" s="613"/>
      <c r="DC13" s="613"/>
      <c r="DD13" s="619">
        <v>707914</v>
      </c>
      <c r="DE13" s="611"/>
      <c r="DF13" s="611"/>
      <c r="DG13" s="611"/>
      <c r="DH13" s="611"/>
      <c r="DI13" s="611"/>
      <c r="DJ13" s="611"/>
      <c r="DK13" s="611"/>
      <c r="DL13" s="611"/>
      <c r="DM13" s="611"/>
      <c r="DN13" s="611"/>
      <c r="DO13" s="611"/>
      <c r="DP13" s="612"/>
      <c r="DQ13" s="619">
        <v>320716</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54751</v>
      </c>
      <c r="BH14" s="611"/>
      <c r="BI14" s="611"/>
      <c r="BJ14" s="611"/>
      <c r="BK14" s="611"/>
      <c r="BL14" s="611"/>
      <c r="BM14" s="611"/>
      <c r="BN14" s="612"/>
      <c r="BO14" s="613">
        <v>5.5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348851</v>
      </c>
      <c r="CS14" s="611"/>
      <c r="CT14" s="611"/>
      <c r="CU14" s="611"/>
      <c r="CV14" s="611"/>
      <c r="CW14" s="611"/>
      <c r="CX14" s="611"/>
      <c r="CY14" s="612"/>
      <c r="CZ14" s="613">
        <v>3.4</v>
      </c>
      <c r="DA14" s="613"/>
      <c r="DB14" s="613"/>
      <c r="DC14" s="613"/>
      <c r="DD14" s="619">
        <v>122912</v>
      </c>
      <c r="DE14" s="611"/>
      <c r="DF14" s="611"/>
      <c r="DG14" s="611"/>
      <c r="DH14" s="611"/>
      <c r="DI14" s="611"/>
      <c r="DJ14" s="611"/>
      <c r="DK14" s="611"/>
      <c r="DL14" s="611"/>
      <c r="DM14" s="611"/>
      <c r="DN14" s="611"/>
      <c r="DO14" s="611"/>
      <c r="DP14" s="612"/>
      <c r="DQ14" s="619">
        <v>220699</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5885</v>
      </c>
      <c r="S15" s="611"/>
      <c r="T15" s="611"/>
      <c r="U15" s="611"/>
      <c r="V15" s="611"/>
      <c r="W15" s="611"/>
      <c r="X15" s="611"/>
      <c r="Y15" s="612"/>
      <c r="Z15" s="613">
        <v>0.1</v>
      </c>
      <c r="AA15" s="613"/>
      <c r="AB15" s="613"/>
      <c r="AC15" s="613"/>
      <c r="AD15" s="614">
        <v>5885</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123729</v>
      </c>
      <c r="BH15" s="611"/>
      <c r="BI15" s="611"/>
      <c r="BJ15" s="611"/>
      <c r="BK15" s="611"/>
      <c r="BL15" s="611"/>
      <c r="BM15" s="611"/>
      <c r="BN15" s="612"/>
      <c r="BO15" s="613">
        <v>12.5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2033168</v>
      </c>
      <c r="CS15" s="611"/>
      <c r="CT15" s="611"/>
      <c r="CU15" s="611"/>
      <c r="CV15" s="611"/>
      <c r="CW15" s="611"/>
      <c r="CX15" s="611"/>
      <c r="CY15" s="612"/>
      <c r="CZ15" s="613">
        <v>19.7</v>
      </c>
      <c r="DA15" s="613"/>
      <c r="DB15" s="613"/>
      <c r="DC15" s="613"/>
      <c r="DD15" s="619">
        <v>1115646</v>
      </c>
      <c r="DE15" s="611"/>
      <c r="DF15" s="611"/>
      <c r="DG15" s="611"/>
      <c r="DH15" s="611"/>
      <c r="DI15" s="611"/>
      <c r="DJ15" s="611"/>
      <c r="DK15" s="611"/>
      <c r="DL15" s="611"/>
      <c r="DM15" s="611"/>
      <c r="DN15" s="611"/>
      <c r="DO15" s="611"/>
      <c r="DP15" s="612"/>
      <c r="DQ15" s="619">
        <v>922392</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20308</v>
      </c>
      <c r="S16" s="611"/>
      <c r="T16" s="611"/>
      <c r="U16" s="611"/>
      <c r="V16" s="611"/>
      <c r="W16" s="611"/>
      <c r="X16" s="611"/>
      <c r="Y16" s="612"/>
      <c r="Z16" s="613">
        <v>0.2</v>
      </c>
      <c r="AA16" s="613"/>
      <c r="AB16" s="613"/>
      <c r="AC16" s="613"/>
      <c r="AD16" s="614">
        <v>20308</v>
      </c>
      <c r="AE16" s="614"/>
      <c r="AF16" s="614"/>
      <c r="AG16" s="614"/>
      <c r="AH16" s="614"/>
      <c r="AI16" s="614"/>
      <c r="AJ16" s="614"/>
      <c r="AK16" s="614"/>
      <c r="AL16" s="615">
        <v>0.4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107826</v>
      </c>
      <c r="CS16" s="611"/>
      <c r="CT16" s="611"/>
      <c r="CU16" s="611"/>
      <c r="CV16" s="611"/>
      <c r="CW16" s="611"/>
      <c r="CX16" s="611"/>
      <c r="CY16" s="612"/>
      <c r="CZ16" s="613">
        <v>1</v>
      </c>
      <c r="DA16" s="613"/>
      <c r="DB16" s="613"/>
      <c r="DC16" s="613"/>
      <c r="DD16" s="619" t="s">
        <v>122</v>
      </c>
      <c r="DE16" s="611"/>
      <c r="DF16" s="611"/>
      <c r="DG16" s="611"/>
      <c r="DH16" s="611"/>
      <c r="DI16" s="611"/>
      <c r="DJ16" s="611"/>
      <c r="DK16" s="611"/>
      <c r="DL16" s="611"/>
      <c r="DM16" s="611"/>
      <c r="DN16" s="611"/>
      <c r="DO16" s="611"/>
      <c r="DP16" s="612"/>
      <c r="DQ16" s="619">
        <v>11372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37629</v>
      </c>
      <c r="S17" s="611"/>
      <c r="T17" s="611"/>
      <c r="U17" s="611"/>
      <c r="V17" s="611"/>
      <c r="W17" s="611"/>
      <c r="X17" s="611"/>
      <c r="Y17" s="612"/>
      <c r="Z17" s="613">
        <v>0.4</v>
      </c>
      <c r="AA17" s="613"/>
      <c r="AB17" s="613"/>
      <c r="AC17" s="613"/>
      <c r="AD17" s="614">
        <v>37629</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823909</v>
      </c>
      <c r="CS17" s="611"/>
      <c r="CT17" s="611"/>
      <c r="CU17" s="611"/>
      <c r="CV17" s="611"/>
      <c r="CW17" s="611"/>
      <c r="CX17" s="611"/>
      <c r="CY17" s="612"/>
      <c r="CZ17" s="613">
        <v>8</v>
      </c>
      <c r="DA17" s="613"/>
      <c r="DB17" s="613"/>
      <c r="DC17" s="613"/>
      <c r="DD17" s="619" t="s">
        <v>122</v>
      </c>
      <c r="DE17" s="611"/>
      <c r="DF17" s="611"/>
      <c r="DG17" s="611"/>
      <c r="DH17" s="611"/>
      <c r="DI17" s="611"/>
      <c r="DJ17" s="611"/>
      <c r="DK17" s="611"/>
      <c r="DL17" s="611"/>
      <c r="DM17" s="611"/>
      <c r="DN17" s="611"/>
      <c r="DO17" s="611"/>
      <c r="DP17" s="612"/>
      <c r="DQ17" s="619">
        <v>761306</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3431</v>
      </c>
      <c r="S18" s="611"/>
      <c r="T18" s="611"/>
      <c r="U18" s="611"/>
      <c r="V18" s="611"/>
      <c r="W18" s="611"/>
      <c r="X18" s="611"/>
      <c r="Y18" s="612"/>
      <c r="Z18" s="613">
        <v>0</v>
      </c>
      <c r="AA18" s="613"/>
      <c r="AB18" s="613"/>
      <c r="AC18" s="613"/>
      <c r="AD18" s="614">
        <v>3431</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34198</v>
      </c>
      <c r="S19" s="611"/>
      <c r="T19" s="611"/>
      <c r="U19" s="611"/>
      <c r="V19" s="611"/>
      <c r="W19" s="611"/>
      <c r="X19" s="611"/>
      <c r="Y19" s="612"/>
      <c r="Z19" s="613">
        <v>0.3</v>
      </c>
      <c r="AA19" s="613"/>
      <c r="AB19" s="613"/>
      <c r="AC19" s="613"/>
      <c r="AD19" s="614">
        <v>34198</v>
      </c>
      <c r="AE19" s="614"/>
      <c r="AF19" s="614"/>
      <c r="AG19" s="614"/>
      <c r="AH19" s="614"/>
      <c r="AI19" s="614"/>
      <c r="AJ19" s="614"/>
      <c r="AK19" s="614"/>
      <c r="AL19" s="615">
        <v>0.7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10316923</v>
      </c>
      <c r="CS20" s="611"/>
      <c r="CT20" s="611"/>
      <c r="CU20" s="611"/>
      <c r="CV20" s="611"/>
      <c r="CW20" s="611"/>
      <c r="CX20" s="611"/>
      <c r="CY20" s="612"/>
      <c r="CZ20" s="613">
        <v>100</v>
      </c>
      <c r="DA20" s="613"/>
      <c r="DB20" s="613"/>
      <c r="DC20" s="613"/>
      <c r="DD20" s="619">
        <v>2399518</v>
      </c>
      <c r="DE20" s="611"/>
      <c r="DF20" s="611"/>
      <c r="DG20" s="611"/>
      <c r="DH20" s="611"/>
      <c r="DI20" s="611"/>
      <c r="DJ20" s="611"/>
      <c r="DK20" s="611"/>
      <c r="DL20" s="611"/>
      <c r="DM20" s="611"/>
      <c r="DN20" s="611"/>
      <c r="DO20" s="611"/>
      <c r="DP20" s="612"/>
      <c r="DQ20" s="619">
        <v>6126214</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3938514</v>
      </c>
      <c r="S21" s="611"/>
      <c r="T21" s="611"/>
      <c r="U21" s="611"/>
      <c r="V21" s="611"/>
      <c r="W21" s="611"/>
      <c r="X21" s="611"/>
      <c r="Y21" s="612"/>
      <c r="Z21" s="613">
        <v>37</v>
      </c>
      <c r="AA21" s="613"/>
      <c r="AB21" s="613"/>
      <c r="AC21" s="613"/>
      <c r="AD21" s="614">
        <v>3749657</v>
      </c>
      <c r="AE21" s="614"/>
      <c r="AF21" s="614"/>
      <c r="AG21" s="614"/>
      <c r="AH21" s="614"/>
      <c r="AI21" s="614"/>
      <c r="AJ21" s="614"/>
      <c r="AK21" s="614"/>
      <c r="AL21" s="615">
        <v>71.900000000000006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3749657</v>
      </c>
      <c r="S22" s="611"/>
      <c r="T22" s="611"/>
      <c r="U22" s="611"/>
      <c r="V22" s="611"/>
      <c r="W22" s="611"/>
      <c r="X22" s="611"/>
      <c r="Y22" s="612"/>
      <c r="Z22" s="613">
        <v>35.200000000000003</v>
      </c>
      <c r="AA22" s="613"/>
      <c r="AB22" s="613"/>
      <c r="AC22" s="613"/>
      <c r="AD22" s="614">
        <v>3749657</v>
      </c>
      <c r="AE22" s="614"/>
      <c r="AF22" s="614"/>
      <c r="AG22" s="614"/>
      <c r="AH22" s="614"/>
      <c r="AI22" s="614"/>
      <c r="AJ22" s="614"/>
      <c r="AK22" s="614"/>
      <c r="AL22" s="615">
        <v>71.900000000000006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188857</v>
      </c>
      <c r="S23" s="611"/>
      <c r="T23" s="611"/>
      <c r="U23" s="611"/>
      <c r="V23" s="611"/>
      <c r="W23" s="611"/>
      <c r="X23" s="611"/>
      <c r="Y23" s="612"/>
      <c r="Z23" s="613">
        <v>1.8</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3991528</v>
      </c>
      <c r="CS24" s="600"/>
      <c r="CT24" s="600"/>
      <c r="CU24" s="600"/>
      <c r="CV24" s="600"/>
      <c r="CW24" s="600"/>
      <c r="CX24" s="600"/>
      <c r="CY24" s="601"/>
      <c r="CZ24" s="604">
        <v>38.700000000000003</v>
      </c>
      <c r="DA24" s="605"/>
      <c r="DB24" s="605"/>
      <c r="DC24" s="621"/>
      <c r="DD24" s="642">
        <v>2807964</v>
      </c>
      <c r="DE24" s="600"/>
      <c r="DF24" s="600"/>
      <c r="DG24" s="600"/>
      <c r="DH24" s="600"/>
      <c r="DI24" s="600"/>
      <c r="DJ24" s="600"/>
      <c r="DK24" s="601"/>
      <c r="DL24" s="642">
        <v>2635401</v>
      </c>
      <c r="DM24" s="600"/>
      <c r="DN24" s="600"/>
      <c r="DO24" s="600"/>
      <c r="DP24" s="600"/>
      <c r="DQ24" s="600"/>
      <c r="DR24" s="600"/>
      <c r="DS24" s="600"/>
      <c r="DT24" s="600"/>
      <c r="DU24" s="600"/>
      <c r="DV24" s="601"/>
      <c r="DW24" s="604">
        <v>50.5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5344195</v>
      </c>
      <c r="S25" s="611"/>
      <c r="T25" s="611"/>
      <c r="U25" s="611"/>
      <c r="V25" s="611"/>
      <c r="W25" s="611"/>
      <c r="X25" s="611"/>
      <c r="Y25" s="612"/>
      <c r="Z25" s="613">
        <v>50.2</v>
      </c>
      <c r="AA25" s="613"/>
      <c r="AB25" s="613"/>
      <c r="AC25" s="613"/>
      <c r="AD25" s="614">
        <v>5155338</v>
      </c>
      <c r="AE25" s="614"/>
      <c r="AF25" s="614"/>
      <c r="AG25" s="614"/>
      <c r="AH25" s="614"/>
      <c r="AI25" s="614"/>
      <c r="AJ25" s="614"/>
      <c r="AK25" s="614"/>
      <c r="AL25" s="615">
        <v>98.9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1570969</v>
      </c>
      <c r="CS25" s="631"/>
      <c r="CT25" s="631"/>
      <c r="CU25" s="631"/>
      <c r="CV25" s="631"/>
      <c r="CW25" s="631"/>
      <c r="CX25" s="631"/>
      <c r="CY25" s="632"/>
      <c r="CZ25" s="615">
        <v>15.2</v>
      </c>
      <c r="DA25" s="643"/>
      <c r="DB25" s="643"/>
      <c r="DC25" s="645"/>
      <c r="DD25" s="619">
        <v>1516886</v>
      </c>
      <c r="DE25" s="631"/>
      <c r="DF25" s="631"/>
      <c r="DG25" s="631"/>
      <c r="DH25" s="631"/>
      <c r="DI25" s="631"/>
      <c r="DJ25" s="631"/>
      <c r="DK25" s="632"/>
      <c r="DL25" s="619">
        <v>1500393</v>
      </c>
      <c r="DM25" s="631"/>
      <c r="DN25" s="631"/>
      <c r="DO25" s="631"/>
      <c r="DP25" s="631"/>
      <c r="DQ25" s="631"/>
      <c r="DR25" s="631"/>
      <c r="DS25" s="631"/>
      <c r="DT25" s="631"/>
      <c r="DU25" s="631"/>
      <c r="DV25" s="632"/>
      <c r="DW25" s="615">
        <v>28.7</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1068</v>
      </c>
      <c r="S26" s="611"/>
      <c r="T26" s="611"/>
      <c r="U26" s="611"/>
      <c r="V26" s="611"/>
      <c r="W26" s="611"/>
      <c r="X26" s="611"/>
      <c r="Y26" s="612"/>
      <c r="Z26" s="613">
        <v>0</v>
      </c>
      <c r="AA26" s="613"/>
      <c r="AB26" s="613"/>
      <c r="AC26" s="613"/>
      <c r="AD26" s="614">
        <v>1068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905661</v>
      </c>
      <c r="CS26" s="611"/>
      <c r="CT26" s="611"/>
      <c r="CU26" s="611"/>
      <c r="CV26" s="611"/>
      <c r="CW26" s="611"/>
      <c r="CX26" s="611"/>
      <c r="CY26" s="612"/>
      <c r="CZ26" s="615">
        <v>8.8000000000000007</v>
      </c>
      <c r="DA26" s="643"/>
      <c r="DB26" s="643"/>
      <c r="DC26" s="645"/>
      <c r="DD26" s="619">
        <v>884128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34896</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990939</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1596650</v>
      </c>
      <c r="CS27" s="631"/>
      <c r="CT27" s="631"/>
      <c r="CU27" s="631"/>
      <c r="CV27" s="631"/>
      <c r="CW27" s="631"/>
      <c r="CX27" s="631"/>
      <c r="CY27" s="632"/>
      <c r="CZ27" s="615">
        <v>15.5</v>
      </c>
      <c r="DA27" s="643"/>
      <c r="DB27" s="643"/>
      <c r="DC27" s="645"/>
      <c r="DD27" s="619">
        <v>529772</v>
      </c>
      <c r="DE27" s="631"/>
      <c r="DF27" s="631"/>
      <c r="DG27" s="631"/>
      <c r="DH27" s="631"/>
      <c r="DI27" s="631"/>
      <c r="DJ27" s="631"/>
      <c r="DK27" s="632"/>
      <c r="DL27" s="619">
        <v>373702</v>
      </c>
      <c r="DM27" s="631"/>
      <c r="DN27" s="631"/>
      <c r="DO27" s="631"/>
      <c r="DP27" s="631"/>
      <c r="DQ27" s="631"/>
      <c r="DR27" s="631"/>
      <c r="DS27" s="631"/>
      <c r="DT27" s="631"/>
      <c r="DU27" s="631"/>
      <c r="DV27" s="632"/>
      <c r="DW27" s="615">
        <v>7.2</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125891</v>
      </c>
      <c r="S28" s="611"/>
      <c r="T28" s="611"/>
      <c r="U28" s="611"/>
      <c r="V28" s="611"/>
      <c r="W28" s="611"/>
      <c r="X28" s="611"/>
      <c r="Y28" s="612"/>
      <c r="Z28" s="613">
        <v>1.2</v>
      </c>
      <c r="AA28" s="613"/>
      <c r="AB28" s="613"/>
      <c r="AC28" s="613"/>
      <c r="AD28" s="614">
        <v>4218</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823909</v>
      </c>
      <c r="CS28" s="611"/>
      <c r="CT28" s="611"/>
      <c r="CU28" s="611"/>
      <c r="CV28" s="611"/>
      <c r="CW28" s="611"/>
      <c r="CX28" s="611"/>
      <c r="CY28" s="612"/>
      <c r="CZ28" s="615">
        <v>8</v>
      </c>
      <c r="DA28" s="643"/>
      <c r="DB28" s="643"/>
      <c r="DC28" s="645"/>
      <c r="DD28" s="619">
        <v>761306</v>
      </c>
      <c r="DE28" s="611"/>
      <c r="DF28" s="611"/>
      <c r="DG28" s="611"/>
      <c r="DH28" s="611"/>
      <c r="DI28" s="611"/>
      <c r="DJ28" s="611"/>
      <c r="DK28" s="612"/>
      <c r="DL28" s="619">
        <v>761306</v>
      </c>
      <c r="DM28" s="611"/>
      <c r="DN28" s="611"/>
      <c r="DO28" s="611"/>
      <c r="DP28" s="611"/>
      <c r="DQ28" s="611"/>
      <c r="DR28" s="611"/>
      <c r="DS28" s="611"/>
      <c r="DT28" s="611"/>
      <c r="DU28" s="611"/>
      <c r="DV28" s="612"/>
      <c r="DW28" s="615">
        <v>14.6</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14746</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823305</v>
      </c>
      <c r="CS29" s="631"/>
      <c r="CT29" s="631"/>
      <c r="CU29" s="631"/>
      <c r="CV29" s="631"/>
      <c r="CW29" s="631"/>
      <c r="CX29" s="631"/>
      <c r="CY29" s="632"/>
      <c r="CZ29" s="615">
        <v>8</v>
      </c>
      <c r="DA29" s="643"/>
      <c r="DB29" s="643"/>
      <c r="DC29" s="645"/>
      <c r="DD29" s="619">
        <v>760702</v>
      </c>
      <c r="DE29" s="631"/>
      <c r="DF29" s="631"/>
      <c r="DG29" s="631"/>
      <c r="DH29" s="631"/>
      <c r="DI29" s="631"/>
      <c r="DJ29" s="631"/>
      <c r="DK29" s="632"/>
      <c r="DL29" s="619">
        <v>760702</v>
      </c>
      <c r="DM29" s="631"/>
      <c r="DN29" s="631"/>
      <c r="DO29" s="631"/>
      <c r="DP29" s="631"/>
      <c r="DQ29" s="631"/>
      <c r="DR29" s="631"/>
      <c r="DS29" s="631"/>
      <c r="DT29" s="631"/>
      <c r="DU29" s="631"/>
      <c r="DV29" s="632"/>
      <c r="DW29" s="615">
        <v>14.6</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1844267</v>
      </c>
      <c r="S30" s="611"/>
      <c r="T30" s="611"/>
      <c r="U30" s="611"/>
      <c r="V30" s="611"/>
      <c r="W30" s="611"/>
      <c r="X30" s="611"/>
      <c r="Y30" s="612"/>
      <c r="Z30" s="613">
        <v>17.3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777400</v>
      </c>
      <c r="CS30" s="611"/>
      <c r="CT30" s="611"/>
      <c r="CU30" s="611"/>
      <c r="CV30" s="611"/>
      <c r="CW30" s="611"/>
      <c r="CX30" s="611"/>
      <c r="CY30" s="612"/>
      <c r="CZ30" s="615">
        <v>7.5</v>
      </c>
      <c r="DA30" s="643"/>
      <c r="DB30" s="643"/>
      <c r="DC30" s="645"/>
      <c r="DD30" s="619">
        <v>714797</v>
      </c>
      <c r="DE30" s="611"/>
      <c r="DF30" s="611"/>
      <c r="DG30" s="611"/>
      <c r="DH30" s="611"/>
      <c r="DI30" s="611"/>
      <c r="DJ30" s="611"/>
      <c r="DK30" s="612"/>
      <c r="DL30" s="619">
        <v>714797</v>
      </c>
      <c r="DM30" s="611"/>
      <c r="DN30" s="611"/>
      <c r="DO30" s="611"/>
      <c r="DP30" s="611"/>
      <c r="DQ30" s="611"/>
      <c r="DR30" s="611"/>
      <c r="DS30" s="611"/>
      <c r="DT30" s="611"/>
      <c r="DU30" s="611"/>
      <c r="DV30" s="612"/>
      <c r="DW30" s="615">
        <v>13.7</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98.7</v>
      </c>
      <c r="BH31" s="654"/>
      <c r="BI31" s="654"/>
      <c r="BJ31" s="654"/>
      <c r="BK31" s="654"/>
      <c r="BL31" s="654"/>
      <c r="BM31" s="605">
        <v>95.1</v>
      </c>
      <c r="BN31" s="654"/>
      <c r="BO31" s="654"/>
      <c r="BP31" s="654"/>
      <c r="BQ31" s="655"/>
      <c r="BR31" s="657">
        <v>98.9</v>
      </c>
      <c r="BS31" s="654"/>
      <c r="BT31" s="654"/>
      <c r="BU31" s="654"/>
      <c r="BV31" s="654"/>
      <c r="BW31" s="654"/>
      <c r="BX31" s="605">
        <v>95.2</v>
      </c>
      <c r="BY31" s="654"/>
      <c r="BZ31" s="654"/>
      <c r="CA31" s="654"/>
      <c r="CB31" s="655"/>
      <c r="CD31" s="650"/>
      <c r="CE31" s="651"/>
      <c r="CF31" s="607" t="s">
        <v>300</v>
      </c>
      <c r="CG31" s="608"/>
      <c r="CH31" s="608"/>
      <c r="CI31" s="608"/>
      <c r="CJ31" s="608"/>
      <c r="CK31" s="608"/>
      <c r="CL31" s="608"/>
      <c r="CM31" s="608"/>
      <c r="CN31" s="608"/>
      <c r="CO31" s="608"/>
      <c r="CP31" s="608"/>
      <c r="CQ31" s="609"/>
      <c r="CR31" s="610">
        <v>45905</v>
      </c>
      <c r="CS31" s="631"/>
      <c r="CT31" s="631"/>
      <c r="CU31" s="631"/>
      <c r="CV31" s="631"/>
      <c r="CW31" s="631"/>
      <c r="CX31" s="631"/>
      <c r="CY31" s="632"/>
      <c r="CZ31" s="615">
        <v>0.4</v>
      </c>
      <c r="DA31" s="643"/>
      <c r="DB31" s="643"/>
      <c r="DC31" s="645"/>
      <c r="DD31" s="619">
        <v>45905</v>
      </c>
      <c r="DE31" s="631"/>
      <c r="DF31" s="631"/>
      <c r="DG31" s="631"/>
      <c r="DH31" s="631"/>
      <c r="DI31" s="631"/>
      <c r="DJ31" s="631"/>
      <c r="DK31" s="632"/>
      <c r="DL31" s="619">
        <v>45905</v>
      </c>
      <c r="DM31" s="631"/>
      <c r="DN31" s="631"/>
      <c r="DO31" s="631"/>
      <c r="DP31" s="631"/>
      <c r="DQ31" s="631"/>
      <c r="DR31" s="631"/>
      <c r="DS31" s="631"/>
      <c r="DT31" s="631"/>
      <c r="DU31" s="631"/>
      <c r="DV31" s="632"/>
      <c r="DW31" s="615">
        <v>0.9</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880842</v>
      </c>
      <c r="S32" s="611"/>
      <c r="T32" s="611"/>
      <c r="U32" s="611"/>
      <c r="V32" s="611"/>
      <c r="W32" s="611"/>
      <c r="X32" s="611"/>
      <c r="Y32" s="612"/>
      <c r="Z32" s="613">
        <v>8.3000000000000007</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99.2</v>
      </c>
      <c r="BH32" s="631"/>
      <c r="BI32" s="631"/>
      <c r="BJ32" s="631"/>
      <c r="BK32" s="631"/>
      <c r="BL32" s="631"/>
      <c r="BM32" s="616">
        <v>97.8</v>
      </c>
      <c r="BN32" s="631"/>
      <c r="BO32" s="631"/>
      <c r="BP32" s="631"/>
      <c r="BQ32" s="656"/>
      <c r="BR32" s="667">
        <v>99.5</v>
      </c>
      <c r="BS32" s="631"/>
      <c r="BT32" s="631"/>
      <c r="BU32" s="631"/>
      <c r="BV32" s="631"/>
      <c r="BW32" s="631"/>
      <c r="BX32" s="616">
        <v>97.5</v>
      </c>
      <c r="BY32" s="631"/>
      <c r="BZ32" s="631"/>
      <c r="CA32" s="631"/>
      <c r="CB32" s="656"/>
      <c r="CD32" s="652"/>
      <c r="CE32" s="653"/>
      <c r="CF32" s="607" t="s">
        <v>304</v>
      </c>
      <c r="CG32" s="608"/>
      <c r="CH32" s="608"/>
      <c r="CI32" s="608"/>
      <c r="CJ32" s="608"/>
      <c r="CK32" s="608"/>
      <c r="CL32" s="608"/>
      <c r="CM32" s="608"/>
      <c r="CN32" s="608"/>
      <c r="CO32" s="608"/>
      <c r="CP32" s="608"/>
      <c r="CQ32" s="609"/>
      <c r="CR32" s="610">
        <v>604</v>
      </c>
      <c r="CS32" s="611"/>
      <c r="CT32" s="611"/>
      <c r="CU32" s="611"/>
      <c r="CV32" s="611"/>
      <c r="CW32" s="611"/>
      <c r="CX32" s="611"/>
      <c r="CY32" s="612"/>
      <c r="CZ32" s="615">
        <v>0</v>
      </c>
      <c r="DA32" s="643"/>
      <c r="DB32" s="643"/>
      <c r="DC32" s="645"/>
      <c r="DD32" s="619">
        <v>604</v>
      </c>
      <c r="DE32" s="611"/>
      <c r="DF32" s="611"/>
      <c r="DG32" s="611"/>
      <c r="DH32" s="611"/>
      <c r="DI32" s="611"/>
      <c r="DJ32" s="611"/>
      <c r="DK32" s="612"/>
      <c r="DL32" s="619">
        <v>604</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63319</v>
      </c>
      <c r="S33" s="611"/>
      <c r="T33" s="611"/>
      <c r="U33" s="611"/>
      <c r="V33" s="611"/>
      <c r="W33" s="611"/>
      <c r="X33" s="611"/>
      <c r="Y33" s="612"/>
      <c r="Z33" s="613">
        <v>0.6</v>
      </c>
      <c r="AA33" s="613"/>
      <c r="AB33" s="613"/>
      <c r="AC33" s="613"/>
      <c r="AD33" s="614">
        <v>52669</v>
      </c>
      <c r="AE33" s="614"/>
      <c r="AF33" s="614"/>
      <c r="AG33" s="614"/>
      <c r="AH33" s="614"/>
      <c r="AI33" s="614"/>
      <c r="AJ33" s="614"/>
      <c r="AK33" s="614"/>
      <c r="AL33" s="615">
        <v>1</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97.9</v>
      </c>
      <c r="BH33" s="669"/>
      <c r="BI33" s="669"/>
      <c r="BJ33" s="669"/>
      <c r="BK33" s="669"/>
      <c r="BL33" s="669"/>
      <c r="BM33" s="670">
        <v>91.7</v>
      </c>
      <c r="BN33" s="669"/>
      <c r="BO33" s="669"/>
      <c r="BP33" s="669"/>
      <c r="BQ33" s="671"/>
      <c r="BR33" s="668">
        <v>98.2</v>
      </c>
      <c r="BS33" s="669"/>
      <c r="BT33" s="669"/>
      <c r="BU33" s="669"/>
      <c r="BV33" s="669"/>
      <c r="BW33" s="669"/>
      <c r="BX33" s="670">
        <v>92</v>
      </c>
      <c r="BY33" s="669"/>
      <c r="BZ33" s="669"/>
      <c r="CA33" s="669"/>
      <c r="CB33" s="671"/>
      <c r="CD33" s="607" t="s">
        <v>307</v>
      </c>
      <c r="CE33" s="608"/>
      <c r="CF33" s="608"/>
      <c r="CG33" s="608"/>
      <c r="CH33" s="608"/>
      <c r="CI33" s="608"/>
      <c r="CJ33" s="608"/>
      <c r="CK33" s="608"/>
      <c r="CL33" s="608"/>
      <c r="CM33" s="608"/>
      <c r="CN33" s="608"/>
      <c r="CO33" s="608"/>
      <c r="CP33" s="608"/>
      <c r="CQ33" s="609"/>
      <c r="CR33" s="610">
        <v>3818051</v>
      </c>
      <c r="CS33" s="631"/>
      <c r="CT33" s="631"/>
      <c r="CU33" s="631"/>
      <c r="CV33" s="631"/>
      <c r="CW33" s="631"/>
      <c r="CX33" s="631"/>
      <c r="CY33" s="632"/>
      <c r="CZ33" s="615">
        <v>37</v>
      </c>
      <c r="DA33" s="643"/>
      <c r="DB33" s="643"/>
      <c r="DC33" s="645"/>
      <c r="DD33" s="619">
        <v>3031867</v>
      </c>
      <c r="DE33" s="631"/>
      <c r="DF33" s="631"/>
      <c r="DG33" s="631"/>
      <c r="DH33" s="631"/>
      <c r="DI33" s="631"/>
      <c r="DJ33" s="631"/>
      <c r="DK33" s="632"/>
      <c r="DL33" s="619">
        <v>1826177</v>
      </c>
      <c r="DM33" s="631"/>
      <c r="DN33" s="631"/>
      <c r="DO33" s="631"/>
      <c r="DP33" s="631"/>
      <c r="DQ33" s="631"/>
      <c r="DR33" s="631"/>
      <c r="DS33" s="631"/>
      <c r="DT33" s="631"/>
      <c r="DU33" s="631"/>
      <c r="DV33" s="632"/>
      <c r="DW33" s="615">
        <v>35</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473654</v>
      </c>
      <c r="S34" s="611"/>
      <c r="T34" s="611"/>
      <c r="U34" s="611"/>
      <c r="V34" s="611"/>
      <c r="W34" s="611"/>
      <c r="X34" s="611"/>
      <c r="Y34" s="612"/>
      <c r="Z34" s="613">
        <v>4.5</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1216749</v>
      </c>
      <c r="CS34" s="611"/>
      <c r="CT34" s="611"/>
      <c r="CU34" s="611"/>
      <c r="CV34" s="611"/>
      <c r="CW34" s="611"/>
      <c r="CX34" s="611"/>
      <c r="CY34" s="612"/>
      <c r="CZ34" s="615">
        <v>11.8</v>
      </c>
      <c r="DA34" s="643"/>
      <c r="DB34" s="643"/>
      <c r="DC34" s="645"/>
      <c r="DD34" s="619">
        <v>864695</v>
      </c>
      <c r="DE34" s="611"/>
      <c r="DF34" s="611"/>
      <c r="DG34" s="611"/>
      <c r="DH34" s="611"/>
      <c r="DI34" s="611"/>
      <c r="DJ34" s="611"/>
      <c r="DK34" s="612"/>
      <c r="DL34" s="619">
        <v>634538</v>
      </c>
      <c r="DM34" s="611"/>
      <c r="DN34" s="611"/>
      <c r="DO34" s="611"/>
      <c r="DP34" s="611"/>
      <c r="DQ34" s="611"/>
      <c r="DR34" s="611"/>
      <c r="DS34" s="611"/>
      <c r="DT34" s="611"/>
      <c r="DU34" s="611"/>
      <c r="DV34" s="612"/>
      <c r="DW34" s="615">
        <v>12.1</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503435</v>
      </c>
      <c r="S35" s="611"/>
      <c r="T35" s="611"/>
      <c r="U35" s="611"/>
      <c r="V35" s="611"/>
      <c r="W35" s="611"/>
      <c r="X35" s="611"/>
      <c r="Y35" s="612"/>
      <c r="Z35" s="613">
        <v>4.7</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42993</v>
      </c>
      <c r="CS35" s="631"/>
      <c r="CT35" s="631"/>
      <c r="CU35" s="631"/>
      <c r="CV35" s="631"/>
      <c r="CW35" s="631"/>
      <c r="CX35" s="631"/>
      <c r="CY35" s="632"/>
      <c r="CZ35" s="615">
        <v>0.4</v>
      </c>
      <c r="DA35" s="643"/>
      <c r="DB35" s="643"/>
      <c r="DC35" s="645"/>
      <c r="DD35" s="619">
        <v>34330</v>
      </c>
      <c r="DE35" s="631"/>
      <c r="DF35" s="631"/>
      <c r="DG35" s="631"/>
      <c r="DH35" s="631"/>
      <c r="DI35" s="631"/>
      <c r="DJ35" s="631"/>
      <c r="DK35" s="632"/>
      <c r="DL35" s="619">
        <v>34330</v>
      </c>
      <c r="DM35" s="631"/>
      <c r="DN35" s="631"/>
      <c r="DO35" s="631"/>
      <c r="DP35" s="631"/>
      <c r="DQ35" s="631"/>
      <c r="DR35" s="631"/>
      <c r="DS35" s="631"/>
      <c r="DT35" s="631"/>
      <c r="DU35" s="631"/>
      <c r="DV35" s="632"/>
      <c r="DW35" s="615">
        <v>0.7</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222756</v>
      </c>
      <c r="S36" s="611"/>
      <c r="T36" s="611"/>
      <c r="U36" s="611"/>
      <c r="V36" s="611"/>
      <c r="W36" s="611"/>
      <c r="X36" s="611"/>
      <c r="Y36" s="612"/>
      <c r="Z36" s="613">
        <v>2.1</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993679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8132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1598125</v>
      </c>
      <c r="CS36" s="611"/>
      <c r="CT36" s="611"/>
      <c r="CU36" s="611"/>
      <c r="CV36" s="611"/>
      <c r="CW36" s="611"/>
      <c r="CX36" s="611"/>
      <c r="CY36" s="612"/>
      <c r="CZ36" s="615">
        <v>15.5</v>
      </c>
      <c r="DA36" s="643"/>
      <c r="DB36" s="643"/>
      <c r="DC36" s="645"/>
      <c r="DD36" s="619">
        <v>1300288</v>
      </c>
      <c r="DE36" s="611"/>
      <c r="DF36" s="611"/>
      <c r="DG36" s="611"/>
      <c r="DH36" s="611"/>
      <c r="DI36" s="611"/>
      <c r="DJ36" s="611"/>
      <c r="DK36" s="612"/>
      <c r="DL36" s="619">
        <v>668564</v>
      </c>
      <c r="DM36" s="611"/>
      <c r="DN36" s="611"/>
      <c r="DO36" s="611"/>
      <c r="DP36" s="611"/>
      <c r="DQ36" s="611"/>
      <c r="DR36" s="611"/>
      <c r="DS36" s="611"/>
      <c r="DT36" s="611"/>
      <c r="DU36" s="611"/>
      <c r="DV36" s="612"/>
      <c r="DW36" s="615">
        <v>12.8</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248296</v>
      </c>
      <c r="S37" s="611"/>
      <c r="T37" s="611"/>
      <c r="U37" s="611"/>
      <c r="V37" s="611"/>
      <c r="W37" s="611"/>
      <c r="X37" s="611"/>
      <c r="Y37" s="612"/>
      <c r="Z37" s="613">
        <v>2.2999999999999998</v>
      </c>
      <c r="AA37" s="613"/>
      <c r="AB37" s="613"/>
      <c r="AC37" s="613"/>
      <c r="AD37" s="614">
        <v>40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229315</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-110718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379861</v>
      </c>
      <c r="CS37" s="631"/>
      <c r="CT37" s="631"/>
      <c r="CU37" s="631"/>
      <c r="CV37" s="631"/>
      <c r="CW37" s="631"/>
      <c r="CX37" s="631"/>
      <c r="CY37" s="632"/>
      <c r="CZ37" s="615">
        <v>3.7</v>
      </c>
      <c r="DA37" s="643"/>
      <c r="DB37" s="643"/>
      <c r="DC37" s="645"/>
      <c r="DD37" s="619">
        <v>373261</v>
      </c>
      <c r="DE37" s="631"/>
      <c r="DF37" s="631"/>
      <c r="DG37" s="631"/>
      <c r="DH37" s="631"/>
      <c r="DI37" s="631"/>
      <c r="DJ37" s="631"/>
      <c r="DK37" s="632"/>
      <c r="DL37" s="619">
        <v>365144</v>
      </c>
      <c r="DM37" s="631"/>
      <c r="DN37" s="631"/>
      <c r="DO37" s="631"/>
      <c r="DP37" s="631"/>
      <c r="DQ37" s="631"/>
      <c r="DR37" s="631"/>
      <c r="DS37" s="631"/>
      <c r="DT37" s="631"/>
      <c r="DU37" s="631"/>
      <c r="DV37" s="632"/>
      <c r="DW37" s="615">
        <v>7</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881545</v>
      </c>
      <c r="S38" s="611"/>
      <c r="T38" s="611"/>
      <c r="U38" s="611"/>
      <c r="V38" s="611"/>
      <c r="W38" s="611"/>
      <c r="X38" s="611"/>
      <c r="Y38" s="612"/>
      <c r="Z38" s="613">
        <v>8.3000000000000007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165097</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1974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599267</v>
      </c>
      <c r="CS38" s="611"/>
      <c r="CT38" s="611"/>
      <c r="CU38" s="611"/>
      <c r="CV38" s="611"/>
      <c r="CW38" s="611"/>
      <c r="CX38" s="611"/>
      <c r="CY38" s="612"/>
      <c r="CZ38" s="615">
        <v>5.8</v>
      </c>
      <c r="DA38" s="643"/>
      <c r="DB38" s="643"/>
      <c r="DC38" s="645"/>
      <c r="DD38" s="619">
        <v>488862</v>
      </c>
      <c r="DE38" s="611"/>
      <c r="DF38" s="611"/>
      <c r="DG38" s="611"/>
      <c r="DH38" s="611"/>
      <c r="DI38" s="611"/>
      <c r="DJ38" s="611"/>
      <c r="DK38" s="612"/>
      <c r="DL38" s="619">
        <v>488745</v>
      </c>
      <c r="DM38" s="611"/>
      <c r="DN38" s="611"/>
      <c r="DO38" s="611"/>
      <c r="DP38" s="611"/>
      <c r="DQ38" s="611"/>
      <c r="DR38" s="611"/>
      <c r="DS38" s="611"/>
      <c r="DT38" s="611"/>
      <c r="DU38" s="611"/>
      <c r="DV38" s="612"/>
      <c r="DW38" s="615">
        <v>9.4</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19098</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2841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356897</v>
      </c>
      <c r="CS39" s="631"/>
      <c r="CT39" s="631"/>
      <c r="CU39" s="631"/>
      <c r="CV39" s="631"/>
      <c r="CW39" s="631"/>
      <c r="CX39" s="631"/>
      <c r="CY39" s="632"/>
      <c r="CZ39" s="615">
        <v>3.5</v>
      </c>
      <c r="DA39" s="643"/>
      <c r="DB39" s="643"/>
      <c r="DC39" s="645"/>
      <c r="DD39" s="619">
        <v>343692</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10145</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5"/>
      <c r="BM40" s="608" t="s">
        <v>333</v>
      </c>
      <c r="BN40" s="608"/>
      <c r="BO40" s="608"/>
      <c r="BP40" s="608"/>
      <c r="BQ40" s="608"/>
      <c r="BR40" s="608"/>
      <c r="BS40" s="608"/>
      <c r="BT40" s="608"/>
      <c r="BU40" s="609"/>
      <c r="BV40" s="610">
        <v>59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4020</v>
      </c>
      <c r="CS40" s="611"/>
      <c r="CT40" s="611"/>
      <c r="CU40" s="611"/>
      <c r="CV40" s="611"/>
      <c r="CW40" s="611"/>
      <c r="CX40" s="611"/>
      <c r="CY40" s="612"/>
      <c r="CZ40" s="615">
        <v>0</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10638910</v>
      </c>
      <c r="S41" s="683"/>
      <c r="T41" s="683"/>
      <c r="U41" s="683"/>
      <c r="V41" s="683"/>
      <c r="W41" s="683"/>
      <c r="X41" s="683"/>
      <c r="Y41" s="687"/>
      <c r="Z41" s="688">
        <v>100</v>
      </c>
      <c r="AA41" s="688"/>
      <c r="AB41" s="688"/>
      <c r="AC41" s="688"/>
      <c r="AD41" s="689">
        <v>5213333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218426</v>
      </c>
      <c r="BA41" s="611"/>
      <c r="BB41" s="611"/>
      <c r="BC41" s="611"/>
      <c r="BD41" s="631"/>
      <c r="BE41" s="631"/>
      <c r="BF41" s="656"/>
      <c r="BG41" s="660"/>
      <c r="BH41" s="661"/>
      <c r="BI41" s="661"/>
      <c r="BJ41" s="661"/>
      <c r="BK41" s="661"/>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361743</v>
      </c>
      <c r="BA42" s="683"/>
      <c r="BB42" s="683"/>
      <c r="BC42" s="683"/>
      <c r="BD42" s="669"/>
      <c r="BE42" s="669"/>
      <c r="BF42" s="671"/>
      <c r="BG42" s="662"/>
      <c r="BH42" s="663"/>
      <c r="BI42" s="663"/>
      <c r="BJ42" s="663"/>
      <c r="BK42" s="663"/>
      <c r="BL42" s="206"/>
      <c r="BM42" s="634" t="s">
        <v>340</v>
      </c>
      <c r="BN42" s="634"/>
      <c r="BO42" s="634"/>
      <c r="BP42" s="634"/>
      <c r="BQ42" s="634"/>
      <c r="BR42" s="634"/>
      <c r="BS42" s="634"/>
      <c r="BT42" s="634"/>
      <c r="BU42" s="635"/>
      <c r="BV42" s="682">
        <v>346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2507344</v>
      </c>
      <c r="CS42" s="631"/>
      <c r="CT42" s="631"/>
      <c r="CU42" s="631"/>
      <c r="CV42" s="631"/>
      <c r="CW42" s="631"/>
      <c r="CX42" s="631"/>
      <c r="CY42" s="632"/>
      <c r="CZ42" s="615">
        <v>24.3</v>
      </c>
      <c r="DA42" s="643"/>
      <c r="DB42" s="643"/>
      <c r="DC42" s="645"/>
      <c r="DD42" s="619">
        <v>286383</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8742</v>
      </c>
      <c r="CS43" s="631"/>
      <c r="CT43" s="631"/>
      <c r="CU43" s="631"/>
      <c r="CV43" s="631"/>
      <c r="CW43" s="631"/>
      <c r="CX43" s="631"/>
      <c r="CY43" s="632"/>
      <c r="CZ43" s="615">
        <v>0.1</v>
      </c>
      <c r="DA43" s="643"/>
      <c r="DB43" s="643"/>
      <c r="DC43" s="645"/>
      <c r="DD43" s="619">
        <v>8742</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2399518</v>
      </c>
      <c r="CS44" s="611"/>
      <c r="CT44" s="611"/>
      <c r="CU44" s="611"/>
      <c r="CV44" s="611"/>
      <c r="CW44" s="611"/>
      <c r="CX44" s="611"/>
      <c r="CY44" s="612"/>
      <c r="CZ44" s="615">
        <v>23.3</v>
      </c>
      <c r="DA44" s="616"/>
      <c r="DB44" s="616"/>
      <c r="DC44" s="622"/>
      <c r="DD44" s="619">
        <v>275011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1684715</v>
      </c>
      <c r="CS45" s="631"/>
      <c r="CT45" s="631"/>
      <c r="CU45" s="631"/>
      <c r="CV45" s="631"/>
      <c r="CW45" s="631"/>
      <c r="CX45" s="631"/>
      <c r="CY45" s="632"/>
      <c r="CZ45" s="615">
        <v>16.3</v>
      </c>
      <c r="DA45" s="643"/>
      <c r="DB45" s="643"/>
      <c r="DC45" s="645"/>
      <c r="DD45" s="619">
        <v>35871</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596953</v>
      </c>
      <c r="CS46" s="611"/>
      <c r="CT46" s="611"/>
      <c r="CU46" s="611"/>
      <c r="CV46" s="611"/>
      <c r="CW46" s="611"/>
      <c r="CX46" s="611"/>
      <c r="CY46" s="612"/>
      <c r="CZ46" s="615">
        <v>5.8</v>
      </c>
      <c r="DA46" s="616"/>
      <c r="DB46" s="616"/>
      <c r="DC46" s="622"/>
      <c r="DD46" s="619">
        <v>197692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107826</v>
      </c>
      <c r="CS47" s="631"/>
      <c r="CT47" s="631"/>
      <c r="CU47" s="631"/>
      <c r="CV47" s="631"/>
      <c r="CW47" s="631"/>
      <c r="CX47" s="631"/>
      <c r="CY47" s="632"/>
      <c r="CZ47" s="615">
        <v>1</v>
      </c>
      <c r="DA47" s="643"/>
      <c r="DB47" s="643"/>
      <c r="DC47" s="645"/>
      <c r="DD47" s="619">
        <v>11372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10316923</v>
      </c>
      <c r="CS49" s="669"/>
      <c r="CT49" s="669"/>
      <c r="CU49" s="669"/>
      <c r="CV49" s="669"/>
      <c r="CW49" s="669"/>
      <c r="CX49" s="669"/>
      <c r="CY49" s="698"/>
      <c r="CZ49" s="690">
        <v>100</v>
      </c>
      <c r="DA49" s="699"/>
      <c r="DB49" s="699"/>
      <c r="DC49" s="700"/>
      <c r="DD49" s="701">
        <v>6126214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SY3LaE2rAKxtP15e+QwqUVaGwgfBZW94at9gSWMepWsPxr0d7EXX/Vr8LEyHOlXR8kfLKM55ni1mv4bx2XVPEQ==" saltValue="HEgpsNSXeGBIbjs3ciNM8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10639</v>
      </c>
      <c r="R7" s="740"/>
      <c r="S7" s="740"/>
      <c r="T7" s="740"/>
      <c r="U7" s="740"/>
      <c r="V7" s="740">
        <v>10317</v>
      </c>
      <c r="W7" s="740"/>
      <c r="X7" s="740"/>
      <c r="Y7" s="740"/>
      <c r="Z7" s="740"/>
      <c r="AA7" s="740">
        <v>322</v>
      </c>
      <c r="AB7" s="740"/>
      <c r="AC7" s="740"/>
      <c r="AD7" s="740"/>
      <c r="AE7" s="741"/>
      <c r="AF7" s="742">
        <v>255</v>
      </c>
      <c r="AG7" s="743"/>
      <c r="AH7" s="743"/>
      <c r="AI7" s="743"/>
      <c r="AJ7" s="744"/>
      <c r="AK7" s="745">
        <v>3278</v>
      </c>
      <c r="AL7" s="746"/>
      <c r="AM7" s="746"/>
      <c r="AN7" s="746"/>
      <c r="AO7" s="746"/>
      <c r="AP7" s="746">
        <v>9615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376</v>
      </c>
      <c r="B23" s="776" t="s">
        <v>377</v>
      </c>
      <c r="C23" s="777"/>
      <c r="D23" s="777"/>
      <c r="E23" s="777"/>
      <c r="F23" s="777"/>
      <c r="G23" s="777"/>
      <c r="H23" s="777"/>
      <c r="I23" s="777"/>
      <c r="J23" s="777"/>
      <c r="K23" s="777"/>
      <c r="L23" s="777"/>
      <c r="M23" s="777"/>
      <c r="N23" s="777"/>
      <c r="O23" s="777"/>
      <c r="P23" s="778"/>
      <c r="Q23" s="779">
        <v>10639</v>
      </c>
      <c r="R23" s="780"/>
      <c r="S23" s="780"/>
      <c r="T23" s="780"/>
      <c r="U23" s="780"/>
      <c r="V23" s="780">
        <v>10317</v>
      </c>
      <c r="W23" s="780"/>
      <c r="X23" s="780"/>
      <c r="Y23" s="780"/>
      <c r="Z23" s="780"/>
      <c r="AA23" s="780">
        <v>322</v>
      </c>
      <c r="AB23" s="780"/>
      <c r="AC23" s="780"/>
      <c r="AD23" s="780"/>
      <c r="AE23" s="781"/>
      <c r="AF23" s="782">
        <v>255</v>
      </c>
      <c r="AG23" s="780"/>
      <c r="AH23" s="780"/>
      <c r="AI23" s="780"/>
      <c r="AJ23" s="783"/>
      <c r="AK23" s="784"/>
      <c r="AL23" s="785"/>
      <c r="AM23" s="785"/>
      <c r="AN23" s="785"/>
      <c r="AO23" s="785"/>
      <c r="AP23" s="780">
        <v>9615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388</v>
      </c>
      <c r="C28" s="737"/>
      <c r="D28" s="737"/>
      <c r="E28" s="737"/>
      <c r="F28" s="737"/>
      <c r="G28" s="737"/>
      <c r="H28" s="737"/>
      <c r="I28" s="737"/>
      <c r="J28" s="737"/>
      <c r="K28" s="737"/>
      <c r="L28" s="737"/>
      <c r="M28" s="737"/>
      <c r="N28" s="737"/>
      <c r="O28" s="737"/>
      <c r="P28" s="738"/>
      <c r="Q28" s="809">
        <v>1449</v>
      </c>
      <c r="R28" s="810"/>
      <c r="S28" s="810"/>
      <c r="T28" s="810"/>
      <c r="U28" s="810"/>
      <c r="V28" s="810">
        <v>1440</v>
      </c>
      <c r="W28" s="810"/>
      <c r="X28" s="810"/>
      <c r="Y28" s="810"/>
      <c r="Z28" s="810"/>
      <c r="AA28" s="810">
        <v>9</v>
      </c>
      <c r="AB28" s="810"/>
      <c r="AC28" s="810"/>
      <c r="AD28" s="810"/>
      <c r="AE28" s="811"/>
      <c r="AF28" s="812">
        <v>9</v>
      </c>
      <c r="AG28" s="810"/>
      <c r="AH28" s="810"/>
      <c r="AI28" s="810"/>
      <c r="AJ28" s="813"/>
      <c r="AK28" s="814">
        <v>197</v>
      </c>
      <c r="AL28" s="815"/>
      <c r="AM28" s="815"/>
      <c r="AN28" s="815"/>
      <c r="AO28" s="815"/>
      <c r="AP28" s="815" t="s">
        <v>548</v>
      </c>
      <c r="AQ28" s="815"/>
      <c r="AR28" s="815"/>
      <c r="AS28" s="815"/>
      <c r="AT28" s="815"/>
      <c r="AU28" s="815" t="s">
        <v>548</v>
      </c>
      <c r="AV28" s="815"/>
      <c r="AW28" s="815"/>
      <c r="AX28" s="815"/>
      <c r="AY28" s="815"/>
      <c r="AZ28" s="815" t="s">
        <v>548</v>
      </c>
      <c r="BA28" s="815"/>
      <c r="BB28" s="815"/>
      <c r="BC28" s="815"/>
      <c r="BD28" s="815"/>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389</v>
      </c>
      <c r="C29" s="768"/>
      <c r="D29" s="768"/>
      <c r="E29" s="768"/>
      <c r="F29" s="768"/>
      <c r="G29" s="768"/>
      <c r="H29" s="768"/>
      <c r="I29" s="768"/>
      <c r="J29" s="768"/>
      <c r="K29" s="768"/>
      <c r="L29" s="768"/>
      <c r="M29" s="768"/>
      <c r="N29" s="768"/>
      <c r="O29" s="768"/>
      <c r="P29" s="769"/>
      <c r="Q29" s="770">
        <v>1142</v>
      </c>
      <c r="R29" s="771"/>
      <c r="S29" s="771"/>
      <c r="T29" s="771"/>
      <c r="U29" s="771"/>
      <c r="V29" s="771">
        <v>1112</v>
      </c>
      <c r="W29" s="771"/>
      <c r="X29" s="771"/>
      <c r="Y29" s="771"/>
      <c r="Z29" s="771"/>
      <c r="AA29" s="771">
        <v>30</v>
      </c>
      <c r="AB29" s="771"/>
      <c r="AC29" s="771"/>
      <c r="AD29" s="771"/>
      <c r="AE29" s="772"/>
      <c r="AF29" s="773">
        <v>30</v>
      </c>
      <c r="AG29" s="774"/>
      <c r="AH29" s="774"/>
      <c r="AI29" s="774"/>
      <c r="AJ29" s="775"/>
      <c r="AK29" s="819">
        <v>25</v>
      </c>
      <c r="AL29" s="816"/>
      <c r="AM29" s="816"/>
      <c r="AN29" s="816"/>
      <c r="AO29" s="816"/>
      <c r="AP29" s="820" t="s">
        <v>548</v>
      </c>
      <c r="AQ29" s="816"/>
      <c r="AR29" s="816"/>
      <c r="AS29" s="816"/>
      <c r="AT29" s="816"/>
      <c r="AU29" s="820" t="s">
        <v>548</v>
      </c>
      <c r="AV29" s="816"/>
      <c r="AW29" s="816"/>
      <c r="AX29" s="816"/>
      <c r="AY29" s="816"/>
      <c r="AZ29" s="820" t="s">
        <v>548</v>
      </c>
      <c r="BA29" s="816"/>
      <c r="BB29" s="816"/>
      <c r="BC29" s="816"/>
      <c r="BD29" s="816"/>
      <c r="BE29" s="817"/>
      <c r="BF29" s="817"/>
      <c r="BG29" s="817"/>
      <c r="BH29" s="817"/>
      <c r="BI29" s="818"/>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390</v>
      </c>
      <c r="C30" s="768"/>
      <c r="D30" s="768"/>
      <c r="E30" s="768"/>
      <c r="F30" s="768"/>
      <c r="G30" s="768"/>
      <c r="H30" s="768"/>
      <c r="I30" s="768"/>
      <c r="J30" s="768"/>
      <c r="K30" s="768"/>
      <c r="L30" s="768"/>
      <c r="M30" s="768"/>
      <c r="N30" s="768"/>
      <c r="O30" s="768"/>
      <c r="P30" s="769"/>
      <c r="Q30" s="770">
        <v>152</v>
      </c>
      <c r="R30" s="771"/>
      <c r="S30" s="771"/>
      <c r="T30" s="771"/>
      <c r="U30" s="771"/>
      <c r="V30" s="771">
        <v>150</v>
      </c>
      <c r="W30" s="771"/>
      <c r="X30" s="771"/>
      <c r="Y30" s="771"/>
      <c r="Z30" s="771"/>
      <c r="AA30" s="771">
        <v>2</v>
      </c>
      <c r="AB30" s="771"/>
      <c r="AC30" s="771"/>
      <c r="AD30" s="771"/>
      <c r="AE30" s="772"/>
      <c r="AF30" s="773">
        <v>2</v>
      </c>
      <c r="AG30" s="774"/>
      <c r="AH30" s="774"/>
      <c r="AI30" s="774"/>
      <c r="AJ30" s="775"/>
      <c r="AK30" s="819">
        <v>62</v>
      </c>
      <c r="AL30" s="816"/>
      <c r="AM30" s="816"/>
      <c r="AN30" s="816"/>
      <c r="AO30" s="816"/>
      <c r="AP30" s="816" t="s">
        <v>548</v>
      </c>
      <c r="AQ30" s="816"/>
      <c r="AR30" s="816"/>
      <c r="AS30" s="816"/>
      <c r="AT30" s="816"/>
      <c r="AU30" s="816" t="s">
        <v>548</v>
      </c>
      <c r="AV30" s="816"/>
      <c r="AW30" s="816"/>
      <c r="AX30" s="816"/>
      <c r="AY30" s="816"/>
      <c r="AZ30" s="816" t="s">
        <v>548</v>
      </c>
      <c r="BA30" s="816"/>
      <c r="BB30" s="816"/>
      <c r="BC30" s="816"/>
      <c r="BD30" s="816"/>
      <c r="BE30" s="817"/>
      <c r="BF30" s="817"/>
      <c r="BG30" s="817"/>
      <c r="BH30" s="817"/>
      <c r="BI30" s="818"/>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391</v>
      </c>
      <c r="C31" s="768"/>
      <c r="D31" s="768"/>
      <c r="E31" s="768"/>
      <c r="F31" s="768"/>
      <c r="G31" s="768"/>
      <c r="H31" s="768"/>
      <c r="I31" s="768"/>
      <c r="J31" s="768"/>
      <c r="K31" s="768"/>
      <c r="L31" s="768"/>
      <c r="M31" s="768"/>
      <c r="N31" s="768"/>
      <c r="O31" s="768"/>
      <c r="P31" s="769"/>
      <c r="Q31" s="770">
        <v>459</v>
      </c>
      <c r="R31" s="771"/>
      <c r="S31" s="771"/>
      <c r="T31" s="771"/>
      <c r="U31" s="771"/>
      <c r="V31" s="771">
        <v>446</v>
      </c>
      <c r="W31" s="771"/>
      <c r="X31" s="771"/>
      <c r="Y31" s="771"/>
      <c r="Z31" s="771"/>
      <c r="AA31" s="771">
        <v>13</v>
      </c>
      <c r="AB31" s="771"/>
      <c r="AC31" s="771"/>
      <c r="AD31" s="771"/>
      <c r="AE31" s="772"/>
      <c r="AF31" s="773">
        <v>13</v>
      </c>
      <c r="AG31" s="774"/>
      <c r="AH31" s="774"/>
      <c r="AI31" s="774"/>
      <c r="AJ31" s="775"/>
      <c r="AK31" s="819">
        <v>290</v>
      </c>
      <c r="AL31" s="816"/>
      <c r="AM31" s="816"/>
      <c r="AN31" s="816"/>
      <c r="AO31" s="816"/>
      <c r="AP31" s="816">
        <v>2575</v>
      </c>
      <c r="AQ31" s="816"/>
      <c r="AR31" s="816"/>
      <c r="AS31" s="816"/>
      <c r="AT31" s="816"/>
      <c r="AU31" s="816">
        <v>2575</v>
      </c>
      <c r="AV31" s="816"/>
      <c r="AW31" s="816"/>
      <c r="AX31" s="816"/>
      <c r="AY31" s="816"/>
      <c r="AZ31" s="821" t="s">
        <v>548</v>
      </c>
      <c r="BA31" s="821"/>
      <c r="BB31" s="821"/>
      <c r="BC31" s="821"/>
      <c r="BD31" s="821"/>
      <c r="BE31" s="817" t="s">
        <v>392</v>
      </c>
      <c r="BF31" s="817"/>
      <c r="BG31" s="817"/>
      <c r="BH31" s="817"/>
      <c r="BI31" s="818"/>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393</v>
      </c>
      <c r="C32" s="768"/>
      <c r="D32" s="768"/>
      <c r="E32" s="768"/>
      <c r="F32" s="768"/>
      <c r="G32" s="768"/>
      <c r="H32" s="768"/>
      <c r="I32" s="768"/>
      <c r="J32" s="768"/>
      <c r="K32" s="768"/>
      <c r="L32" s="768"/>
      <c r="M32" s="768"/>
      <c r="N32" s="768"/>
      <c r="O32" s="768"/>
      <c r="P32" s="769"/>
      <c r="Q32" s="770">
        <v>272</v>
      </c>
      <c r="R32" s="771"/>
      <c r="S32" s="771"/>
      <c r="T32" s="771"/>
      <c r="U32" s="771"/>
      <c r="V32" s="771">
        <v>270</v>
      </c>
      <c r="W32" s="771"/>
      <c r="X32" s="771"/>
      <c r="Y32" s="771"/>
      <c r="Z32" s="771"/>
      <c r="AA32" s="771">
        <v>2</v>
      </c>
      <c r="AB32" s="771"/>
      <c r="AC32" s="771"/>
      <c r="AD32" s="771"/>
      <c r="AE32" s="772"/>
      <c r="AF32" s="773">
        <v>2</v>
      </c>
      <c r="AG32" s="774"/>
      <c r="AH32" s="774"/>
      <c r="AI32" s="774"/>
      <c r="AJ32" s="775"/>
      <c r="AK32" s="819">
        <v>156</v>
      </c>
      <c r="AL32" s="816"/>
      <c r="AM32" s="816"/>
      <c r="AN32" s="816"/>
      <c r="AO32" s="816"/>
      <c r="AP32" s="816">
        <v>1580</v>
      </c>
      <c r="AQ32" s="816"/>
      <c r="AR32" s="816"/>
      <c r="AS32" s="816"/>
      <c r="AT32" s="816"/>
      <c r="AU32" s="816">
        <v>1580</v>
      </c>
      <c r="AV32" s="816"/>
      <c r="AW32" s="816"/>
      <c r="AX32" s="816"/>
      <c r="AY32" s="816"/>
      <c r="AZ32" s="821" t="s">
        <v>548</v>
      </c>
      <c r="BA32" s="821"/>
      <c r="BB32" s="821"/>
      <c r="BC32" s="821"/>
      <c r="BD32" s="821"/>
      <c r="BE32" s="817" t="s">
        <v>392</v>
      </c>
      <c r="BF32" s="817"/>
      <c r="BG32" s="817"/>
      <c r="BH32" s="817"/>
      <c r="BI32" s="818"/>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394</v>
      </c>
      <c r="C33" s="768"/>
      <c r="D33" s="768"/>
      <c r="E33" s="768"/>
      <c r="F33" s="768"/>
      <c r="G33" s="768"/>
      <c r="H33" s="768"/>
      <c r="I33" s="768"/>
      <c r="J33" s="768"/>
      <c r="K33" s="768"/>
      <c r="L33" s="768"/>
      <c r="M33" s="768"/>
      <c r="N33" s="768"/>
      <c r="O33" s="768"/>
      <c r="P33" s="769"/>
      <c r="Q33" s="770">
        <v>17</v>
      </c>
      <c r="R33" s="771"/>
      <c r="S33" s="771"/>
      <c r="T33" s="771"/>
      <c r="U33" s="771"/>
      <c r="V33" s="771">
        <v>16</v>
      </c>
      <c r="W33" s="771"/>
      <c r="X33" s="771"/>
      <c r="Y33" s="771"/>
      <c r="Z33" s="771"/>
      <c r="AA33" s="771">
        <v>1</v>
      </c>
      <c r="AB33" s="771"/>
      <c r="AC33" s="771"/>
      <c r="AD33" s="771"/>
      <c r="AE33" s="772"/>
      <c r="AF33" s="773">
        <v>1</v>
      </c>
      <c r="AG33" s="774"/>
      <c r="AH33" s="774"/>
      <c r="AI33" s="774"/>
      <c r="AJ33" s="775"/>
      <c r="AK33" s="819">
        <v>9</v>
      </c>
      <c r="AL33" s="816"/>
      <c r="AM33" s="816"/>
      <c r="AN33" s="816"/>
      <c r="AO33" s="816"/>
      <c r="AP33" s="816">
        <v>21</v>
      </c>
      <c r="AQ33" s="816"/>
      <c r="AR33" s="816"/>
      <c r="AS33" s="816"/>
      <c r="AT33" s="816"/>
      <c r="AU33" s="816">
        <v>21</v>
      </c>
      <c r="AV33" s="816"/>
      <c r="AW33" s="816"/>
      <c r="AX33" s="816"/>
      <c r="AY33" s="816"/>
      <c r="AZ33" s="821" t="s">
        <v>548</v>
      </c>
      <c r="BA33" s="821"/>
      <c r="BB33" s="821"/>
      <c r="BC33" s="821"/>
      <c r="BD33" s="821"/>
      <c r="BE33" s="817" t="s">
        <v>392</v>
      </c>
      <c r="BF33" s="817"/>
      <c r="BG33" s="817"/>
      <c r="BH33" s="817"/>
      <c r="BI33" s="818"/>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19"/>
      <c r="AL34" s="816"/>
      <c r="AM34" s="816"/>
      <c r="AN34" s="816"/>
      <c r="AO34" s="816"/>
      <c r="AP34" s="816"/>
      <c r="AQ34" s="816"/>
      <c r="AR34" s="816"/>
      <c r="AS34" s="816"/>
      <c r="AT34" s="816"/>
      <c r="AU34" s="816"/>
      <c r="AV34" s="816"/>
      <c r="AW34" s="816"/>
      <c r="AX34" s="816"/>
      <c r="AY34" s="816"/>
      <c r="AZ34" s="821"/>
      <c r="BA34" s="821"/>
      <c r="BB34" s="821"/>
      <c r="BC34" s="821"/>
      <c r="BD34" s="821"/>
      <c r="BE34" s="817"/>
      <c r="BF34" s="817"/>
      <c r="BG34" s="817"/>
      <c r="BH34" s="817"/>
      <c r="BI34" s="818"/>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19"/>
      <c r="AL35" s="816"/>
      <c r="AM35" s="816"/>
      <c r="AN35" s="816"/>
      <c r="AO35" s="816"/>
      <c r="AP35" s="816"/>
      <c r="AQ35" s="816"/>
      <c r="AR35" s="816"/>
      <c r="AS35" s="816"/>
      <c r="AT35" s="816"/>
      <c r="AU35" s="816"/>
      <c r="AV35" s="816"/>
      <c r="AW35" s="816"/>
      <c r="AX35" s="816"/>
      <c r="AY35" s="816"/>
      <c r="AZ35" s="821"/>
      <c r="BA35" s="821"/>
      <c r="BB35" s="821"/>
      <c r="BC35" s="821"/>
      <c r="BD35" s="821"/>
      <c r="BE35" s="817"/>
      <c r="BF35" s="817"/>
      <c r="BG35" s="817"/>
      <c r="BH35" s="817"/>
      <c r="BI35" s="818"/>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19"/>
      <c r="AL36" s="816"/>
      <c r="AM36" s="816"/>
      <c r="AN36" s="816"/>
      <c r="AO36" s="816"/>
      <c r="AP36" s="816"/>
      <c r="AQ36" s="816"/>
      <c r="AR36" s="816"/>
      <c r="AS36" s="816"/>
      <c r="AT36" s="816"/>
      <c r="AU36" s="816"/>
      <c r="AV36" s="816"/>
      <c r="AW36" s="816"/>
      <c r="AX36" s="816"/>
      <c r="AY36" s="816"/>
      <c r="AZ36" s="821"/>
      <c r="BA36" s="821"/>
      <c r="BB36" s="821"/>
      <c r="BC36" s="821"/>
      <c r="BD36" s="821"/>
      <c r="BE36" s="817"/>
      <c r="BF36" s="817"/>
      <c r="BG36" s="817"/>
      <c r="BH36" s="817"/>
      <c r="BI36" s="818"/>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19"/>
      <c r="AL37" s="816"/>
      <c r="AM37" s="816"/>
      <c r="AN37" s="816"/>
      <c r="AO37" s="816"/>
      <c r="AP37" s="816"/>
      <c r="AQ37" s="816"/>
      <c r="AR37" s="816"/>
      <c r="AS37" s="816"/>
      <c r="AT37" s="816"/>
      <c r="AU37" s="816"/>
      <c r="AV37" s="816"/>
      <c r="AW37" s="816"/>
      <c r="AX37" s="816"/>
      <c r="AY37" s="816"/>
      <c r="AZ37" s="821"/>
      <c r="BA37" s="821"/>
      <c r="BB37" s="821"/>
      <c r="BC37" s="821"/>
      <c r="BD37" s="821"/>
      <c r="BE37" s="817"/>
      <c r="BF37" s="817"/>
      <c r="BG37" s="817"/>
      <c r="BH37" s="817"/>
      <c r="BI37" s="818"/>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19"/>
      <c r="AL38" s="816"/>
      <c r="AM38" s="816"/>
      <c r="AN38" s="816"/>
      <c r="AO38" s="816"/>
      <c r="AP38" s="816"/>
      <c r="AQ38" s="816"/>
      <c r="AR38" s="816"/>
      <c r="AS38" s="816"/>
      <c r="AT38" s="816"/>
      <c r="AU38" s="816"/>
      <c r="AV38" s="816"/>
      <c r="AW38" s="816"/>
      <c r="AX38" s="816"/>
      <c r="AY38" s="816"/>
      <c r="AZ38" s="821"/>
      <c r="BA38" s="821"/>
      <c r="BB38" s="821"/>
      <c r="BC38" s="821"/>
      <c r="BD38" s="821"/>
      <c r="BE38" s="817"/>
      <c r="BF38" s="817"/>
      <c r="BG38" s="817"/>
      <c r="BH38" s="817"/>
      <c r="BI38" s="818"/>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19"/>
      <c r="AL39" s="816"/>
      <c r="AM39" s="816"/>
      <c r="AN39" s="816"/>
      <c r="AO39" s="816"/>
      <c r="AP39" s="816"/>
      <c r="AQ39" s="816"/>
      <c r="AR39" s="816"/>
      <c r="AS39" s="816"/>
      <c r="AT39" s="816"/>
      <c r="AU39" s="816"/>
      <c r="AV39" s="816"/>
      <c r="AW39" s="816"/>
      <c r="AX39" s="816"/>
      <c r="AY39" s="816"/>
      <c r="AZ39" s="821"/>
      <c r="BA39" s="821"/>
      <c r="BB39" s="821"/>
      <c r="BC39" s="821"/>
      <c r="BD39" s="821"/>
      <c r="BE39" s="817"/>
      <c r="BF39" s="817"/>
      <c r="BG39" s="817"/>
      <c r="BH39" s="817"/>
      <c r="BI39" s="818"/>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19"/>
      <c r="AL40" s="816"/>
      <c r="AM40" s="816"/>
      <c r="AN40" s="816"/>
      <c r="AO40" s="816"/>
      <c r="AP40" s="816"/>
      <c r="AQ40" s="816"/>
      <c r="AR40" s="816"/>
      <c r="AS40" s="816"/>
      <c r="AT40" s="816"/>
      <c r="AU40" s="816"/>
      <c r="AV40" s="816"/>
      <c r="AW40" s="816"/>
      <c r="AX40" s="816"/>
      <c r="AY40" s="816"/>
      <c r="AZ40" s="821"/>
      <c r="BA40" s="821"/>
      <c r="BB40" s="821"/>
      <c r="BC40" s="821"/>
      <c r="BD40" s="821"/>
      <c r="BE40" s="817"/>
      <c r="BF40" s="817"/>
      <c r="BG40" s="817"/>
      <c r="BH40" s="817"/>
      <c r="BI40" s="818"/>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19"/>
      <c r="AL41" s="816"/>
      <c r="AM41" s="816"/>
      <c r="AN41" s="816"/>
      <c r="AO41" s="816"/>
      <c r="AP41" s="816"/>
      <c r="AQ41" s="816"/>
      <c r="AR41" s="816"/>
      <c r="AS41" s="816"/>
      <c r="AT41" s="816"/>
      <c r="AU41" s="816"/>
      <c r="AV41" s="816"/>
      <c r="AW41" s="816"/>
      <c r="AX41" s="816"/>
      <c r="AY41" s="816"/>
      <c r="AZ41" s="821"/>
      <c r="BA41" s="821"/>
      <c r="BB41" s="821"/>
      <c r="BC41" s="821"/>
      <c r="BD41" s="821"/>
      <c r="BE41" s="817"/>
      <c r="BF41" s="817"/>
      <c r="BG41" s="817"/>
      <c r="BH41" s="817"/>
      <c r="BI41" s="818"/>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19"/>
      <c r="AL42" s="816"/>
      <c r="AM42" s="816"/>
      <c r="AN42" s="816"/>
      <c r="AO42" s="816"/>
      <c r="AP42" s="816"/>
      <c r="AQ42" s="816"/>
      <c r="AR42" s="816"/>
      <c r="AS42" s="816"/>
      <c r="AT42" s="816"/>
      <c r="AU42" s="816"/>
      <c r="AV42" s="816"/>
      <c r="AW42" s="816"/>
      <c r="AX42" s="816"/>
      <c r="AY42" s="816"/>
      <c r="AZ42" s="821"/>
      <c r="BA42" s="821"/>
      <c r="BB42" s="821"/>
      <c r="BC42" s="821"/>
      <c r="BD42" s="821"/>
      <c r="BE42" s="817"/>
      <c r="BF42" s="817"/>
      <c r="BG42" s="817"/>
      <c r="BH42" s="817"/>
      <c r="BI42" s="818"/>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19"/>
      <c r="AL43" s="816"/>
      <c r="AM43" s="816"/>
      <c r="AN43" s="816"/>
      <c r="AO43" s="816"/>
      <c r="AP43" s="816"/>
      <c r="AQ43" s="816"/>
      <c r="AR43" s="816"/>
      <c r="AS43" s="816"/>
      <c r="AT43" s="816"/>
      <c r="AU43" s="816"/>
      <c r="AV43" s="816"/>
      <c r="AW43" s="816"/>
      <c r="AX43" s="816"/>
      <c r="AY43" s="816"/>
      <c r="AZ43" s="821"/>
      <c r="BA43" s="821"/>
      <c r="BB43" s="821"/>
      <c r="BC43" s="821"/>
      <c r="BD43" s="821"/>
      <c r="BE43" s="817"/>
      <c r="BF43" s="817"/>
      <c r="BG43" s="817"/>
      <c r="BH43" s="817"/>
      <c r="BI43" s="818"/>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19"/>
      <c r="AL44" s="816"/>
      <c r="AM44" s="816"/>
      <c r="AN44" s="816"/>
      <c r="AO44" s="816"/>
      <c r="AP44" s="816"/>
      <c r="AQ44" s="816"/>
      <c r="AR44" s="816"/>
      <c r="AS44" s="816"/>
      <c r="AT44" s="816"/>
      <c r="AU44" s="816"/>
      <c r="AV44" s="816"/>
      <c r="AW44" s="816"/>
      <c r="AX44" s="816"/>
      <c r="AY44" s="816"/>
      <c r="AZ44" s="821"/>
      <c r="BA44" s="821"/>
      <c r="BB44" s="821"/>
      <c r="BC44" s="821"/>
      <c r="BD44" s="821"/>
      <c r="BE44" s="817"/>
      <c r="BF44" s="817"/>
      <c r="BG44" s="817"/>
      <c r="BH44" s="817"/>
      <c r="BI44" s="818"/>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19"/>
      <c r="AL45" s="816"/>
      <c r="AM45" s="816"/>
      <c r="AN45" s="816"/>
      <c r="AO45" s="816"/>
      <c r="AP45" s="816"/>
      <c r="AQ45" s="816"/>
      <c r="AR45" s="816"/>
      <c r="AS45" s="816"/>
      <c r="AT45" s="816"/>
      <c r="AU45" s="816"/>
      <c r="AV45" s="816"/>
      <c r="AW45" s="816"/>
      <c r="AX45" s="816"/>
      <c r="AY45" s="816"/>
      <c r="AZ45" s="821"/>
      <c r="BA45" s="821"/>
      <c r="BB45" s="821"/>
      <c r="BC45" s="821"/>
      <c r="BD45" s="821"/>
      <c r="BE45" s="817"/>
      <c r="BF45" s="817"/>
      <c r="BG45" s="817"/>
      <c r="BH45" s="817"/>
      <c r="BI45" s="818"/>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19"/>
      <c r="AL46" s="816"/>
      <c r="AM46" s="816"/>
      <c r="AN46" s="816"/>
      <c r="AO46" s="816"/>
      <c r="AP46" s="816"/>
      <c r="AQ46" s="816"/>
      <c r="AR46" s="816"/>
      <c r="AS46" s="816"/>
      <c r="AT46" s="816"/>
      <c r="AU46" s="816"/>
      <c r="AV46" s="816"/>
      <c r="AW46" s="816"/>
      <c r="AX46" s="816"/>
      <c r="AY46" s="816"/>
      <c r="AZ46" s="821"/>
      <c r="BA46" s="821"/>
      <c r="BB46" s="821"/>
      <c r="BC46" s="821"/>
      <c r="BD46" s="821"/>
      <c r="BE46" s="817"/>
      <c r="BF46" s="817"/>
      <c r="BG46" s="817"/>
      <c r="BH46" s="817"/>
      <c r="BI46" s="818"/>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19"/>
      <c r="AL47" s="816"/>
      <c r="AM47" s="816"/>
      <c r="AN47" s="816"/>
      <c r="AO47" s="816"/>
      <c r="AP47" s="816"/>
      <c r="AQ47" s="816"/>
      <c r="AR47" s="816"/>
      <c r="AS47" s="816"/>
      <c r="AT47" s="816"/>
      <c r="AU47" s="816"/>
      <c r="AV47" s="816"/>
      <c r="AW47" s="816"/>
      <c r="AX47" s="816"/>
      <c r="AY47" s="816"/>
      <c r="AZ47" s="821"/>
      <c r="BA47" s="821"/>
      <c r="BB47" s="821"/>
      <c r="BC47" s="821"/>
      <c r="BD47" s="821"/>
      <c r="BE47" s="817"/>
      <c r="BF47" s="817"/>
      <c r="BG47" s="817"/>
      <c r="BH47" s="817"/>
      <c r="BI47" s="818"/>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19"/>
      <c r="AL48" s="816"/>
      <c r="AM48" s="816"/>
      <c r="AN48" s="816"/>
      <c r="AO48" s="816"/>
      <c r="AP48" s="816"/>
      <c r="AQ48" s="816"/>
      <c r="AR48" s="816"/>
      <c r="AS48" s="816"/>
      <c r="AT48" s="816"/>
      <c r="AU48" s="816"/>
      <c r="AV48" s="816"/>
      <c r="AW48" s="816"/>
      <c r="AX48" s="816"/>
      <c r="AY48" s="816"/>
      <c r="AZ48" s="821"/>
      <c r="BA48" s="821"/>
      <c r="BB48" s="821"/>
      <c r="BC48" s="821"/>
      <c r="BD48" s="821"/>
      <c r="BE48" s="817"/>
      <c r="BF48" s="817"/>
      <c r="BG48" s="817"/>
      <c r="BH48" s="817"/>
      <c r="BI48" s="818"/>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19"/>
      <c r="AL49" s="816"/>
      <c r="AM49" s="816"/>
      <c r="AN49" s="816"/>
      <c r="AO49" s="816"/>
      <c r="AP49" s="816"/>
      <c r="AQ49" s="816"/>
      <c r="AR49" s="816"/>
      <c r="AS49" s="816"/>
      <c r="AT49" s="816"/>
      <c r="AU49" s="816"/>
      <c r="AV49" s="816"/>
      <c r="AW49" s="816"/>
      <c r="AX49" s="816"/>
      <c r="AY49" s="816"/>
      <c r="AZ49" s="821"/>
      <c r="BA49" s="821"/>
      <c r="BB49" s="821"/>
      <c r="BC49" s="821"/>
      <c r="BD49" s="821"/>
      <c r="BE49" s="817"/>
      <c r="BF49" s="817"/>
      <c r="BG49" s="817"/>
      <c r="BH49" s="817"/>
      <c r="BI49" s="818"/>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7"/>
      <c r="BF50" s="817"/>
      <c r="BG50" s="817"/>
      <c r="BH50" s="817"/>
      <c r="BI50" s="818"/>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7"/>
      <c r="BF51" s="817"/>
      <c r="BG51" s="817"/>
      <c r="BH51" s="817"/>
      <c r="BI51" s="818"/>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7"/>
      <c r="BF52" s="817"/>
      <c r="BG52" s="817"/>
      <c r="BH52" s="817"/>
      <c r="BI52" s="818"/>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7"/>
      <c r="BF53" s="817"/>
      <c r="BG53" s="817"/>
      <c r="BH53" s="817"/>
      <c r="BI53" s="818"/>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7"/>
      <c r="BF54" s="817"/>
      <c r="BG54" s="817"/>
      <c r="BH54" s="817"/>
      <c r="BI54" s="818"/>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7"/>
      <c r="BF55" s="817"/>
      <c r="BG55" s="817"/>
      <c r="BH55" s="817"/>
      <c r="BI55" s="818"/>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7"/>
      <c r="BF56" s="817"/>
      <c r="BG56" s="817"/>
      <c r="BH56" s="817"/>
      <c r="BI56" s="818"/>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7"/>
      <c r="BF57" s="817"/>
      <c r="BG57" s="817"/>
      <c r="BH57" s="817"/>
      <c r="BI57" s="818"/>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7"/>
      <c r="BF58" s="817"/>
      <c r="BG58" s="817"/>
      <c r="BH58" s="817"/>
      <c r="BI58" s="818"/>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7"/>
      <c r="BF59" s="817"/>
      <c r="BG59" s="817"/>
      <c r="BH59" s="817"/>
      <c r="BI59" s="818"/>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7"/>
      <c r="BF60" s="817"/>
      <c r="BG60" s="817"/>
      <c r="BH60" s="817"/>
      <c r="BI60" s="818"/>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7"/>
      <c r="BF61" s="817"/>
      <c r="BG61" s="817"/>
      <c r="BH61" s="817"/>
      <c r="BI61" s="818"/>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7"/>
      <c r="BF62" s="817"/>
      <c r="BG62" s="817"/>
      <c r="BH62" s="817"/>
      <c r="BI62" s="818"/>
      <c r="BJ62" s="834"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f>SUM(AF28:AJ33)</f>
        <v>57</v>
      </c>
      <c r="AG63" s="831"/>
      <c r="AH63" s="831"/>
      <c r="AI63" s="831"/>
      <c r="AJ63" s="832"/>
      <c r="AK63" s="833"/>
      <c r="AL63" s="828"/>
      <c r="AM63" s="828"/>
      <c r="AN63" s="828"/>
      <c r="AO63" s="828"/>
      <c r="AP63" s="831">
        <f>SUM(AP28:AT62)</f>
        <v>4176</v>
      </c>
      <c r="AQ63" s="831"/>
      <c r="AR63" s="831"/>
      <c r="AS63" s="831"/>
      <c r="AT63" s="831"/>
      <c r="AU63" s="831">
        <f>SUM(AU28:AY62)</f>
        <v>4176</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549</v>
      </c>
      <c r="C68" s="857"/>
      <c r="D68" s="857"/>
      <c r="E68" s="857"/>
      <c r="F68" s="857"/>
      <c r="G68" s="857"/>
      <c r="H68" s="857"/>
      <c r="I68" s="857"/>
      <c r="J68" s="857"/>
      <c r="K68" s="857"/>
      <c r="L68" s="857"/>
      <c r="M68" s="857"/>
      <c r="N68" s="857"/>
      <c r="O68" s="857"/>
      <c r="P68" s="858"/>
      <c r="Q68" s="859">
        <v>10742</v>
      </c>
      <c r="R68" s="853"/>
      <c r="S68" s="853"/>
      <c r="T68" s="853"/>
      <c r="U68" s="853"/>
      <c r="V68" s="853">
        <v>10165</v>
      </c>
      <c r="W68" s="853"/>
      <c r="X68" s="853"/>
      <c r="Y68" s="853"/>
      <c r="Z68" s="853"/>
      <c r="AA68" s="853">
        <v>577</v>
      </c>
      <c r="AB68" s="853"/>
      <c r="AC68" s="853"/>
      <c r="AD68" s="853"/>
      <c r="AE68" s="853"/>
      <c r="AF68" s="853">
        <v>577</v>
      </c>
      <c r="AG68" s="853"/>
      <c r="AH68" s="853"/>
      <c r="AI68" s="853"/>
      <c r="AJ68" s="853"/>
      <c r="AK68" s="853">
        <v>565</v>
      </c>
      <c r="AL68" s="853"/>
      <c r="AM68" s="853"/>
      <c r="AN68" s="853"/>
      <c r="AO68" s="853"/>
      <c r="AP68" s="853">
        <v>0</v>
      </c>
      <c r="AQ68" s="853"/>
      <c r="AR68" s="853"/>
      <c r="AS68" s="853"/>
      <c r="AT68" s="853"/>
      <c r="AU68" s="853" t="s">
        <v>548</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550</v>
      </c>
      <c r="C69" s="861"/>
      <c r="D69" s="861"/>
      <c r="E69" s="861"/>
      <c r="F69" s="861"/>
      <c r="G69" s="861"/>
      <c r="H69" s="861"/>
      <c r="I69" s="861"/>
      <c r="J69" s="861"/>
      <c r="K69" s="861"/>
      <c r="L69" s="861"/>
      <c r="M69" s="861"/>
      <c r="N69" s="861"/>
      <c r="O69" s="861"/>
      <c r="P69" s="862"/>
      <c r="Q69" s="863">
        <v>437</v>
      </c>
      <c r="R69" s="816"/>
      <c r="S69" s="816"/>
      <c r="T69" s="816"/>
      <c r="U69" s="816"/>
      <c r="V69" s="816">
        <v>432</v>
      </c>
      <c r="W69" s="816"/>
      <c r="X69" s="816"/>
      <c r="Y69" s="816"/>
      <c r="Z69" s="816"/>
      <c r="AA69" s="816">
        <v>5</v>
      </c>
      <c r="AB69" s="816"/>
      <c r="AC69" s="816"/>
      <c r="AD69" s="816"/>
      <c r="AE69" s="816"/>
      <c r="AF69" s="816">
        <v>5</v>
      </c>
      <c r="AG69" s="816"/>
      <c r="AH69" s="816"/>
      <c r="AI69" s="816"/>
      <c r="AJ69" s="816"/>
      <c r="AK69" s="816">
        <v>6</v>
      </c>
      <c r="AL69" s="816"/>
      <c r="AM69" s="816"/>
      <c r="AN69" s="816"/>
      <c r="AO69" s="816"/>
      <c r="AP69" s="816">
        <v>0</v>
      </c>
      <c r="AQ69" s="816"/>
      <c r="AR69" s="816"/>
      <c r="AS69" s="816"/>
      <c r="AT69" s="816"/>
      <c r="AU69" s="816" t="s">
        <v>548</v>
      </c>
      <c r="AV69" s="816"/>
      <c r="AW69" s="816"/>
      <c r="AX69" s="816"/>
      <c r="AY69" s="816"/>
      <c r="AZ69" s="817"/>
      <c r="BA69" s="817"/>
      <c r="BB69" s="817"/>
      <c r="BC69" s="817"/>
      <c r="BD69" s="818"/>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551</v>
      </c>
      <c r="C70" s="861"/>
      <c r="D70" s="861"/>
      <c r="E70" s="861"/>
      <c r="F70" s="861"/>
      <c r="G70" s="861"/>
      <c r="H70" s="861"/>
      <c r="I70" s="861"/>
      <c r="J70" s="861"/>
      <c r="K70" s="861"/>
      <c r="L70" s="861"/>
      <c r="M70" s="861"/>
      <c r="N70" s="861"/>
      <c r="O70" s="861"/>
      <c r="P70" s="862"/>
      <c r="Q70" s="863">
        <v>501</v>
      </c>
      <c r="R70" s="816"/>
      <c r="S70" s="816"/>
      <c r="T70" s="816"/>
      <c r="U70" s="816"/>
      <c r="V70" s="816">
        <v>480</v>
      </c>
      <c r="W70" s="816"/>
      <c r="X70" s="816"/>
      <c r="Y70" s="816"/>
      <c r="Z70" s="816"/>
      <c r="AA70" s="816">
        <v>21</v>
      </c>
      <c r="AB70" s="816"/>
      <c r="AC70" s="816"/>
      <c r="AD70" s="816"/>
      <c r="AE70" s="816"/>
      <c r="AF70" s="816">
        <v>21</v>
      </c>
      <c r="AG70" s="816"/>
      <c r="AH70" s="816"/>
      <c r="AI70" s="816"/>
      <c r="AJ70" s="816"/>
      <c r="AK70" s="816">
        <v>35</v>
      </c>
      <c r="AL70" s="816"/>
      <c r="AM70" s="816"/>
      <c r="AN70" s="816"/>
      <c r="AO70" s="816"/>
      <c r="AP70" s="816">
        <v>0</v>
      </c>
      <c r="AQ70" s="816"/>
      <c r="AR70" s="816"/>
      <c r="AS70" s="816"/>
      <c r="AT70" s="816"/>
      <c r="AU70" s="816" t="s">
        <v>548</v>
      </c>
      <c r="AV70" s="816"/>
      <c r="AW70" s="816"/>
      <c r="AX70" s="816"/>
      <c r="AY70" s="816"/>
      <c r="AZ70" s="817"/>
      <c r="BA70" s="817"/>
      <c r="BB70" s="817"/>
      <c r="BC70" s="817"/>
      <c r="BD70" s="818"/>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552</v>
      </c>
      <c r="C71" s="861"/>
      <c r="D71" s="861"/>
      <c r="E71" s="861"/>
      <c r="F71" s="861"/>
      <c r="G71" s="861"/>
      <c r="H71" s="861"/>
      <c r="I71" s="861"/>
      <c r="J71" s="861"/>
      <c r="K71" s="861"/>
      <c r="L71" s="861"/>
      <c r="M71" s="861"/>
      <c r="N71" s="861"/>
      <c r="O71" s="861"/>
      <c r="P71" s="862"/>
      <c r="Q71" s="863">
        <v>53</v>
      </c>
      <c r="R71" s="816"/>
      <c r="S71" s="816"/>
      <c r="T71" s="816"/>
      <c r="U71" s="816"/>
      <c r="V71" s="816">
        <v>50</v>
      </c>
      <c r="W71" s="816"/>
      <c r="X71" s="816"/>
      <c r="Y71" s="816"/>
      <c r="Z71" s="816"/>
      <c r="AA71" s="816">
        <v>3</v>
      </c>
      <c r="AB71" s="816"/>
      <c r="AC71" s="816"/>
      <c r="AD71" s="816"/>
      <c r="AE71" s="816"/>
      <c r="AF71" s="816">
        <v>3</v>
      </c>
      <c r="AG71" s="816"/>
      <c r="AH71" s="816"/>
      <c r="AI71" s="816"/>
      <c r="AJ71" s="816"/>
      <c r="AK71" s="816">
        <v>8</v>
      </c>
      <c r="AL71" s="816"/>
      <c r="AM71" s="816"/>
      <c r="AN71" s="816"/>
      <c r="AO71" s="816"/>
      <c r="AP71" s="816">
        <v>0</v>
      </c>
      <c r="AQ71" s="816"/>
      <c r="AR71" s="816"/>
      <c r="AS71" s="816"/>
      <c r="AT71" s="816"/>
      <c r="AU71" s="816" t="s">
        <v>548</v>
      </c>
      <c r="AV71" s="816"/>
      <c r="AW71" s="816"/>
      <c r="AX71" s="816"/>
      <c r="AY71" s="816"/>
      <c r="AZ71" s="817"/>
      <c r="BA71" s="817"/>
      <c r="BB71" s="817"/>
      <c r="BC71" s="817"/>
      <c r="BD71" s="818"/>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553</v>
      </c>
      <c r="C72" s="861"/>
      <c r="D72" s="861"/>
      <c r="E72" s="861"/>
      <c r="F72" s="861"/>
      <c r="G72" s="861"/>
      <c r="H72" s="861"/>
      <c r="I72" s="861"/>
      <c r="J72" s="861"/>
      <c r="K72" s="861"/>
      <c r="L72" s="861"/>
      <c r="M72" s="861"/>
      <c r="N72" s="861"/>
      <c r="O72" s="861"/>
      <c r="P72" s="862"/>
      <c r="Q72" s="863">
        <v>776</v>
      </c>
      <c r="R72" s="816"/>
      <c r="S72" s="816"/>
      <c r="T72" s="816"/>
      <c r="U72" s="816"/>
      <c r="V72" s="816">
        <v>705</v>
      </c>
      <c r="W72" s="816"/>
      <c r="X72" s="816"/>
      <c r="Y72" s="816"/>
      <c r="Z72" s="816"/>
      <c r="AA72" s="816">
        <v>71</v>
      </c>
      <c r="AB72" s="816"/>
      <c r="AC72" s="816"/>
      <c r="AD72" s="816"/>
      <c r="AE72" s="816"/>
      <c r="AF72" s="816">
        <v>59</v>
      </c>
      <c r="AG72" s="816"/>
      <c r="AH72" s="816"/>
      <c r="AI72" s="816"/>
      <c r="AJ72" s="816"/>
      <c r="AK72" s="816">
        <v>39</v>
      </c>
      <c r="AL72" s="816"/>
      <c r="AM72" s="816"/>
      <c r="AN72" s="816"/>
      <c r="AO72" s="816"/>
      <c r="AP72" s="816">
        <v>137</v>
      </c>
      <c r="AQ72" s="816"/>
      <c r="AR72" s="816"/>
      <c r="AS72" s="816"/>
      <c r="AT72" s="816"/>
      <c r="AU72" s="816" t="s">
        <v>548</v>
      </c>
      <c r="AV72" s="816"/>
      <c r="AW72" s="816"/>
      <c r="AX72" s="816"/>
      <c r="AY72" s="816"/>
      <c r="AZ72" s="817"/>
      <c r="BA72" s="817"/>
      <c r="BB72" s="817"/>
      <c r="BC72" s="817"/>
      <c r="BD72" s="818"/>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554</v>
      </c>
      <c r="C73" s="861"/>
      <c r="D73" s="861"/>
      <c r="E73" s="861"/>
      <c r="F73" s="861"/>
      <c r="G73" s="861"/>
      <c r="H73" s="861"/>
      <c r="I73" s="861"/>
      <c r="J73" s="861"/>
      <c r="K73" s="861"/>
      <c r="L73" s="861"/>
      <c r="M73" s="861"/>
      <c r="N73" s="861"/>
      <c r="O73" s="861"/>
      <c r="P73" s="862"/>
      <c r="Q73" s="863">
        <v>37</v>
      </c>
      <c r="R73" s="816"/>
      <c r="S73" s="816"/>
      <c r="T73" s="816"/>
      <c r="U73" s="816"/>
      <c r="V73" s="816">
        <v>28</v>
      </c>
      <c r="W73" s="816"/>
      <c r="X73" s="816"/>
      <c r="Y73" s="816"/>
      <c r="Z73" s="816"/>
      <c r="AA73" s="816">
        <v>6</v>
      </c>
      <c r="AB73" s="816"/>
      <c r="AC73" s="816"/>
      <c r="AD73" s="816"/>
      <c r="AE73" s="816"/>
      <c r="AF73" s="816">
        <v>6</v>
      </c>
      <c r="AG73" s="816"/>
      <c r="AH73" s="816"/>
      <c r="AI73" s="816"/>
      <c r="AJ73" s="816"/>
      <c r="AK73" s="816" t="s">
        <v>548</v>
      </c>
      <c r="AL73" s="816"/>
      <c r="AM73" s="816"/>
      <c r="AN73" s="816"/>
      <c r="AO73" s="816"/>
      <c r="AP73" s="816">
        <v>59</v>
      </c>
      <c r="AQ73" s="816"/>
      <c r="AR73" s="816"/>
      <c r="AS73" s="816"/>
      <c r="AT73" s="816"/>
      <c r="AU73" s="816" t="s">
        <v>548</v>
      </c>
      <c r="AV73" s="816"/>
      <c r="AW73" s="816"/>
      <c r="AX73" s="816"/>
      <c r="AY73" s="816"/>
      <c r="AZ73" s="817"/>
      <c r="BA73" s="817"/>
      <c r="BB73" s="817"/>
      <c r="BC73" s="817"/>
      <c r="BD73" s="818"/>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555</v>
      </c>
      <c r="C74" s="861"/>
      <c r="D74" s="861"/>
      <c r="E74" s="861"/>
      <c r="F74" s="861"/>
      <c r="G74" s="861"/>
      <c r="H74" s="861"/>
      <c r="I74" s="861"/>
      <c r="J74" s="861"/>
      <c r="K74" s="861"/>
      <c r="L74" s="861"/>
      <c r="M74" s="861"/>
      <c r="N74" s="861"/>
      <c r="O74" s="861"/>
      <c r="P74" s="862"/>
      <c r="Q74" s="863">
        <v>100</v>
      </c>
      <c r="R74" s="816"/>
      <c r="S74" s="816"/>
      <c r="T74" s="816"/>
      <c r="U74" s="816"/>
      <c r="V74" s="816">
        <v>91</v>
      </c>
      <c r="W74" s="816"/>
      <c r="X74" s="816"/>
      <c r="Y74" s="816"/>
      <c r="Z74" s="816"/>
      <c r="AA74" s="816">
        <v>9</v>
      </c>
      <c r="AB74" s="816"/>
      <c r="AC74" s="816"/>
      <c r="AD74" s="816"/>
      <c r="AE74" s="816"/>
      <c r="AF74" s="816">
        <v>9</v>
      </c>
      <c r="AG74" s="816"/>
      <c r="AH74" s="816"/>
      <c r="AI74" s="816"/>
      <c r="AJ74" s="816"/>
      <c r="AK74" s="816">
        <v>17</v>
      </c>
      <c r="AL74" s="816"/>
      <c r="AM74" s="816"/>
      <c r="AN74" s="816"/>
      <c r="AO74" s="816"/>
      <c r="AP74" s="816">
        <v>0</v>
      </c>
      <c r="AQ74" s="816"/>
      <c r="AR74" s="816"/>
      <c r="AS74" s="816"/>
      <c r="AT74" s="816"/>
      <c r="AU74" s="816" t="s">
        <v>548</v>
      </c>
      <c r="AV74" s="816"/>
      <c r="AW74" s="816"/>
      <c r="AX74" s="816"/>
      <c r="AY74" s="816"/>
      <c r="AZ74" s="817"/>
      <c r="BA74" s="817"/>
      <c r="BB74" s="817"/>
      <c r="BC74" s="817"/>
      <c r="BD74" s="818"/>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556</v>
      </c>
      <c r="C75" s="861"/>
      <c r="D75" s="861"/>
      <c r="E75" s="861"/>
      <c r="F75" s="861"/>
      <c r="G75" s="861"/>
      <c r="H75" s="861"/>
      <c r="I75" s="861"/>
      <c r="J75" s="861"/>
      <c r="K75" s="861"/>
      <c r="L75" s="861"/>
      <c r="M75" s="861"/>
      <c r="N75" s="861"/>
      <c r="O75" s="861"/>
      <c r="P75" s="862"/>
      <c r="Q75" s="864">
        <v>303344</v>
      </c>
      <c r="R75" s="865"/>
      <c r="S75" s="865"/>
      <c r="T75" s="865"/>
      <c r="U75" s="819"/>
      <c r="V75" s="866">
        <v>298534</v>
      </c>
      <c r="W75" s="865"/>
      <c r="X75" s="865"/>
      <c r="Y75" s="865"/>
      <c r="Z75" s="819"/>
      <c r="AA75" s="866">
        <v>4810</v>
      </c>
      <c r="AB75" s="865"/>
      <c r="AC75" s="865"/>
      <c r="AD75" s="865"/>
      <c r="AE75" s="819"/>
      <c r="AF75" s="866">
        <v>4810</v>
      </c>
      <c r="AG75" s="865"/>
      <c r="AH75" s="865"/>
      <c r="AI75" s="865"/>
      <c r="AJ75" s="819"/>
      <c r="AK75" s="866">
        <v>2401</v>
      </c>
      <c r="AL75" s="865"/>
      <c r="AM75" s="865"/>
      <c r="AN75" s="865"/>
      <c r="AO75" s="819"/>
      <c r="AP75" s="866">
        <v>0</v>
      </c>
      <c r="AQ75" s="865"/>
      <c r="AR75" s="865"/>
      <c r="AS75" s="865"/>
      <c r="AT75" s="819"/>
      <c r="AU75" s="866" t="s">
        <v>548</v>
      </c>
      <c r="AV75" s="865"/>
      <c r="AW75" s="865"/>
      <c r="AX75" s="865"/>
      <c r="AY75" s="819"/>
      <c r="AZ75" s="817"/>
      <c r="BA75" s="817"/>
      <c r="BB75" s="817"/>
      <c r="BC75" s="817"/>
      <c r="BD75" s="818"/>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19"/>
      <c r="V76" s="866"/>
      <c r="W76" s="865"/>
      <c r="X76" s="865"/>
      <c r="Y76" s="865"/>
      <c r="Z76" s="819"/>
      <c r="AA76" s="866"/>
      <c r="AB76" s="865"/>
      <c r="AC76" s="865"/>
      <c r="AD76" s="865"/>
      <c r="AE76" s="819"/>
      <c r="AF76" s="866"/>
      <c r="AG76" s="865"/>
      <c r="AH76" s="865"/>
      <c r="AI76" s="865"/>
      <c r="AJ76" s="819"/>
      <c r="AK76" s="866"/>
      <c r="AL76" s="865"/>
      <c r="AM76" s="865"/>
      <c r="AN76" s="865"/>
      <c r="AO76" s="819"/>
      <c r="AP76" s="866"/>
      <c r="AQ76" s="865"/>
      <c r="AR76" s="865"/>
      <c r="AS76" s="865"/>
      <c r="AT76" s="819"/>
      <c r="AU76" s="866"/>
      <c r="AV76" s="865"/>
      <c r="AW76" s="865"/>
      <c r="AX76" s="865"/>
      <c r="AY76" s="819"/>
      <c r="AZ76" s="817"/>
      <c r="BA76" s="817"/>
      <c r="BB76" s="817"/>
      <c r="BC76" s="817"/>
      <c r="BD76" s="818"/>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19"/>
      <c r="V77" s="866"/>
      <c r="W77" s="865"/>
      <c r="X77" s="865"/>
      <c r="Y77" s="865"/>
      <c r="Z77" s="819"/>
      <c r="AA77" s="866"/>
      <c r="AB77" s="865"/>
      <c r="AC77" s="865"/>
      <c r="AD77" s="865"/>
      <c r="AE77" s="819"/>
      <c r="AF77" s="866"/>
      <c r="AG77" s="865"/>
      <c r="AH77" s="865"/>
      <c r="AI77" s="865"/>
      <c r="AJ77" s="819"/>
      <c r="AK77" s="866"/>
      <c r="AL77" s="865"/>
      <c r="AM77" s="865"/>
      <c r="AN77" s="865"/>
      <c r="AO77" s="819"/>
      <c r="AP77" s="866"/>
      <c r="AQ77" s="865"/>
      <c r="AR77" s="865"/>
      <c r="AS77" s="865"/>
      <c r="AT77" s="819"/>
      <c r="AU77" s="866"/>
      <c r="AV77" s="865"/>
      <c r="AW77" s="865"/>
      <c r="AX77" s="865"/>
      <c r="AY77" s="819"/>
      <c r="AZ77" s="817"/>
      <c r="BA77" s="817"/>
      <c r="BB77" s="817"/>
      <c r="BC77" s="817"/>
      <c r="BD77" s="818"/>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6"/>
      <c r="S78" s="816"/>
      <c r="T78" s="816"/>
      <c r="U78" s="816"/>
      <c r="V78" s="816"/>
      <c r="W78" s="816"/>
      <c r="X78" s="816"/>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c r="AU78" s="816"/>
      <c r="AV78" s="816"/>
      <c r="AW78" s="816"/>
      <c r="AX78" s="816"/>
      <c r="AY78" s="816"/>
      <c r="AZ78" s="817"/>
      <c r="BA78" s="817"/>
      <c r="BB78" s="817"/>
      <c r="BC78" s="817"/>
      <c r="BD78" s="818"/>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816"/>
      <c r="AP79" s="816"/>
      <c r="AQ79" s="816"/>
      <c r="AR79" s="816"/>
      <c r="AS79" s="816"/>
      <c r="AT79" s="816"/>
      <c r="AU79" s="816"/>
      <c r="AV79" s="816"/>
      <c r="AW79" s="816"/>
      <c r="AX79" s="816"/>
      <c r="AY79" s="816"/>
      <c r="AZ79" s="817"/>
      <c r="BA79" s="817"/>
      <c r="BB79" s="817"/>
      <c r="BC79" s="817"/>
      <c r="BD79" s="818"/>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6"/>
      <c r="AY80" s="816"/>
      <c r="AZ80" s="817"/>
      <c r="BA80" s="817"/>
      <c r="BB80" s="817"/>
      <c r="BC80" s="817"/>
      <c r="BD80" s="818"/>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6"/>
      <c r="S81" s="816"/>
      <c r="T81" s="816"/>
      <c r="U81" s="816"/>
      <c r="V81" s="816"/>
      <c r="W81" s="816"/>
      <c r="X81" s="816"/>
      <c r="Y81" s="816"/>
      <c r="Z81" s="816"/>
      <c r="AA81" s="816"/>
      <c r="AB81" s="816"/>
      <c r="AC81" s="816"/>
      <c r="AD81" s="816"/>
      <c r="AE81" s="816"/>
      <c r="AF81" s="816"/>
      <c r="AG81" s="816"/>
      <c r="AH81" s="816"/>
      <c r="AI81" s="816"/>
      <c r="AJ81" s="816"/>
      <c r="AK81" s="816"/>
      <c r="AL81" s="816"/>
      <c r="AM81" s="816"/>
      <c r="AN81" s="816"/>
      <c r="AO81" s="816"/>
      <c r="AP81" s="816"/>
      <c r="AQ81" s="816"/>
      <c r="AR81" s="816"/>
      <c r="AS81" s="816"/>
      <c r="AT81" s="816"/>
      <c r="AU81" s="816"/>
      <c r="AV81" s="816"/>
      <c r="AW81" s="816"/>
      <c r="AX81" s="816"/>
      <c r="AY81" s="816"/>
      <c r="AZ81" s="817"/>
      <c r="BA81" s="817"/>
      <c r="BB81" s="817"/>
      <c r="BC81" s="817"/>
      <c r="BD81" s="818"/>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6"/>
      <c r="S82" s="816"/>
      <c r="T82" s="816"/>
      <c r="U82" s="816"/>
      <c r="V82" s="816"/>
      <c r="W82" s="816"/>
      <c r="X82" s="816"/>
      <c r="Y82" s="816"/>
      <c r="Z82" s="816"/>
      <c r="AA82" s="816"/>
      <c r="AB82" s="816"/>
      <c r="AC82" s="816"/>
      <c r="AD82" s="816"/>
      <c r="AE82" s="816"/>
      <c r="AF82" s="816"/>
      <c r="AG82" s="816"/>
      <c r="AH82" s="816"/>
      <c r="AI82" s="816"/>
      <c r="AJ82" s="816"/>
      <c r="AK82" s="816"/>
      <c r="AL82" s="816"/>
      <c r="AM82" s="816"/>
      <c r="AN82" s="816"/>
      <c r="AO82" s="816"/>
      <c r="AP82" s="816"/>
      <c r="AQ82" s="816"/>
      <c r="AR82" s="816"/>
      <c r="AS82" s="816"/>
      <c r="AT82" s="816"/>
      <c r="AU82" s="816"/>
      <c r="AV82" s="816"/>
      <c r="AW82" s="816"/>
      <c r="AX82" s="816"/>
      <c r="AY82" s="816"/>
      <c r="AZ82" s="817"/>
      <c r="BA82" s="817"/>
      <c r="BB82" s="817"/>
      <c r="BC82" s="817"/>
      <c r="BD82" s="818"/>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6"/>
      <c r="S83" s="816"/>
      <c r="T83" s="816"/>
      <c r="U83" s="816"/>
      <c r="V83" s="816"/>
      <c r="W83" s="816"/>
      <c r="X83" s="816"/>
      <c r="Y83" s="816"/>
      <c r="Z83" s="816"/>
      <c r="AA83" s="816"/>
      <c r="AB83" s="816"/>
      <c r="AC83" s="816"/>
      <c r="AD83" s="816"/>
      <c r="AE83" s="816"/>
      <c r="AF83" s="816"/>
      <c r="AG83" s="816"/>
      <c r="AH83" s="816"/>
      <c r="AI83" s="816"/>
      <c r="AJ83" s="816"/>
      <c r="AK83" s="816"/>
      <c r="AL83" s="816"/>
      <c r="AM83" s="816"/>
      <c r="AN83" s="816"/>
      <c r="AO83" s="816"/>
      <c r="AP83" s="816"/>
      <c r="AQ83" s="816"/>
      <c r="AR83" s="816"/>
      <c r="AS83" s="816"/>
      <c r="AT83" s="816"/>
      <c r="AU83" s="816"/>
      <c r="AV83" s="816"/>
      <c r="AW83" s="816"/>
      <c r="AX83" s="816"/>
      <c r="AY83" s="816"/>
      <c r="AZ83" s="817"/>
      <c r="BA83" s="817"/>
      <c r="BB83" s="817"/>
      <c r="BC83" s="817"/>
      <c r="BD83" s="818"/>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6"/>
      <c r="S84" s="816"/>
      <c r="T84" s="816"/>
      <c r="U84" s="816"/>
      <c r="V84" s="816"/>
      <c r="W84" s="816"/>
      <c r="X84" s="816"/>
      <c r="Y84" s="816"/>
      <c r="Z84" s="816"/>
      <c r="AA84" s="816"/>
      <c r="AB84" s="816"/>
      <c r="AC84" s="816"/>
      <c r="AD84" s="816"/>
      <c r="AE84" s="816"/>
      <c r="AF84" s="816"/>
      <c r="AG84" s="816"/>
      <c r="AH84" s="816"/>
      <c r="AI84" s="816"/>
      <c r="AJ84" s="816"/>
      <c r="AK84" s="816"/>
      <c r="AL84" s="816"/>
      <c r="AM84" s="816"/>
      <c r="AN84" s="816"/>
      <c r="AO84" s="816"/>
      <c r="AP84" s="816"/>
      <c r="AQ84" s="816"/>
      <c r="AR84" s="816"/>
      <c r="AS84" s="816"/>
      <c r="AT84" s="816"/>
      <c r="AU84" s="816"/>
      <c r="AV84" s="816"/>
      <c r="AW84" s="816"/>
      <c r="AX84" s="816"/>
      <c r="AY84" s="816"/>
      <c r="AZ84" s="817"/>
      <c r="BA84" s="817"/>
      <c r="BB84" s="817"/>
      <c r="BC84" s="817"/>
      <c r="BD84" s="818"/>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6"/>
      <c r="S85" s="816"/>
      <c r="T85" s="816"/>
      <c r="U85" s="816"/>
      <c r="V85" s="816"/>
      <c r="W85" s="816"/>
      <c r="X85" s="816"/>
      <c r="Y85" s="816"/>
      <c r="Z85" s="816"/>
      <c r="AA85" s="816"/>
      <c r="AB85" s="816"/>
      <c r="AC85" s="816"/>
      <c r="AD85" s="816"/>
      <c r="AE85" s="816"/>
      <c r="AF85" s="816"/>
      <c r="AG85" s="816"/>
      <c r="AH85" s="816"/>
      <c r="AI85" s="816"/>
      <c r="AJ85" s="816"/>
      <c r="AK85" s="816"/>
      <c r="AL85" s="816"/>
      <c r="AM85" s="816"/>
      <c r="AN85" s="816"/>
      <c r="AO85" s="816"/>
      <c r="AP85" s="816"/>
      <c r="AQ85" s="816"/>
      <c r="AR85" s="816"/>
      <c r="AS85" s="816"/>
      <c r="AT85" s="816"/>
      <c r="AU85" s="816"/>
      <c r="AV85" s="816"/>
      <c r="AW85" s="816"/>
      <c r="AX85" s="816"/>
      <c r="AY85" s="816"/>
      <c r="AZ85" s="817"/>
      <c r="BA85" s="817"/>
      <c r="BB85" s="817"/>
      <c r="BC85" s="817"/>
      <c r="BD85" s="818"/>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6"/>
      <c r="S86" s="816"/>
      <c r="T86" s="816"/>
      <c r="U86" s="816"/>
      <c r="V86" s="816"/>
      <c r="W86" s="816"/>
      <c r="X86" s="816"/>
      <c r="Y86" s="816"/>
      <c r="Z86" s="816"/>
      <c r="AA86" s="816"/>
      <c r="AB86" s="816"/>
      <c r="AC86" s="816"/>
      <c r="AD86" s="816"/>
      <c r="AE86" s="816"/>
      <c r="AF86" s="816"/>
      <c r="AG86" s="816"/>
      <c r="AH86" s="816"/>
      <c r="AI86" s="816"/>
      <c r="AJ86" s="816"/>
      <c r="AK86" s="816"/>
      <c r="AL86" s="816"/>
      <c r="AM86" s="816"/>
      <c r="AN86" s="816"/>
      <c r="AO86" s="816"/>
      <c r="AP86" s="816"/>
      <c r="AQ86" s="816"/>
      <c r="AR86" s="816"/>
      <c r="AS86" s="816"/>
      <c r="AT86" s="816"/>
      <c r="AU86" s="816"/>
      <c r="AV86" s="816"/>
      <c r="AW86" s="816"/>
      <c r="AX86" s="816"/>
      <c r="AY86" s="816"/>
      <c r="AZ86" s="817"/>
      <c r="BA86" s="817"/>
      <c r="BB86" s="817"/>
      <c r="BC86" s="817"/>
      <c r="BD86" s="818"/>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SUM(AF68:AJ87)</f>
        <v>5490</v>
      </c>
      <c r="AG88" s="831"/>
      <c r="AH88" s="831"/>
      <c r="AI88" s="831"/>
      <c r="AJ88" s="831"/>
      <c r="AK88" s="828"/>
      <c r="AL88" s="828"/>
      <c r="AM88" s="828"/>
      <c r="AN88" s="828"/>
      <c r="AO88" s="828"/>
      <c r="AP88" s="831">
        <f>SUM(AP68:AT87)</f>
        <v>196</v>
      </c>
      <c r="AQ88" s="831"/>
      <c r="AR88" s="831"/>
      <c r="AS88" s="831"/>
      <c r="AT88" s="831"/>
      <c r="AU88" s="831">
        <f>SUM(AU68:AY87)</f>
        <v>0</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809168</v>
      </c>
      <c r="AB110" s="887"/>
      <c r="AC110" s="887"/>
      <c r="AD110" s="887"/>
      <c r="AE110" s="888"/>
      <c r="AF110" s="889">
        <v>876314</v>
      </c>
      <c r="AG110" s="887"/>
      <c r="AH110" s="887"/>
      <c r="AI110" s="887"/>
      <c r="AJ110" s="888"/>
      <c r="AK110" s="889">
        <v>823305</v>
      </c>
      <c r="AL110" s="887"/>
      <c r="AM110" s="887"/>
      <c r="AN110" s="887"/>
      <c r="AO110" s="888"/>
      <c r="AP110" s="890">
        <v>18.3</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9247000</v>
      </c>
      <c r="BR110" s="918"/>
      <c r="BS110" s="918"/>
      <c r="BT110" s="918"/>
      <c r="BU110" s="918"/>
      <c r="BV110" s="918">
        <v>9510747</v>
      </c>
      <c r="BW110" s="918"/>
      <c r="BX110" s="918"/>
      <c r="BY110" s="918"/>
      <c r="BZ110" s="918"/>
      <c r="CA110" s="918">
        <v>9614892</v>
      </c>
      <c r="CB110" s="918"/>
      <c r="CC110" s="918"/>
      <c r="CD110" s="918"/>
      <c r="CE110" s="918"/>
      <c r="CF110" s="931">
        <v>213.3</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2027</v>
      </c>
      <c r="BR111" s="913"/>
      <c r="BS111" s="913"/>
      <c r="BT111" s="913"/>
      <c r="BU111" s="913"/>
      <c r="BV111" s="913">
        <v>1614</v>
      </c>
      <c r="BW111" s="913"/>
      <c r="BX111" s="913"/>
      <c r="BY111" s="913"/>
      <c r="BZ111" s="913"/>
      <c r="CA111" s="913">
        <v>1576</v>
      </c>
      <c r="CB111" s="913"/>
      <c r="CC111" s="913"/>
      <c r="CD111" s="913"/>
      <c r="CE111" s="913"/>
      <c r="CF111" s="907">
        <v>0</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3208483</v>
      </c>
      <c r="BR112" s="913"/>
      <c r="BS112" s="913"/>
      <c r="BT112" s="913"/>
      <c r="BU112" s="913"/>
      <c r="BV112" s="913">
        <v>3520216</v>
      </c>
      <c r="BW112" s="913"/>
      <c r="BX112" s="913"/>
      <c r="BY112" s="913"/>
      <c r="BZ112" s="913"/>
      <c r="CA112" s="913">
        <v>3277957</v>
      </c>
      <c r="CB112" s="913"/>
      <c r="CC112" s="913"/>
      <c r="CD112" s="913"/>
      <c r="CE112" s="913"/>
      <c r="CF112" s="907">
        <v>72.7</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227164</v>
      </c>
      <c r="AB113" s="925"/>
      <c r="AC113" s="925"/>
      <c r="AD113" s="925"/>
      <c r="AE113" s="926"/>
      <c r="AF113" s="927">
        <v>203611</v>
      </c>
      <c r="AG113" s="925"/>
      <c r="AH113" s="925"/>
      <c r="AI113" s="925"/>
      <c r="AJ113" s="926"/>
      <c r="AK113" s="927">
        <v>179727</v>
      </c>
      <c r="AL113" s="925"/>
      <c r="AM113" s="925"/>
      <c r="AN113" s="925"/>
      <c r="AO113" s="926"/>
      <c r="AP113" s="928">
        <v>4</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28275</v>
      </c>
      <c r="BR113" s="913"/>
      <c r="BS113" s="913"/>
      <c r="BT113" s="913"/>
      <c r="BU113" s="913"/>
      <c r="BV113" s="913">
        <v>26444</v>
      </c>
      <c r="BW113" s="913"/>
      <c r="BX113" s="913"/>
      <c r="BY113" s="913"/>
      <c r="BZ113" s="913"/>
      <c r="CA113" s="913">
        <v>81166</v>
      </c>
      <c r="CB113" s="913"/>
      <c r="CC113" s="913"/>
      <c r="CD113" s="913"/>
      <c r="CE113" s="913"/>
      <c r="CF113" s="907">
        <v>1.8</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30863</v>
      </c>
      <c r="AB114" s="946"/>
      <c r="AC114" s="946"/>
      <c r="AD114" s="946"/>
      <c r="AE114" s="947"/>
      <c r="AF114" s="948">
        <v>5713</v>
      </c>
      <c r="AG114" s="946"/>
      <c r="AH114" s="946"/>
      <c r="AI114" s="946"/>
      <c r="AJ114" s="947"/>
      <c r="AK114" s="948">
        <v>5518</v>
      </c>
      <c r="AL114" s="946"/>
      <c r="AM114" s="946"/>
      <c r="AN114" s="946"/>
      <c r="AO114" s="947"/>
      <c r="AP114" s="949">
        <v>0.1</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t="s">
        <v>122</v>
      </c>
      <c r="BR114" s="913"/>
      <c r="BS114" s="913"/>
      <c r="BT114" s="913"/>
      <c r="BU114" s="913"/>
      <c r="BV114" s="913" t="s">
        <v>122</v>
      </c>
      <c r="BW114" s="913"/>
      <c r="BX114" s="913"/>
      <c r="BY114" s="913"/>
      <c r="BZ114" s="913"/>
      <c r="CA114" s="913" t="s">
        <v>122</v>
      </c>
      <c r="CB114" s="913"/>
      <c r="CC114" s="913"/>
      <c r="CD114" s="913"/>
      <c r="CE114" s="913"/>
      <c r="CF114" s="907" t="s">
        <v>122</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162</v>
      </c>
      <c r="AB116" s="946"/>
      <c r="AC116" s="946"/>
      <c r="AD116" s="946"/>
      <c r="AE116" s="947"/>
      <c r="AF116" s="948">
        <v>186</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1067357</v>
      </c>
      <c r="AB117" s="966"/>
      <c r="AC117" s="966"/>
      <c r="AD117" s="966"/>
      <c r="AE117" s="967"/>
      <c r="AF117" s="968">
        <v>1085824</v>
      </c>
      <c r="AG117" s="966"/>
      <c r="AH117" s="966"/>
      <c r="AI117" s="966"/>
      <c r="AJ117" s="967"/>
      <c r="AK117" s="968">
        <v>1008550</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441</v>
      </c>
      <c r="BP119" s="992"/>
      <c r="BQ119" s="986">
        <v>12485785</v>
      </c>
      <c r="BR119" s="987"/>
      <c r="BS119" s="987"/>
      <c r="BT119" s="987"/>
      <c r="BU119" s="987"/>
      <c r="BV119" s="987">
        <v>13059021</v>
      </c>
      <c r="BW119" s="987"/>
      <c r="BX119" s="987"/>
      <c r="BY119" s="987"/>
      <c r="BZ119" s="987"/>
      <c r="CA119" s="987">
        <v>12975591</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2027</v>
      </c>
      <c r="DH119" s="973"/>
      <c r="DI119" s="973"/>
      <c r="DJ119" s="973"/>
      <c r="DK119" s="974"/>
      <c r="DL119" s="972">
        <v>1614</v>
      </c>
      <c r="DM119" s="973"/>
      <c r="DN119" s="973"/>
      <c r="DO119" s="973"/>
      <c r="DP119" s="974"/>
      <c r="DQ119" s="972">
        <v>1576</v>
      </c>
      <c r="DR119" s="973"/>
      <c r="DS119" s="973"/>
      <c r="DT119" s="973"/>
      <c r="DU119" s="974"/>
      <c r="DV119" s="975">
        <v>0</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3312078</v>
      </c>
      <c r="BR120" s="918"/>
      <c r="BS120" s="918"/>
      <c r="BT120" s="918"/>
      <c r="BU120" s="918"/>
      <c r="BV120" s="918">
        <v>3493245</v>
      </c>
      <c r="BW120" s="918"/>
      <c r="BX120" s="918"/>
      <c r="BY120" s="918"/>
      <c r="BZ120" s="918"/>
      <c r="CA120" s="918">
        <v>3479103</v>
      </c>
      <c r="CB120" s="918"/>
      <c r="CC120" s="918"/>
      <c r="CD120" s="918"/>
      <c r="CE120" s="918"/>
      <c r="CF120" s="931">
        <v>77.2</v>
      </c>
      <c r="CG120" s="932"/>
      <c r="CH120" s="932"/>
      <c r="CI120" s="932"/>
      <c r="CJ120" s="932"/>
      <c r="CK120" s="993" t="s">
        <v>445</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1823071</v>
      </c>
      <c r="DH120" s="918"/>
      <c r="DI120" s="918"/>
      <c r="DJ120" s="918"/>
      <c r="DK120" s="918"/>
      <c r="DL120" s="918">
        <v>1958685</v>
      </c>
      <c r="DM120" s="918"/>
      <c r="DN120" s="918"/>
      <c r="DO120" s="918"/>
      <c r="DP120" s="918"/>
      <c r="DQ120" s="918">
        <v>1764048</v>
      </c>
      <c r="DR120" s="918"/>
      <c r="DS120" s="918"/>
      <c r="DT120" s="918"/>
      <c r="DU120" s="918"/>
      <c r="DV120" s="919">
        <v>39.1</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817988</v>
      </c>
      <c r="BR121" s="913"/>
      <c r="BS121" s="913"/>
      <c r="BT121" s="913"/>
      <c r="BU121" s="913"/>
      <c r="BV121" s="913">
        <v>743072</v>
      </c>
      <c r="BW121" s="913"/>
      <c r="BX121" s="913"/>
      <c r="BY121" s="913"/>
      <c r="BZ121" s="913"/>
      <c r="CA121" s="913">
        <v>723495</v>
      </c>
      <c r="CB121" s="913"/>
      <c r="CC121" s="913"/>
      <c r="CD121" s="913"/>
      <c r="CE121" s="913"/>
      <c r="CF121" s="907">
        <v>16.100000000000001</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1493339</v>
      </c>
      <c r="DR121" s="913"/>
      <c r="DS121" s="913"/>
      <c r="DT121" s="913"/>
      <c r="DU121" s="913"/>
      <c r="DV121" s="914">
        <v>33.1</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7009622</v>
      </c>
      <c r="BR122" s="987"/>
      <c r="BS122" s="987"/>
      <c r="BT122" s="987"/>
      <c r="BU122" s="987"/>
      <c r="BV122" s="987">
        <v>7074354</v>
      </c>
      <c r="BW122" s="987"/>
      <c r="BX122" s="987"/>
      <c r="BY122" s="987"/>
      <c r="BZ122" s="987"/>
      <c r="CA122" s="987">
        <v>7073512</v>
      </c>
      <c r="CB122" s="987"/>
      <c r="CC122" s="987"/>
      <c r="CD122" s="987"/>
      <c r="CE122" s="987"/>
      <c r="CF122" s="1004">
        <v>157</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v>20570</v>
      </c>
      <c r="DR122" s="913"/>
      <c r="DS122" s="913"/>
      <c r="DT122" s="913"/>
      <c r="DU122" s="913"/>
      <c r="DV122" s="914">
        <v>0.5</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449</v>
      </c>
      <c r="BP123" s="992"/>
      <c r="BQ123" s="1050">
        <v>11139688</v>
      </c>
      <c r="BR123" s="1051"/>
      <c r="BS123" s="1051"/>
      <c r="BT123" s="1051"/>
      <c r="BU123" s="1051"/>
      <c r="BV123" s="1051">
        <v>11310671</v>
      </c>
      <c r="BW123" s="1051"/>
      <c r="BX123" s="1051"/>
      <c r="BY123" s="1051"/>
      <c r="BZ123" s="1051"/>
      <c r="CA123" s="1051">
        <v>11276110</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30.5</v>
      </c>
      <c r="BR124" s="1014"/>
      <c r="BS124" s="1014"/>
      <c r="BT124" s="1014"/>
      <c r="BU124" s="1014"/>
      <c r="BV124" s="1014">
        <v>39.5</v>
      </c>
      <c r="BW124" s="1014"/>
      <c r="BX124" s="1014"/>
      <c r="BY124" s="1014"/>
      <c r="BZ124" s="1014"/>
      <c r="CA124" s="1014">
        <v>37.700000000000003</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1385412</v>
      </c>
      <c r="DH124" s="973"/>
      <c r="DI124" s="973"/>
      <c r="DJ124" s="973"/>
      <c r="DK124" s="974"/>
      <c r="DL124" s="972">
        <v>1561531</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67359</v>
      </c>
      <c r="AB128" s="1033"/>
      <c r="AC128" s="1033"/>
      <c r="AD128" s="1033"/>
      <c r="AE128" s="1034"/>
      <c r="AF128" s="1035">
        <v>62686</v>
      </c>
      <c r="AG128" s="1033"/>
      <c r="AH128" s="1033"/>
      <c r="AI128" s="1033"/>
      <c r="AJ128" s="1034"/>
      <c r="AK128" s="1035">
        <v>62603</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14.9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5034787</v>
      </c>
      <c r="AB129" s="946"/>
      <c r="AC129" s="946"/>
      <c r="AD129" s="946"/>
      <c r="AE129" s="947"/>
      <c r="AF129" s="948">
        <v>5076031</v>
      </c>
      <c r="AG129" s="946"/>
      <c r="AH129" s="946"/>
      <c r="AI129" s="946"/>
      <c r="AJ129" s="947"/>
      <c r="AK129" s="948">
        <v>5161251</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19.899999999999999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635536</v>
      </c>
      <c r="AB130" s="946"/>
      <c r="AC130" s="946"/>
      <c r="AD130" s="946"/>
      <c r="AE130" s="947"/>
      <c r="AF130" s="948">
        <v>656394</v>
      </c>
      <c r="AG130" s="946"/>
      <c r="AH130" s="946"/>
      <c r="AI130" s="946"/>
      <c r="AJ130" s="947"/>
      <c r="AK130" s="948">
        <v>654496</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7.6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4399251</v>
      </c>
      <c r="AB131" s="973"/>
      <c r="AC131" s="973"/>
      <c r="AD131" s="973"/>
      <c r="AE131" s="974"/>
      <c r="AF131" s="972">
        <v>4419637</v>
      </c>
      <c r="AG131" s="973"/>
      <c r="AH131" s="973"/>
      <c r="AI131" s="973"/>
      <c r="AJ131" s="974"/>
      <c r="AK131" s="972">
        <v>4506755</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37.700000000000003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8.2846375440000006</v>
      </c>
      <c r="AB132" s="1084"/>
      <c r="AC132" s="1084"/>
      <c r="AD132" s="1084"/>
      <c r="AE132" s="1085"/>
      <c r="AF132" s="1086">
        <v>8.2980570579999995</v>
      </c>
      <c r="AG132" s="1084"/>
      <c r="AH132" s="1084"/>
      <c r="AI132" s="1084"/>
      <c r="AJ132" s="1085"/>
      <c r="AK132" s="1086">
        <v>6.4669812320000002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7.6</v>
      </c>
      <c r="AB133" s="1067"/>
      <c r="AC133" s="1067"/>
      <c r="AD133" s="1067"/>
      <c r="AE133" s="1068"/>
      <c r="AF133" s="1066">
        <v>7.9</v>
      </c>
      <c r="AG133" s="1067"/>
      <c r="AH133" s="1067"/>
      <c r="AI133" s="1067"/>
      <c r="AJ133" s="1068"/>
      <c r="AK133" s="1066">
        <v>7.6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NUJ8mUXyXtJyvXpXiTJMeUPVxvfIXWC6nLApA+TOF/jcEN8A2yAjyhKwJLWdPzuujVNKGmm7s7IEz0iWrHWzw==" saltValue="5BzRJtXzfu8FDaHiT9UoS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Pc4ZzQTW9ye9RWjnrIhiYmqjIClpGiMncuYo3iPRM7Z2dCSEh+4L+jDYQylBc2jhiD+ayOf8Adr1iA1xnA2Ssg==" saltValue="ofSVw1bVHm+VnGi96u8A9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ktihmeKbvol6ZOAPxjzwqvN+zrtZxRgFF++WEDX23vccQgc4dyN0j5XopkfiQGgL/GV0bAgH40rJFYL9jb2uQ==" saltValue="fJJaPgEcKqPPVlh+BBWnf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 x14ac:dyDescent="0.2">
      <c r="A8" s="247"/>
      <c r="AK8" s="256"/>
      <c r="AL8" s="257"/>
      <c r="AM8" s="257"/>
      <c r="AN8" s="258"/>
      <c r="AO8" s="1102"/>
      <c r="AP8" s="259" t="s">
        <v>480</v>
      </c>
      <c r="AQ8" s="260" t="s">
        <v>481</v>
      </c>
      <c r="AR8" s="261" t="s">
        <v>482</v>
      </c>
    </row>
    <row r="9" spans="1:46" ht="13" x14ac:dyDescent="0.2">
      <c r="A9" s="247"/>
      <c r="AK9" s="1103" t="s">
        <v>483</v>
      </c>
      <c r="AL9" s="1104"/>
      <c r="AM9" s="1104"/>
      <c r="AN9" s="1105"/>
      <c r="AO9" s="262">
        <v>1570969</v>
      </c>
      <c r="AP9" s="262">
        <v>159586</v>
      </c>
      <c r="AQ9" s="263">
        <v>120794</v>
      </c>
      <c r="AR9" s="264">
        <v>32.1</v>
      </c>
    </row>
    <row r="10" spans="1:46" ht="13.5" customHeight="1" x14ac:dyDescent="0.2">
      <c r="A10" s="247"/>
      <c r="AK10" s="1103" t="s">
        <v>484</v>
      </c>
      <c r="AL10" s="1104"/>
      <c r="AM10" s="1104"/>
      <c r="AN10" s="1105"/>
      <c r="AO10" s="265">
        <v>179206</v>
      </c>
      <c r="AP10" s="265">
        <v>18205</v>
      </c>
      <c r="AQ10" s="266">
        <v>16294</v>
      </c>
      <c r="AR10" s="267">
        <v>11.7</v>
      </c>
    </row>
    <row r="11" spans="1:46" ht="13.5" customHeight="1" x14ac:dyDescent="0.2">
      <c r="A11" s="247"/>
      <c r="AK11" s="1103" t="s">
        <v>485</v>
      </c>
      <c r="AL11" s="1104"/>
      <c r="AM11" s="1104"/>
      <c r="AN11" s="1105"/>
      <c r="AO11" s="265">
        <v>66718</v>
      </c>
      <c r="AP11" s="265">
        <v>6778</v>
      </c>
      <c r="AQ11" s="266">
        <v>1928</v>
      </c>
      <c r="AR11" s="267">
        <v>251.6</v>
      </c>
    </row>
    <row r="12" spans="1:46" ht="13.5" customHeight="1" x14ac:dyDescent="0.2">
      <c r="A12" s="247"/>
      <c r="AK12" s="1103" t="s">
        <v>486</v>
      </c>
      <c r="AL12" s="1104"/>
      <c r="AM12" s="1104"/>
      <c r="AN12" s="1105"/>
      <c r="AO12" s="265" t="s">
        <v>487</v>
      </c>
      <c r="AP12" s="265" t="s">
        <v>487</v>
      </c>
      <c r="AQ12" s="266">
        <v>20</v>
      </c>
      <c r="AR12" s="267" t="s">
        <v>487</v>
      </c>
    </row>
    <row r="13" spans="1:46" ht="13.5" customHeight="1" x14ac:dyDescent="0.2">
      <c r="A13" s="247"/>
      <c r="AK13" s="1103" t="s">
        <v>488</v>
      </c>
      <c r="AL13" s="1104"/>
      <c r="AM13" s="1104"/>
      <c r="AN13" s="1105"/>
      <c r="AO13" s="265">
        <v>63438</v>
      </c>
      <c r="AP13" s="265">
        <v>6444</v>
      </c>
      <c r="AQ13" s="266">
        <v>4630</v>
      </c>
      <c r="AR13" s="267">
        <v>39.200000000000003</v>
      </c>
    </row>
    <row r="14" spans="1:46" ht="13.5" customHeight="1" x14ac:dyDescent="0.2">
      <c r="A14" s="247"/>
      <c r="AK14" s="1103" t="s">
        <v>489</v>
      </c>
      <c r="AL14" s="1104"/>
      <c r="AM14" s="1104"/>
      <c r="AN14" s="1105"/>
      <c r="AO14" s="265">
        <v>8742</v>
      </c>
      <c r="AP14" s="265">
        <v>888</v>
      </c>
      <c r="AQ14" s="266">
        <v>2459</v>
      </c>
      <c r="AR14" s="267">
        <v>-63.9</v>
      </c>
    </row>
    <row r="15" spans="1:46" ht="13.5" customHeight="1" x14ac:dyDescent="0.2">
      <c r="A15" s="247"/>
      <c r="AK15" s="1106" t="s">
        <v>490</v>
      </c>
      <c r="AL15" s="1107"/>
      <c r="AM15" s="1107"/>
      <c r="AN15" s="1108"/>
      <c r="AO15" s="265">
        <v>-101420</v>
      </c>
      <c r="AP15" s="265">
        <v>-10303</v>
      </c>
      <c r="AQ15" s="266">
        <v>-7108</v>
      </c>
      <c r="AR15" s="267">
        <v>44.9</v>
      </c>
    </row>
    <row r="16" spans="1:46" ht="13" x14ac:dyDescent="0.2">
      <c r="A16" s="247"/>
      <c r="AK16" s="1106" t="s">
        <v>177</v>
      </c>
      <c r="AL16" s="1107"/>
      <c r="AM16" s="1107"/>
      <c r="AN16" s="1108"/>
      <c r="AO16" s="265">
        <v>1787653</v>
      </c>
      <c r="AP16" s="265">
        <v>181598</v>
      </c>
      <c r="AQ16" s="266">
        <v>139017</v>
      </c>
      <c r="AR16" s="267">
        <v>30.6</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09" t="s">
        <v>495</v>
      </c>
      <c r="AL21" s="1110"/>
      <c r="AM21" s="1110"/>
      <c r="AN21" s="1111"/>
      <c r="AO21" s="277">
        <v>17.57</v>
      </c>
      <c r="AP21" s="278">
        <v>11.1</v>
      </c>
      <c r="AQ21" s="279">
        <v>6.47</v>
      </c>
      <c r="AS21" s="280"/>
      <c r="AT21" s="276"/>
    </row>
    <row r="22" spans="1:46" s="248" customFormat="1" ht="13" x14ac:dyDescent="0.2">
      <c r="A22" s="276"/>
      <c r="AK22" s="1109" t="s">
        <v>496</v>
      </c>
      <c r="AL22" s="1110"/>
      <c r="AM22" s="1110"/>
      <c r="AN22" s="1111"/>
      <c r="AO22" s="281">
        <v>91.3</v>
      </c>
      <c r="AP22" s="282">
        <v>96.5</v>
      </c>
      <c r="AQ22" s="283">
        <v>-5.2</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823305</v>
      </c>
      <c r="AP32" s="291">
        <v>83635</v>
      </c>
      <c r="AQ32" s="292">
        <v>62408</v>
      </c>
      <c r="AR32" s="293">
        <v>34</v>
      </c>
    </row>
    <row r="33" spans="1:46" ht="13.5" customHeight="1" x14ac:dyDescent="0.2">
      <c r="A33" s="247"/>
      <c r="AK33" s="1117" t="s">
        <v>501</v>
      </c>
      <c r="AL33" s="1118"/>
      <c r="AM33" s="1118"/>
      <c r="AN33" s="1119"/>
      <c r="AO33" s="291" t="s">
        <v>487</v>
      </c>
      <c r="AP33" s="291" t="s">
        <v>487</v>
      </c>
      <c r="AQ33" s="292" t="s">
        <v>487</v>
      </c>
      <c r="AR33" s="293" t="s">
        <v>487</v>
      </c>
    </row>
    <row r="34" spans="1:46" ht="27" customHeight="1" x14ac:dyDescent="0.2">
      <c r="A34" s="247"/>
      <c r="AK34" s="1117" t="s">
        <v>502</v>
      </c>
      <c r="AL34" s="1118"/>
      <c r="AM34" s="1118"/>
      <c r="AN34" s="1119"/>
      <c r="AO34" s="291" t="s">
        <v>487</v>
      </c>
      <c r="AP34" s="291" t="s">
        <v>487</v>
      </c>
      <c r="AQ34" s="292">
        <v>4</v>
      </c>
      <c r="AR34" s="293" t="s">
        <v>487</v>
      </c>
    </row>
    <row r="35" spans="1:46" ht="27" customHeight="1" x14ac:dyDescent="0.2">
      <c r="A35" s="247"/>
      <c r="AK35" s="1117" t="s">
        <v>503</v>
      </c>
      <c r="AL35" s="1118"/>
      <c r="AM35" s="1118"/>
      <c r="AN35" s="1119"/>
      <c r="AO35" s="291">
        <v>179727</v>
      </c>
      <c r="AP35" s="291">
        <v>18258</v>
      </c>
      <c r="AQ35" s="292">
        <v>14219</v>
      </c>
      <c r="AR35" s="293">
        <v>28.4</v>
      </c>
    </row>
    <row r="36" spans="1:46" ht="27" customHeight="1" x14ac:dyDescent="0.2">
      <c r="A36" s="247"/>
      <c r="AK36" s="1117" t="s">
        <v>504</v>
      </c>
      <c r="AL36" s="1118"/>
      <c r="AM36" s="1118"/>
      <c r="AN36" s="1119"/>
      <c r="AO36" s="291">
        <v>5518</v>
      </c>
      <c r="AP36" s="291">
        <v>561</v>
      </c>
      <c r="AQ36" s="292">
        <v>4004</v>
      </c>
      <c r="AR36" s="293">
        <v>-86</v>
      </c>
    </row>
    <row r="37" spans="1:46" ht="13.5" customHeight="1" x14ac:dyDescent="0.2">
      <c r="A37" s="247"/>
      <c r="AK37" s="1117" t="s">
        <v>505</v>
      </c>
      <c r="AL37" s="1118"/>
      <c r="AM37" s="1118"/>
      <c r="AN37" s="1119"/>
      <c r="AO37" s="291" t="s">
        <v>487</v>
      </c>
      <c r="AP37" s="291" t="s">
        <v>487</v>
      </c>
      <c r="AQ37" s="292">
        <v>309</v>
      </c>
      <c r="AR37" s="293" t="s">
        <v>487</v>
      </c>
    </row>
    <row r="38" spans="1:46" ht="27" customHeight="1" x14ac:dyDescent="0.2">
      <c r="A38" s="247"/>
      <c r="AK38" s="1120" t="s">
        <v>506</v>
      </c>
      <c r="AL38" s="1121"/>
      <c r="AM38" s="1121"/>
      <c r="AN38" s="1122"/>
      <c r="AO38" s="294" t="s">
        <v>487</v>
      </c>
      <c r="AP38" s="294" t="s">
        <v>487</v>
      </c>
      <c r="AQ38" s="295">
        <v>4</v>
      </c>
      <c r="AR38" s="283" t="s">
        <v>487</v>
      </c>
      <c r="AS38" s="290"/>
    </row>
    <row r="39" spans="1:46" ht="13" x14ac:dyDescent="0.2">
      <c r="A39" s="247"/>
      <c r="AK39" s="1120" t="s">
        <v>507</v>
      </c>
      <c r="AL39" s="1121"/>
      <c r="AM39" s="1121"/>
      <c r="AN39" s="1122"/>
      <c r="AO39" s="291">
        <v>-62603</v>
      </c>
      <c r="AP39" s="291">
        <v>-6360</v>
      </c>
      <c r="AQ39" s="292">
        <v>-2554</v>
      </c>
      <c r="AR39" s="293">
        <v>149</v>
      </c>
      <c r="AS39" s="290"/>
    </row>
    <row r="40" spans="1:46" ht="27" customHeight="1" x14ac:dyDescent="0.2">
      <c r="A40" s="247"/>
      <c r="AK40" s="1117" t="s">
        <v>508</v>
      </c>
      <c r="AL40" s="1118"/>
      <c r="AM40" s="1118"/>
      <c r="AN40" s="1119"/>
      <c r="AO40" s="291">
        <v>-654496</v>
      </c>
      <c r="AP40" s="291">
        <v>-66487</v>
      </c>
      <c r="AQ40" s="292">
        <v>-52280</v>
      </c>
      <c r="AR40" s="293">
        <v>27.2</v>
      </c>
      <c r="AS40" s="290"/>
    </row>
    <row r="41" spans="1:46" ht="13" x14ac:dyDescent="0.2">
      <c r="A41" s="247"/>
      <c r="AK41" s="1123" t="s">
        <v>287</v>
      </c>
      <c r="AL41" s="1124"/>
      <c r="AM41" s="1124"/>
      <c r="AN41" s="1125"/>
      <c r="AO41" s="291">
        <v>291451</v>
      </c>
      <c r="AP41" s="291">
        <v>29607</v>
      </c>
      <c r="AQ41" s="292">
        <v>26115</v>
      </c>
      <c r="AR41" s="293">
        <v>13.4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 x14ac:dyDescent="0.2">
      <c r="A50" s="247"/>
      <c r="AK50" s="305"/>
      <c r="AL50" s="306"/>
      <c r="AM50" s="1113"/>
      <c r="AN50" s="307" t="s">
        <v>512</v>
      </c>
      <c r="AO50" s="308" t="s">
        <v>513</v>
      </c>
      <c r="AP50" s="309" t="s">
        <v>514</v>
      </c>
      <c r="AQ50" s="310" t="s">
        <v>515</v>
      </c>
      <c r="AR50" s="311" t="s">
        <v>516</v>
      </c>
    </row>
    <row r="51" spans="1:44" ht="13" x14ac:dyDescent="0.2">
      <c r="A51" s="247"/>
      <c r="AK51" s="303" t="s">
        <v>517</v>
      </c>
      <c r="AL51" s="304"/>
      <c r="AM51" s="312">
        <v>2062671</v>
      </c>
      <c r="AN51" s="313">
        <v>195162</v>
      </c>
      <c r="AO51" s="314">
        <v>95.8</v>
      </c>
      <c r="AP51" s="315">
        <v>117234</v>
      </c>
      <c r="AQ51" s="316">
        <v>13.4</v>
      </c>
      <c r="AR51" s="317">
        <v>82.4</v>
      </c>
    </row>
    <row r="52" spans="1:44" ht="13" x14ac:dyDescent="0.2">
      <c r="A52" s="247"/>
      <c r="AK52" s="318"/>
      <c r="AL52" s="319" t="s">
        <v>518</v>
      </c>
      <c r="AM52" s="320">
        <v>822287</v>
      </c>
      <c r="AN52" s="321">
        <v>77802</v>
      </c>
      <c r="AO52" s="322">
        <v>146.6</v>
      </c>
      <c r="AP52" s="323">
        <v>59796</v>
      </c>
      <c r="AQ52" s="324">
        <v>16.600000000000001</v>
      </c>
      <c r="AR52" s="325">
        <v>130</v>
      </c>
    </row>
    <row r="53" spans="1:44" ht="13" x14ac:dyDescent="0.2">
      <c r="A53" s="247"/>
      <c r="AK53" s="303" t="s">
        <v>519</v>
      </c>
      <c r="AL53" s="304"/>
      <c r="AM53" s="312">
        <v>2673784</v>
      </c>
      <c r="AN53" s="313">
        <v>256675</v>
      </c>
      <c r="AO53" s="314">
        <v>31.5</v>
      </c>
      <c r="AP53" s="315">
        <v>97758</v>
      </c>
      <c r="AQ53" s="316">
        <v>-16.600000000000001</v>
      </c>
      <c r="AR53" s="317">
        <v>48.1</v>
      </c>
    </row>
    <row r="54" spans="1:44" ht="13" x14ac:dyDescent="0.2">
      <c r="A54" s="247"/>
      <c r="AK54" s="318"/>
      <c r="AL54" s="319" t="s">
        <v>518</v>
      </c>
      <c r="AM54" s="320">
        <v>1099691</v>
      </c>
      <c r="AN54" s="321">
        <v>105567</v>
      </c>
      <c r="AO54" s="322">
        <v>35.700000000000003</v>
      </c>
      <c r="AP54" s="323">
        <v>45946</v>
      </c>
      <c r="AQ54" s="324">
        <v>-23.2</v>
      </c>
      <c r="AR54" s="325">
        <v>58.9</v>
      </c>
    </row>
    <row r="55" spans="1:44" ht="13" x14ac:dyDescent="0.2">
      <c r="A55" s="247"/>
      <c r="AK55" s="303" t="s">
        <v>520</v>
      </c>
      <c r="AL55" s="304"/>
      <c r="AM55" s="312">
        <v>2147889</v>
      </c>
      <c r="AN55" s="313">
        <v>208736</v>
      </c>
      <c r="AO55" s="314">
        <v>-18.7</v>
      </c>
      <c r="AP55" s="315">
        <v>91338</v>
      </c>
      <c r="AQ55" s="316">
        <v>-6.6</v>
      </c>
      <c r="AR55" s="317">
        <v>-12.1</v>
      </c>
    </row>
    <row r="56" spans="1:44" ht="13" x14ac:dyDescent="0.2">
      <c r="A56" s="247"/>
      <c r="AK56" s="318"/>
      <c r="AL56" s="319" t="s">
        <v>518</v>
      </c>
      <c r="AM56" s="320">
        <v>1492753</v>
      </c>
      <c r="AN56" s="321">
        <v>145068</v>
      </c>
      <c r="AO56" s="322">
        <v>37.4</v>
      </c>
      <c r="AP56" s="323">
        <v>43989</v>
      </c>
      <c r="AQ56" s="324">
        <v>-4.3</v>
      </c>
      <c r="AR56" s="325">
        <v>41.7</v>
      </c>
    </row>
    <row r="57" spans="1:44" ht="13" x14ac:dyDescent="0.2">
      <c r="A57" s="247"/>
      <c r="AK57" s="303" t="s">
        <v>521</v>
      </c>
      <c r="AL57" s="304"/>
      <c r="AM57" s="312">
        <v>2145035</v>
      </c>
      <c r="AN57" s="313">
        <v>213076</v>
      </c>
      <c r="AO57" s="314">
        <v>2.1</v>
      </c>
      <c r="AP57" s="315">
        <v>103975</v>
      </c>
      <c r="AQ57" s="316">
        <v>13.8</v>
      </c>
      <c r="AR57" s="317">
        <v>-11.7</v>
      </c>
    </row>
    <row r="58" spans="1:44" ht="13" x14ac:dyDescent="0.2">
      <c r="A58" s="247"/>
      <c r="AK58" s="318"/>
      <c r="AL58" s="319" t="s">
        <v>518</v>
      </c>
      <c r="AM58" s="320">
        <v>686400</v>
      </c>
      <c r="AN58" s="321">
        <v>68183</v>
      </c>
      <c r="AO58" s="322">
        <v>-53</v>
      </c>
      <c r="AP58" s="323">
        <v>52698</v>
      </c>
      <c r="AQ58" s="324">
        <v>19.8</v>
      </c>
      <c r="AR58" s="325">
        <v>-72.8</v>
      </c>
    </row>
    <row r="59" spans="1:44" ht="13" x14ac:dyDescent="0.2">
      <c r="A59" s="247"/>
      <c r="AK59" s="303" t="s">
        <v>522</v>
      </c>
      <c r="AL59" s="304"/>
      <c r="AM59" s="312">
        <v>2399518</v>
      </c>
      <c r="AN59" s="313">
        <v>243754</v>
      </c>
      <c r="AO59" s="314">
        <v>14.4</v>
      </c>
      <c r="AP59" s="315">
        <v>112678</v>
      </c>
      <c r="AQ59" s="316">
        <v>8.4</v>
      </c>
      <c r="AR59" s="317">
        <v>6</v>
      </c>
    </row>
    <row r="60" spans="1:44" ht="13" x14ac:dyDescent="0.2">
      <c r="A60" s="247"/>
      <c r="AK60" s="318"/>
      <c r="AL60" s="319" t="s">
        <v>518</v>
      </c>
      <c r="AM60" s="320">
        <v>596953</v>
      </c>
      <c r="AN60" s="321">
        <v>60641</v>
      </c>
      <c r="AO60" s="322">
        <v>-11.1</v>
      </c>
      <c r="AP60" s="323">
        <v>55165</v>
      </c>
      <c r="AQ60" s="324">
        <v>4.7</v>
      </c>
      <c r="AR60" s="325">
        <v>-15.8</v>
      </c>
    </row>
    <row r="61" spans="1:44" ht="13" x14ac:dyDescent="0.2">
      <c r="A61" s="247"/>
      <c r="AK61" s="303" t="s">
        <v>523</v>
      </c>
      <c r="AL61" s="326"/>
      <c r="AM61" s="312">
        <v>2285779</v>
      </c>
      <c r="AN61" s="313">
        <v>223481</v>
      </c>
      <c r="AO61" s="314">
        <v>25</v>
      </c>
      <c r="AP61" s="315">
        <v>104597</v>
      </c>
      <c r="AQ61" s="327">
        <v>2.5</v>
      </c>
      <c r="AR61" s="317">
        <v>22.5</v>
      </c>
    </row>
    <row r="62" spans="1:44" ht="13" x14ac:dyDescent="0.2">
      <c r="A62" s="247"/>
      <c r="AK62" s="318"/>
      <c r="AL62" s="319" t="s">
        <v>518</v>
      </c>
      <c r="AM62" s="320">
        <v>939617</v>
      </c>
      <c r="AN62" s="321">
        <v>91452</v>
      </c>
      <c r="AO62" s="322">
        <v>31.1</v>
      </c>
      <c r="AP62" s="323">
        <v>51519</v>
      </c>
      <c r="AQ62" s="324">
        <v>2.7</v>
      </c>
      <c r="AR62" s="325">
        <v>28.4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sheetData>
  <sheetProtection algorithmName="SHA-512" hashValue="VZ464WKi/O5pEEIhWHlyOv59Wt8xnKZBn6e9a9As9As0hVcv7M5FXrTl2mhiYl+nyS/+//BqP6jxbPIke9zarg==" saltValue="4zZ6g+DX6W5iqZXXLQX4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T3tI7R/VA8B8+z/aPeQ035RuQUUglxfWO7taFSs8bQWOLuD8CwatkZ/3fmF8yNuCdKl+i5L3Mp44w/u2Tl7DWA==" saltValue="XzfULajxD4rN/xvh3K7X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Oee96cKhja2OwayNFU40d3kITFbIeN+rOHoBuVW1lrSLf17OvKle9GP2SaTNkrWVVnGaRuK5Sz1ehtPfSR5szw==" saltValue="VN8jfIUpuwZDVtxI74mn/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23.58</v>
      </c>
      <c r="G47" s="12">
        <v>24.12</v>
      </c>
      <c r="H47" s="12">
        <v>29.81</v>
      </c>
      <c r="I47" s="12">
        <v>32.06</v>
      </c>
      <c r="J47" s="13">
        <v>29.43</v>
      </c>
    </row>
    <row r="48" spans="2:10" ht="57.75" customHeight="1" x14ac:dyDescent="0.2">
      <c r="B48" s="14"/>
      <c r="C48" s="1128" t="s">
        <v>4</v>
      </c>
      <c r="D48" s="1128"/>
      <c r="E48" s="1129"/>
      <c r="F48" s="15">
        <v>4.08</v>
      </c>
      <c r="G48" s="16">
        <v>9.32</v>
      </c>
      <c r="H48" s="16">
        <v>7.27</v>
      </c>
      <c r="I48" s="16">
        <v>4.59</v>
      </c>
      <c r="J48" s="17">
        <v>4.9400000000000004</v>
      </c>
    </row>
    <row r="49" spans="2:10" ht="57.75" customHeight="1" thickBot="1" x14ac:dyDescent="0.25">
      <c r="B49" s="18"/>
      <c r="C49" s="1130" t="s">
        <v>5</v>
      </c>
      <c r="D49" s="1130"/>
      <c r="E49" s="1131"/>
      <c r="F49" s="19" t="s">
        <v>530</v>
      </c>
      <c r="G49" s="20">
        <v>5.5</v>
      </c>
      <c r="H49" s="20" t="s">
        <v>531</v>
      </c>
      <c r="I49" s="20" t="s">
        <v>532</v>
      </c>
      <c r="J49" s="21" t="s">
        <v>533</v>
      </c>
    </row>
    <row r="50" spans="2:10" ht="13" x14ac:dyDescent="0.2"/>
  </sheetData>
  <sheetProtection algorithmName="SHA-512" hashValue="RTnuqwKxhP6XqL2j5I0zKG8uczUa+o+a7mqd1XjO/Cm6CcAzLURY0Z/scI8FMGcdtyxHtS0a9oow1je04gZ/fA==" saltValue="HOW34R4lCPp3GN2GRon1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有村 裕貴</cp:lastModifiedBy>
  <cp:lastPrinted>2026-03-23T06:55:06Z</cp:lastPrinted>
  <dcterms:created xsi:type="dcterms:W3CDTF">2026-02-23T10:02:16Z</dcterms:created>
  <dcterms:modified xsi:type="dcterms:W3CDTF">2026-03-24T04:09:28Z</dcterms:modified>
  <cp:category/>
</cp:coreProperties>
</file>