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７\○国調査（基金増減，財政状況資料集）\260227　令和６年度財政状況資料集の作成・公表について（依頼）\05　最終版格納\"/>
    </mc:Choice>
  </mc:AlternateContent>
  <xr:revisionPtr revIDLastSave="0" documentId="13_ncr:1_{C2619716-6AD5-4402-A386-6080C9027C68}" xr6:coauthVersionLast="47" xr6:coauthVersionMax="47" xr10:uidLastSave="{00000000-0000-0000-0000-000000000000}"/>
  <bookViews>
    <workbookView xWindow="-120" yWindow="-163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33" i="12" l="1"/>
  <c r="AA32" i="12"/>
  <c r="AA31" i="12"/>
  <c r="AA30" i="12"/>
  <c r="AA29" i="12"/>
  <c r="AA28" i="12"/>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35" i="10"/>
  <c r="CO34" i="10"/>
  <c r="BE34" i="10"/>
  <c r="C34" i="10"/>
  <c r="U34" i="10" s="1"/>
  <c r="U35" i="10" s="1"/>
  <c r="U36" i="10" s="1"/>
  <c r="U37"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5" i="10" l="1"/>
  <c r="BW34" i="10" s="1"/>
  <c r="BW35" i="10" s="1"/>
  <c r="BW36" i="10" s="1"/>
  <c r="BW37" i="10" s="1"/>
  <c r="BW38" i="10" s="1"/>
  <c r="BW39" i="10" s="1"/>
</calcChain>
</file>

<file path=xl/sharedStrings.xml><?xml version="1.0" encoding="utf-8"?>
<sst xmlns="http://schemas.openxmlformats.org/spreadsheetml/2006/main" count="1112" uniqueCount="560">
  <si>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</si>
  <si>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</si>
  <si>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</si>
  <si>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</si>
  <si>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</si>
  <si>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</si>
  <si>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</si>
  <si>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</si>
  <si>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</si>
  <si>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</si>
  <si>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</si>
  <si>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</si>
  <si>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</si>
  <si>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</si>
  <si>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</si>
  <si>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</si>
  <si>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</si>
  <si>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</si>
  <si>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</si>
  <si>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</si>
  <si>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</si>
  <si>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</si>
  <si>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</si>
  <si>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</si>
  <si>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</si>
  <si>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</si>
  <si>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</si>
  <si>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</si>
  <si>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</si>
  <si>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</si>
  <si>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</si>
  <si>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</si>
  <si>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</si>
  <si>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</si>
  <si>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</si>
  <si>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</si>
  <si>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</si>
  <si>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</si>
  <si>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</si>
  <si>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</si>
  <si>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</si>
  <si>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</si>
  <si>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</si>
  <si>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</si>
  <si>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</si>
  <si>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</si>
  <si>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</si>
  <si>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</si>
  <si>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</si>
  <si>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</si>
  <si>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</si>
  <si>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</si>
  <si>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</si>
  <si>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</si>
  <si>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</si>
  <si>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</si>
  <si>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</si>
  <si>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</si>
  <si>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</si>
  <si>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</si>
  <si>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</si>
  <si>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</si>
  <si>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</si>
  <si>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</si>
  <si>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</si>
  <si>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</si>
  <si>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</si>
  <si>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</si>
  <si>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</si>
  <si>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</si>
  <si>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</si>
  <si>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</si>
  <si>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</si>
  <si>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</si>
  <si>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</si>
  <si>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</si>
  <si>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</si>
  <si>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</si>
  <si>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</si>
  <si>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</si>
  <si>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</si>
  <si>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</si>
  <si>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</si>
  <si>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</si>
  <si>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</si>
  <si>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</si>
  <si>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</si>
  <si>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</si>
  <si>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</si>
  <si>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</si>
  <si>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</si>
  <si>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</si>
  <si>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</si>
  <si>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</si>
  <si>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喜界町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</si>
  <si>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</si>
  <si>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</si>
  <si>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</si>
  <si>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</si>
  <si>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</si>
  <si>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</si>
  <si>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</si>
  <si>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</si>
  <si>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</si>
  <si>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</si>
  <si>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</si>
  <si>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</si>
  <si>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</si>
  <si>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</si>
  <si>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</si>
  <si>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</si>
  <si>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</si>
  <si>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</si>
  <si>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</si>
  <si>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</si>
  <si>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</si>
  <si>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</si>
  <si>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</si>
  <si>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</si>
  <si>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</si>
  <si>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</si>
  <si>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</si>
  <si>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</si>
  <si>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</si>
  <si>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</si>
  <si>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</si>
  <si>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</si>
  <si>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</si>
  <si>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</si>
  <si>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</si>
  <si>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</si>
  <si>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</si>
  <si>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</si>
  <si>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</si>
  <si>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</si>
  <si>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</si>
  <si>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</si>
  <si>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</si>
  <si>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</si>
  <si>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</si>
  <si>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</si>
  <si>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</si>
  <si>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</si>
  <si>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</si>
  <si>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</si>
  <si>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</si>
  <si>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</si>
  <si>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</si>
  <si>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</si>
  <si>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</si>
  <si>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</si>
  <si>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</si>
  <si>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</si>
  <si>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</si>
  <si>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</si>
  <si>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</si>
  <si>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</si>
  <si>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</si>
  <si>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</si>
  <si>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</si>
  <si>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</si>
  <si>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</si>
  <si>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</si>
  <si>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</si>
  <si>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</si>
  <si>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</si>
  <si>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</si>
  <si>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</si>
  <si>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</si>
  <si>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</si>
  <si>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</si>
  <si>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</si>
  <si>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</si>
  <si>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</si>
  <si>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</si>
  <si>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</si>
  <si>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</si>
  <si>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</si>
  <si>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</si>
  <si>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</si>
  <si>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</si>
  <si>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</si>
  <si>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</si>
  <si>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</si>
  <si>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</si>
  <si>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</si>
  <si>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</si>
  <si>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</si>
  <si>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</si>
  <si>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</si>
  <si>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</si>
  <si>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</si>
  <si>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</si>
  <si>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</si>
  <si>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</si>
  <si>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</si>
  <si>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</si>
  <si>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</si>
  <si>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</si>
  <si>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</si>
  <si>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</si>
  <si>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</si>
  <si>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</si>
  <si>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鹿児島県喜界町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</si>
  <si>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</si>
  <si>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</si>
  <si>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</si>
  <si>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</si>
  <si>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</si>
  <si>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</si>
  <si>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</si>
  <si>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</si>
  <si>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</si>
  <si>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</si>
  <si>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</si>
  <si>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</si>
  <si>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</si>
  <si>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</si>
  <si>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</si>
  <si>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</si>
  <si>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</si>
  <si>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</si>
  <si>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</si>
  <si>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</si>
  <si>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</si>
  <si>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</si>
  <si>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</si>
  <si>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</si>
  <si>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</si>
  <si>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</si>
  <si>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</si>
  <si>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</si>
  <si>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</si>
  <si>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</si>
  <si>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</si>
  <si>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</si>
  <si>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</si>
  <si>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</si>
  <si>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</si>
  <si>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</si>
  <si>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</si>
  <si>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</si>
  <si>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</si>
  <si>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</si>
  <si>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</si>
  <si>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</si>
  <si>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</si>
  <si>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</si>
  <si>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</si>
  <si>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</si>
  <si>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</si>
  <si>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</si>
  <si>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</si>
  <si>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</si>
  <si>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</si>
  <si>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</si>
  <si>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</si>
  <si>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</si>
  <si>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</si>
  <si>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</si>
  <si>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</si>
  <si>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</si>
  <si>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</si>
  <si>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</si>
  <si>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</si>
  <si>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</si>
  <si>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</si>
  <si>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</si>
  <si>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</si>
  <si>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</si>
  <si>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</si>
  <si>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</si>
  <si>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</si>
  <si>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</si>
  <si>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</si>
  <si>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</si>
  <si>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</si>
  <si>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</si>
  <si>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</si>
  <si>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</si>
  <si>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</si>
  <si>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</si>
  <si>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</si>
  <si>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</si>
  <si>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</si>
  <si>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</si>
  <si>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</si>
  <si>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</si>
  <si>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</si>
  <si>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</si>
  <si>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</si>
  <si>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</si>
  <si>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</si>
  <si>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</si>
  <si>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</si>
  <si>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</si>
  <si>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</si>
  <si>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</si>
  <si>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</si>
  <si>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</si>
  <si>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</si>
  <si>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</si>
  <si>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</si>
  <si>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</si>
  <si>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</si>
  <si>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</si>
  <si>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</si>
  <si>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</si>
  <si>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</si>
  <si>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</si>
  <si>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</si>
  <si>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</si>
  <si>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</si>
  <si>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</si>
  <si>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</si>
  <si>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</si>
  <si>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</si>
  <si>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</si>
  <si>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</si>
  <si>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</si>
  <si>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</si>
  <si>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</si>
  <si>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</si>
  <si>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</si>
  <si>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</si>
  <si>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</si>
  <si>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</si>
  <si>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</si>
  <si>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</si>
  <si>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</si>
  <si>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</si>
  <si>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</si>
  <si>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</si>
  <si>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</si>
  <si>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</si>
  <si>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</si>
  <si>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</si>
  <si>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</si>
  <si>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</si>
  <si>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</si>
  <si>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</si>
  <si>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</si>
  <si>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</si>
  <si>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</si>
  <si>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</si>
  <si>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</si>
  <si>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</si>
  <si>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</si>
  <si>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</si>
  <si>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</si>
  <si>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</si>
  <si>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</si>
  <si>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</si>
  <si>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</si>
  <si>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鹿児島県喜界町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</si>
  <si>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</si>
  <si>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</si>
  <si>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</si>
  <si>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</si>
  <si>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</si>
  <si>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</si>
  <si>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</si>
  <si>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</si>
  <si>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</si>
  <si>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</si>
  <si>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</si>
  <si>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</si>
  <si>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</si>
  <si>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</si>
  <si>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</si>
  <si>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</si>
  <si>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</si>
  <si>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</si>
  <si>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</si>
  <si>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</si>
  <si>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</si>
  <si>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</si>
  <si>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</si>
  <si>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</si>
  <si>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</si>
  <si>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</si>
  <si>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</si>
  <si>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</si>
  <si>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</si>
  <si>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</si>
  <si>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</si>
  <si>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</si>
  <si>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</si>
  <si>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国民健康保険特別会計(国民健康保険事業)</t>
    <phoneticPr fontId="5"/>
  </si>
  <si>
    <t>国民健康保険特別会計(国民健康保険診療所事業)</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</si>
  <si>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</si>
  <si>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</si>
  <si>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</si>
  <si>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</si>
  <si>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</si>
  <si>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</si>
  <si>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</si>
  <si>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</si>
  <si>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</si>
  <si>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</si>
  <si>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</si>
  <si>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</si>
  <si>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</si>
  <si>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</si>
  <si>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</si>
  <si>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</si>
  <si>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</si>
  <si>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</si>
  <si>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</si>
  <si>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</si>
  <si>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</si>
  <si>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</si>
  <si>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</si>
  <si>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</si>
  <si>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</si>
  <si>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</si>
  <si>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</si>
  <si>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</si>
  <si>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</si>
  <si>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</si>
  <si>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</si>
  <si>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</si>
  <si>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</si>
  <si>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</si>
  <si>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</si>
  <si>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</si>
  <si>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</si>
  <si>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</si>
  <si>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</si>
  <si>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</si>
  <si>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</si>
  <si>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</si>
  <si>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</si>
  <si>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</si>
  <si>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</si>
  <si>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</si>
  <si>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</si>
  <si>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</si>
  <si>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</si>
  <si>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</si>
  <si>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</si>
  <si>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</si>
  <si>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</si>
  <si>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</si>
  <si>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</si>
  <si>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</si>
  <si>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</si>
  <si>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</si>
  <si>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</si>
  <si>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</si>
  <si>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</si>
  <si>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</si>
  <si>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</si>
  <si>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</si>
  <si>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</si>
  <si>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</si>
  <si>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</si>
  <si>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</si>
  <si>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</si>
  <si>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</si>
  <si>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</si>
  <si>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</si>
  <si>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</si>
  <si>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</si>
  <si>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</si>
  <si>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</si>
  <si>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</si>
  <si>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</si>
  <si>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</si>
  <si>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</si>
  <si>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</si>
  <si>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</si>
  <si>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</si>
  <si>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</si>
  <si>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</si>
  <si>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</si>
  <si>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</si>
  <si>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</si>
  <si>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</si>
  <si>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</si>
  <si>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</si>
  <si>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</si>
  <si>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</si>
  <si>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</si>
  <si>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</si>
  <si>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</si>
  <si>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</si>
  <si>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</si>
  <si>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</si>
  <si>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</si>
  <si>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</si>
  <si>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</si>
  <si>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</si>
  <si>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</si>
  <si>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</si>
  <si>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</si>
  <si>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</si>
  <si>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</si>
  <si>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</si>
  <si>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</si>
  <si>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</si>
  <si>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</si>
  <si>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</si>
  <si>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</si>
  <si>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</si>
  <si>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</si>
  <si>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</si>
  <si>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</si>
  <si>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</si>
  <si>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</si>
  <si>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</si>
  <si>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</si>
  <si>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</si>
  <si>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</si>
  <si>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</si>
  <si>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</si>
  <si>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</si>
  <si>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</si>
  <si>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</si>
  <si>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</si>
  <si>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</si>
  <si>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</si>
  <si>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</si>
  <si>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</si>
  <si>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</si>
  <si>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</si>
  <si>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</si>
  <si>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</si>
  <si>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</si>
  <si>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</si>
  <si>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2.07</t>
  </si>
  <si>
    <t>▲ 3.44</t>
  </si>
  <si>
    <t>▲ 1.25</t>
  </si>
  <si>
    <t>▲ 2.16</t>
  </si>
  <si>
    <t>下水道事業会計</t>
  </si>
  <si>
    <t>一般会計</t>
  </si>
  <si>
    <t>介護保険特別会計</t>
  </si>
  <si>
    <t>国民健康保険特別会計(国民健康保険事業)</t>
  </si>
  <si>
    <t>水道事業会計</t>
  </si>
  <si>
    <t>後期高齢者医療特別会計</t>
  </si>
  <si>
    <t>国民健康保険特別会計(国民健康保険診療所事業)</t>
  </si>
  <si>
    <t>その他会計（赤字）</t>
  </si>
  <si>
    <t>その他会計（黒字）</t>
  </si>
  <si>
    <t>R02</t>
    <phoneticPr fontId="5"/>
  </si>
  <si>
    <t>R03</t>
    <phoneticPr fontId="5"/>
  </si>
  <si>
    <t>R04</t>
    <phoneticPr fontId="5"/>
  </si>
  <si>
    <t>R05</t>
    <phoneticPr fontId="5"/>
  </si>
  <si>
    <t>R06</t>
    <phoneticPr fontId="5"/>
  </si>
  <si>
    <t>-</t>
    <phoneticPr fontId="38"/>
  </si>
  <si>
    <t>鹿児島県市町村総合事務組合</t>
    <rPh sb="0" eb="4">
      <t>カゴシマケン</t>
    </rPh>
    <rPh sb="4" eb="7">
      <t>シチョウソン</t>
    </rPh>
    <rPh sb="7" eb="9">
      <t>ソウゴウ</t>
    </rPh>
    <rPh sb="9" eb="11">
      <t>ジム</t>
    </rPh>
    <rPh sb="11" eb="13">
      <t>クミアイ</t>
    </rPh>
    <phoneticPr fontId="11"/>
  </si>
  <si>
    <t>大島地区消防組合</t>
  </si>
  <si>
    <t>奄美群島広域事務組合</t>
    <rPh sb="0" eb="2">
      <t>アマミ</t>
    </rPh>
    <rPh sb="2" eb="4">
      <t>グントウ</t>
    </rPh>
    <rPh sb="4" eb="6">
      <t>コウイキ</t>
    </rPh>
    <rPh sb="6" eb="8">
      <t>ジム</t>
    </rPh>
    <rPh sb="8" eb="10">
      <t>クミアイ</t>
    </rPh>
    <phoneticPr fontId="11"/>
  </si>
  <si>
    <t>奄美大島地区介護保険一部事務組合</t>
  </si>
  <si>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11"/>
  </si>
  <si>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11"/>
  </si>
  <si>
    <t>喜界町公共施設整備基金</t>
    <phoneticPr fontId="5"/>
  </si>
  <si>
    <t>退職手当準備基金</t>
    <phoneticPr fontId="5"/>
  </si>
  <si>
    <t>喜界町災害対策基金</t>
    <rPh sb="0" eb="3">
      <t>キカイチョウ</t>
    </rPh>
    <rPh sb="3" eb="5">
      <t>サイガイ</t>
    </rPh>
    <rPh sb="5" eb="9">
      <t>タイサクキキン</t>
    </rPh>
    <phoneticPr fontId="5"/>
  </si>
  <si>
    <t>ふるさと寄附基金</t>
    <phoneticPr fontId="38"/>
  </si>
  <si>
    <t>喜界町奨学金基金</t>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</si>
</sst>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200194</c:v>
                </c:pt>
                <c:pt idx="1">
                  <c:v>196914</c:v>
                </c:pt>
                <c:pt idx="2">
                  <c:v>204757</c:v>
                </c:pt>
                <c:pt idx="3">
                  <c:v>194971</c:v>
                </c:pt>
                <c:pt idx="4">
                  <c:v>224172</c:v>
                </c:pt>
              </c:numCache>
            </c:numRef>
          </c:val>
          <c:smooth val="0"/>
          <c:extLst>
            <c:ext xmlns:c16="http://schemas.microsoft.com/office/drawing/2014/chart" uri="{C3380CC4-5D6E-409C-BE32-E72D297353CC}">
              <c16:uniqueId val="{00000000-3767-477D-986E-427BE7393D1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302462</c:v>
                </c:pt>
                <c:pt idx="1">
                  <c:v>300928</c:v>
                </c:pt>
                <c:pt idx="2">
                  <c:v>146279</c:v>
                </c:pt>
                <c:pt idx="3">
                  <c:v>151817</c:v>
                </c:pt>
                <c:pt idx="4">
                  <c:v>361293</c:v>
                </c:pt>
              </c:numCache>
            </c:numRef>
          </c:val>
          <c:smooth val="0"/>
          <c:extLst>
            <c:ext xmlns:c16="http://schemas.microsoft.com/office/drawing/2014/chart" uri="{C3380CC4-5D6E-409C-BE32-E72D297353CC}">
              <c16:uniqueId val="{00000001-3767-477D-986E-427BE7393D1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2.2999999999999998</c:v>
                </c:pt>
                <c:pt idx="1">
                  <c:v>2.2400000000000002</c:v>
                </c:pt>
                <c:pt idx="2">
                  <c:v>2.52</c:v>
                </c:pt>
                <c:pt idx="3">
                  <c:v>1.26</c:v>
                </c:pt>
                <c:pt idx="4">
                  <c:v>1.36</c:v>
                </c:pt>
              </c:numCache>
            </c:numRef>
          </c:val>
          <c:extLst>
            <c:ext xmlns:c16="http://schemas.microsoft.com/office/drawing/2014/chart" uri="{C3380CC4-5D6E-409C-BE32-E72D297353CC}">
              <c16:uniqueId val="{00000000-C42F-46AB-94A7-6D2CF5245CE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46.04</c:v>
                </c:pt>
                <c:pt idx="1">
                  <c:v>44</c:v>
                </c:pt>
                <c:pt idx="2">
                  <c:v>42.57</c:v>
                </c:pt>
                <c:pt idx="3">
                  <c:v>43.78</c:v>
                </c:pt>
                <c:pt idx="4">
                  <c:v>41.5</c:v>
                </c:pt>
              </c:numCache>
            </c:numRef>
          </c:val>
          <c:extLst>
            <c:ext xmlns:c16="http://schemas.microsoft.com/office/drawing/2014/chart" uri="{C3380CC4-5D6E-409C-BE32-E72D297353CC}">
              <c16:uniqueId val="{00000001-C42F-46AB-94A7-6D2CF5245CE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-2.0699999999999998</c:v>
                </c:pt>
                <c:pt idx="1">
                  <c:v>0.13</c:v>
                </c:pt>
                <c:pt idx="2">
                  <c:v>-3.44</c:v>
                </c:pt>
                <c:pt idx="3">
                  <c:v>-1.25</c:v>
                </c:pt>
                <c:pt idx="4">
                  <c:v>-2.16</c:v>
                </c:pt>
              </c:numCache>
            </c:numRef>
          </c:val>
          <c:smooth val="0"/>
          <c:extLst>
            <c:ext xmlns:c16="http://schemas.microsoft.com/office/drawing/2014/chart" uri="{C3380CC4-5D6E-409C-BE32-E72D297353CC}">
              <c16:uniqueId val="{00000002-C42F-46AB-94A7-6D2CF5245CE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3.66</c:v>
                </c:pt>
                <c:pt idx="8">
                  <c:v>0</c:v>
                </c:pt>
                <c:pt idx="9">
                  <c:v>0</c:v>
                </c:pt>
              </c:numCache>
            </c:numRef>
          </c:val>
          <c:extLst>
            <c:ext xmlns:c16="http://schemas.microsoft.com/office/drawing/2014/chart" uri="{C3380CC4-5D6E-409C-BE32-E72D297353CC}">
              <c16:uniqueId val="{00000000-58B0-4CE0-BABA-261C3110C40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8B0-4CE0-BABA-261C3110C40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8B0-4CE0-BABA-261C3110C40C}"/>
            </c:ext>
          </c:extLst>
        </c:ser>
        <c:ser>
          <c:idx val="3"/>
          <c:order val="3"/>
          <c:tx>
            <c:strRef>
              <c:f>データシート!$A$30</c:f>
              <c:strCache>
                <c:ptCount val="1"/>
                <c:pt idx="0">
                  <c:v>国民健康保険特別会計(国民健康保険診療所事業)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58B0-4CE0-BABA-261C3110C40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0.03</c:v>
                </c:pt>
                <c:pt idx="2">
                  <c:v>#N/A</c:v>
                </c:pt>
                <c:pt idx="3">
                  <c:v>0.04</c:v>
                </c:pt>
                <c:pt idx="4">
                  <c:v>#N/A</c:v>
                </c:pt>
                <c:pt idx="5">
                  <c:v>0.01</c:v>
                </c:pt>
                <c:pt idx="6">
                  <c:v>#N/A</c:v>
                </c:pt>
                <c:pt idx="7">
                  <c:v>0.02</c:v>
                </c:pt>
                <c:pt idx="8">
                  <c:v>#N/A</c:v>
                </c:pt>
                <c:pt idx="9">
                  <c:v>0.03</c:v>
                </c:pt>
              </c:numCache>
            </c:numRef>
          </c:val>
          <c:extLst>
            <c:ext xmlns:c16="http://schemas.microsoft.com/office/drawing/2014/chart" uri="{C3380CC4-5D6E-409C-BE32-E72D297353CC}">
              <c16:uniqueId val="{00000004-58B0-4CE0-BABA-261C3110C40C}"/>
            </c:ext>
          </c:extLst>
        </c:ser>
        <c:ser>
          <c:idx val="5"/>
          <c:order val="5"/>
          <c:tx>
            <c:strRef>
              <c:f>データシート!$A$32</c:f>
              <c:strCache>
                <c:ptCount val="1"/>
                <c:pt idx="0">
                  <c:v>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4.53</c:v>
                </c:pt>
                <c:pt idx="2">
                  <c:v>#N/A</c:v>
                </c:pt>
                <c:pt idx="3">
                  <c:v>4.1500000000000004</c:v>
                </c:pt>
                <c:pt idx="4">
                  <c:v>#N/A</c:v>
                </c:pt>
                <c:pt idx="5">
                  <c:v>4.01</c:v>
                </c:pt>
                <c:pt idx="6">
                  <c:v>#N/A</c:v>
                </c:pt>
                <c:pt idx="7">
                  <c:v>0.93</c:v>
                </c:pt>
                <c:pt idx="8">
                  <c:v>#N/A</c:v>
                </c:pt>
                <c:pt idx="9">
                  <c:v>7.0000000000000007E-2</c:v>
                </c:pt>
              </c:numCache>
            </c:numRef>
          </c:val>
          <c:extLst>
            <c:ext xmlns:c16="http://schemas.microsoft.com/office/drawing/2014/chart" uri="{C3380CC4-5D6E-409C-BE32-E72D297353CC}">
              <c16:uniqueId val="{00000005-58B0-4CE0-BABA-261C3110C40C}"/>
            </c:ext>
          </c:extLst>
        </c:ser>
        <c:ser>
          <c:idx val="6"/>
          <c:order val="6"/>
          <c:tx>
            <c:strRef>
              <c:f>データシート!$A$33</c:f>
              <c:strCache>
                <c:ptCount val="1"/>
                <c:pt idx="0">
                  <c:v>国民健康保険特別会計(国民健康保険事業)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0.21</c:v>
                </c:pt>
                <c:pt idx="2">
                  <c:v>#N/A</c:v>
                </c:pt>
                <c:pt idx="3">
                  <c:v>0.37</c:v>
                </c:pt>
                <c:pt idx="4">
                  <c:v>#N/A</c:v>
                </c:pt>
                <c:pt idx="5">
                  <c:v>0.22</c:v>
                </c:pt>
                <c:pt idx="6">
                  <c:v>#N/A</c:v>
                </c:pt>
                <c:pt idx="7">
                  <c:v>0.65</c:v>
                </c:pt>
                <c:pt idx="8">
                  <c:v>#N/A</c:v>
                </c:pt>
                <c:pt idx="9">
                  <c:v>0.41</c:v>
                </c:pt>
              </c:numCache>
            </c:numRef>
          </c:val>
          <c:extLst>
            <c:ext xmlns:c16="http://schemas.microsoft.com/office/drawing/2014/chart" uri="{C3380CC4-5D6E-409C-BE32-E72D297353CC}">
              <c16:uniqueId val="{00000006-58B0-4CE0-BABA-261C3110C40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1.07</c:v>
                </c:pt>
                <c:pt idx="2">
                  <c:v>#N/A</c:v>
                </c:pt>
                <c:pt idx="3">
                  <c:v>0.88</c:v>
                </c:pt>
                <c:pt idx="4">
                  <c:v>#N/A</c:v>
                </c:pt>
                <c:pt idx="5">
                  <c:v>0.79</c:v>
                </c:pt>
                <c:pt idx="6">
                  <c:v>#N/A</c:v>
                </c:pt>
                <c:pt idx="7">
                  <c:v>0.69</c:v>
                </c:pt>
                <c:pt idx="8">
                  <c:v>#N/A</c:v>
                </c:pt>
                <c:pt idx="9">
                  <c:v>0.86</c:v>
                </c:pt>
              </c:numCache>
            </c:numRef>
          </c:val>
          <c:extLst>
            <c:ext xmlns:c16="http://schemas.microsoft.com/office/drawing/2014/chart" uri="{C3380CC4-5D6E-409C-BE32-E72D297353CC}">
              <c16:uniqueId val="{00000007-58B0-4CE0-BABA-261C3110C40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2.29</c:v>
                </c:pt>
                <c:pt idx="2">
                  <c:v>#N/A</c:v>
                </c:pt>
                <c:pt idx="3">
                  <c:v>2.2400000000000002</c:v>
                </c:pt>
                <c:pt idx="4">
                  <c:v>#N/A</c:v>
                </c:pt>
                <c:pt idx="5">
                  <c:v>2.52</c:v>
                </c:pt>
                <c:pt idx="6">
                  <c:v>#N/A</c:v>
                </c:pt>
                <c:pt idx="7">
                  <c:v>1.26</c:v>
                </c:pt>
                <c:pt idx="8">
                  <c:v>#N/A</c:v>
                </c:pt>
                <c:pt idx="9">
                  <c:v>1.35</c:v>
                </c:pt>
              </c:numCache>
            </c:numRef>
          </c:val>
          <c:extLst>
            <c:ext xmlns:c16="http://schemas.microsoft.com/office/drawing/2014/chart" uri="{C3380CC4-5D6E-409C-BE32-E72D297353CC}">
              <c16:uniqueId val="{00000008-58B0-4CE0-BABA-261C3110C40C}"/>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c:v>
                </c:pt>
                <c:pt idx="1">
                  <c:v>0</c:v>
                </c:pt>
                <c:pt idx="2">
                  <c:v>0</c:v>
                </c:pt>
                <c:pt idx="3">
                  <c:v>0</c:v>
                </c:pt>
                <c:pt idx="4">
                  <c:v>0</c:v>
                </c:pt>
                <c:pt idx="5">
                  <c:v>0</c:v>
                </c:pt>
                <c:pt idx="6">
                  <c:v>0</c:v>
                </c:pt>
                <c:pt idx="7">
                  <c:v>0</c:v>
                </c:pt>
                <c:pt idx="8">
                  <c:v>#N/A</c:v>
                </c:pt>
                <c:pt idx="9">
                  <c:v>3.78</c:v>
                </c:pt>
              </c:numCache>
            </c:numRef>
          </c:val>
          <c:extLst>
            <c:ext xmlns:c16="http://schemas.microsoft.com/office/drawing/2014/chart" uri="{C3380CC4-5D6E-409C-BE32-E72D297353CC}">
              <c16:uniqueId val="{00000009-58B0-4CE0-BABA-261C3110C40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722</c:v>
                </c:pt>
                <c:pt idx="5">
                  <c:v>723</c:v>
                </c:pt>
                <c:pt idx="8">
                  <c:v>732</c:v>
                </c:pt>
                <c:pt idx="11">
                  <c:v>748</c:v>
                </c:pt>
                <c:pt idx="14">
                  <c:v>764</c:v>
                </c:pt>
              </c:numCache>
            </c:numRef>
          </c:val>
          <c:extLst>
            <c:ext xmlns:c16="http://schemas.microsoft.com/office/drawing/2014/chart" uri="{C3380CC4-5D6E-409C-BE32-E72D297353CC}">
              <c16:uniqueId val="{00000000-A843-4B20-BA9F-F44FC3CCA7A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843-4B20-BA9F-F44FC3CCA7A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843-4B20-BA9F-F44FC3CCA7A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843-4B20-BA9F-F44FC3CCA7A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275</c:v>
                </c:pt>
                <c:pt idx="3">
                  <c:v>281</c:v>
                </c:pt>
                <c:pt idx="6">
                  <c:v>258</c:v>
                </c:pt>
                <c:pt idx="9">
                  <c:v>254</c:v>
                </c:pt>
                <c:pt idx="12">
                  <c:v>246</c:v>
                </c:pt>
              </c:numCache>
            </c:numRef>
          </c:val>
          <c:extLst>
            <c:ext xmlns:c16="http://schemas.microsoft.com/office/drawing/2014/chart" uri="{C3380CC4-5D6E-409C-BE32-E72D297353CC}">
              <c16:uniqueId val="{00000004-A843-4B20-BA9F-F44FC3CCA7A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843-4B20-BA9F-F44FC3CCA7A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843-4B20-BA9F-F44FC3CCA7A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772</c:v>
                </c:pt>
                <c:pt idx="3">
                  <c:v>787</c:v>
                </c:pt>
                <c:pt idx="6">
                  <c:v>838</c:v>
                </c:pt>
                <c:pt idx="9">
                  <c:v>857</c:v>
                </c:pt>
                <c:pt idx="12">
                  <c:v>890</c:v>
                </c:pt>
              </c:numCache>
            </c:numRef>
          </c:val>
          <c:extLst>
            <c:ext xmlns:c16="http://schemas.microsoft.com/office/drawing/2014/chart" uri="{C3380CC4-5D6E-409C-BE32-E72D297353CC}">
              <c16:uniqueId val="{00000007-A843-4B20-BA9F-F44FC3CCA7A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325</c:v>
                </c:pt>
                <c:pt idx="2">
                  <c:v>#N/A</c:v>
                </c:pt>
                <c:pt idx="3">
                  <c:v>#N/A</c:v>
                </c:pt>
                <c:pt idx="4">
                  <c:v>345</c:v>
                </c:pt>
                <c:pt idx="5">
                  <c:v>#N/A</c:v>
                </c:pt>
                <c:pt idx="6">
                  <c:v>#N/A</c:v>
                </c:pt>
                <c:pt idx="7">
                  <c:v>364</c:v>
                </c:pt>
                <c:pt idx="8">
                  <c:v>#N/A</c:v>
                </c:pt>
                <c:pt idx="9">
                  <c:v>#N/A</c:v>
                </c:pt>
                <c:pt idx="10">
                  <c:v>363</c:v>
                </c:pt>
                <c:pt idx="11">
                  <c:v>#N/A</c:v>
                </c:pt>
                <c:pt idx="12">
                  <c:v>#N/A</c:v>
                </c:pt>
                <c:pt idx="13">
                  <c:v>372</c:v>
                </c:pt>
                <c:pt idx="14">
                  <c:v>#N/A</c:v>
                </c:pt>
              </c:numCache>
            </c:numRef>
          </c:val>
          <c:smooth val="0"/>
          <c:extLst>
            <c:ext xmlns:c16="http://schemas.microsoft.com/office/drawing/2014/chart" uri="{C3380CC4-5D6E-409C-BE32-E72D297353CC}">
              <c16:uniqueId val="{00000008-A843-4B20-BA9F-F44FC3CCA7A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6894</c:v>
                </c:pt>
                <c:pt idx="5">
                  <c:v>6407</c:v>
                </c:pt>
                <c:pt idx="8">
                  <c:v>6046</c:v>
                </c:pt>
                <c:pt idx="11">
                  <c:v>5772</c:v>
                </c:pt>
                <c:pt idx="14">
                  <c:v>6336</c:v>
                </c:pt>
              </c:numCache>
            </c:numRef>
          </c:val>
          <c:extLst>
            <c:ext xmlns:c16="http://schemas.microsoft.com/office/drawing/2014/chart" uri="{C3380CC4-5D6E-409C-BE32-E72D297353CC}">
              <c16:uniqueId val="{00000000-DFF6-4BEC-AC19-21E5B78F5E3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450</c:v>
                </c:pt>
                <c:pt idx="5">
                  <c:v>415</c:v>
                </c:pt>
                <c:pt idx="8">
                  <c:v>374</c:v>
                </c:pt>
                <c:pt idx="11">
                  <c:v>345</c:v>
                </c:pt>
                <c:pt idx="14">
                  <c:v>438</c:v>
                </c:pt>
              </c:numCache>
            </c:numRef>
          </c:val>
          <c:extLst>
            <c:ext xmlns:c16="http://schemas.microsoft.com/office/drawing/2014/chart" uri="{C3380CC4-5D6E-409C-BE32-E72D297353CC}">
              <c16:uniqueId val="{00000001-DFF6-4BEC-AC19-21E5B78F5E3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3601</c:v>
                </c:pt>
                <c:pt idx="5">
                  <c:v>4038</c:v>
                </c:pt>
                <c:pt idx="8">
                  <c:v>4348</c:v>
                </c:pt>
                <c:pt idx="11">
                  <c:v>4518</c:v>
                </c:pt>
                <c:pt idx="14">
                  <c:v>4987</c:v>
                </c:pt>
              </c:numCache>
            </c:numRef>
          </c:val>
          <c:extLst>
            <c:ext xmlns:c16="http://schemas.microsoft.com/office/drawing/2014/chart" uri="{C3380CC4-5D6E-409C-BE32-E72D297353CC}">
              <c16:uniqueId val="{00000002-DFF6-4BEC-AC19-21E5B78F5E3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FF6-4BEC-AC19-21E5B78F5E3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FF6-4BEC-AC19-21E5B78F5E3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270</c:v>
                </c:pt>
                <c:pt idx="3">
                  <c:v>283</c:v>
                </c:pt>
                <c:pt idx="6">
                  <c:v>266</c:v>
                </c:pt>
                <c:pt idx="9">
                  <c:v>258</c:v>
                </c:pt>
                <c:pt idx="12">
                  <c:v>303</c:v>
                </c:pt>
              </c:numCache>
            </c:numRef>
          </c:val>
          <c:extLst>
            <c:ext xmlns:c16="http://schemas.microsoft.com/office/drawing/2014/chart" uri="{C3380CC4-5D6E-409C-BE32-E72D297353CC}">
              <c16:uniqueId val="{00000005-DFF6-4BEC-AC19-21E5B78F5E3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420</c:v>
                </c:pt>
                <c:pt idx="3">
                  <c:v>374</c:v>
                </c:pt>
                <c:pt idx="6">
                  <c:v>344</c:v>
                </c:pt>
                <c:pt idx="9">
                  <c:v>368</c:v>
                </c:pt>
                <c:pt idx="12">
                  <c:v>434</c:v>
                </c:pt>
              </c:numCache>
            </c:numRef>
          </c:val>
          <c:extLst>
            <c:ext xmlns:c16="http://schemas.microsoft.com/office/drawing/2014/chart" uri="{C3380CC4-5D6E-409C-BE32-E72D297353CC}">
              <c16:uniqueId val="{00000006-DFF6-4BEC-AC19-21E5B78F5E3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DFF6-4BEC-AC19-21E5B78F5E3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2926</c:v>
                </c:pt>
                <c:pt idx="3">
                  <c:v>2631</c:v>
                </c:pt>
                <c:pt idx="6">
                  <c:v>2412</c:v>
                </c:pt>
                <c:pt idx="9">
                  <c:v>2182</c:v>
                </c:pt>
                <c:pt idx="12">
                  <c:v>1948</c:v>
                </c:pt>
              </c:numCache>
            </c:numRef>
          </c:val>
          <c:extLst>
            <c:ext xmlns:c16="http://schemas.microsoft.com/office/drawing/2014/chart" uri="{C3380CC4-5D6E-409C-BE32-E72D297353CC}">
              <c16:uniqueId val="{00000008-DFF6-4BEC-AC19-21E5B78F5E3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FF6-4BEC-AC19-21E5B78F5E3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7160</c:v>
                </c:pt>
                <c:pt idx="3">
                  <c:v>7268</c:v>
                </c:pt>
                <c:pt idx="6">
                  <c:v>6932</c:v>
                </c:pt>
                <c:pt idx="9">
                  <c:v>6624</c:v>
                </c:pt>
                <c:pt idx="12">
                  <c:v>6850</c:v>
                </c:pt>
              </c:numCache>
            </c:numRef>
          </c:val>
          <c:extLst>
            <c:ext xmlns:c16="http://schemas.microsoft.com/office/drawing/2014/chart" uri="{C3380CC4-5D6E-409C-BE32-E72D297353CC}">
              <c16:uniqueId val="{0000000A-DFF6-4BEC-AC19-21E5B78F5E3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FF6-4BEC-AC19-21E5B78F5E3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1739</c:v>
                </c:pt>
                <c:pt idx="1">
                  <c:v>1791</c:v>
                </c:pt>
                <c:pt idx="2">
                  <c:v>1722</c:v>
                </c:pt>
              </c:numCache>
            </c:numRef>
          </c:val>
          <c:extLst>
            <c:ext xmlns:c16="http://schemas.microsoft.com/office/drawing/2014/chart" uri="{C3380CC4-5D6E-409C-BE32-E72D297353CC}">
              <c16:uniqueId val="{00000000-7DE3-4F24-A0A8-D2BF5C7F447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1068</c:v>
                </c:pt>
                <c:pt idx="1">
                  <c:v>1148</c:v>
                </c:pt>
                <c:pt idx="2">
                  <c:v>1198</c:v>
                </c:pt>
              </c:numCache>
            </c:numRef>
          </c:val>
          <c:extLst>
            <c:ext xmlns:c16="http://schemas.microsoft.com/office/drawing/2014/chart" uri="{C3380CC4-5D6E-409C-BE32-E72D297353CC}">
              <c16:uniqueId val="{00000001-7DE3-4F24-A0A8-D2BF5C7F447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1288</c:v>
                </c:pt>
                <c:pt idx="1">
                  <c:v>1309</c:v>
                </c:pt>
                <c:pt idx="2">
                  <c:v>1140</c:v>
                </c:pt>
              </c:numCache>
            </c:numRef>
          </c:val>
          <c:extLst>
            <c:ext xmlns:c16="http://schemas.microsoft.com/office/drawing/2014/chart" uri="{C3380CC4-5D6E-409C-BE32-E72D297353CC}">
              <c16:uniqueId val="{00000002-7DE3-4F24-A0A8-D2BF5C7F447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鹿児島県喜界町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tx1"/>
              </a:solidFill>
              <a:effectLst/>
              <a:latin typeface="+mn-lt"/>
              <a:ea typeface="+mn-ea"/>
              <a:cs typeface="+mn-cs"/>
            </a:rPr>
            <a:t>〇元利償還金</a:t>
          </a:r>
          <a:endParaRPr lang="ja-JP" altLang="ja-JP" sz="14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町独自の</a:t>
          </a:r>
          <a:r>
            <a:rPr kumimoji="1" lang="ja-JP" altLang="en-US" sz="1100" b="0" i="0" baseline="0">
              <a:solidFill>
                <a:schemeClr val="tx1"/>
              </a:solidFill>
              <a:effectLst/>
              <a:latin typeface="+mn-lt"/>
              <a:ea typeface="+mn-ea"/>
              <a:cs typeface="+mn-cs"/>
            </a:rPr>
            <a:t>事業</a:t>
          </a:r>
          <a:r>
            <a:rPr kumimoji="1" lang="ja-JP" altLang="ja-JP" sz="1100" b="0" i="0" baseline="0">
              <a:solidFill>
                <a:schemeClr val="tx1"/>
              </a:solidFill>
              <a:effectLst/>
              <a:latin typeface="+mn-lt"/>
              <a:ea typeface="+mn-ea"/>
              <a:cs typeface="+mn-cs"/>
            </a:rPr>
            <a:t>計画に基づき町債発行の抑制に努めているが、令和</a:t>
          </a:r>
          <a:r>
            <a:rPr kumimoji="1" lang="en-US" altLang="ja-JP" sz="1100" b="0" i="0" baseline="0">
              <a:solidFill>
                <a:schemeClr val="tx1"/>
              </a:solidFill>
              <a:effectLst/>
              <a:latin typeface="+mn-lt"/>
              <a:ea typeface="+mn-ea"/>
              <a:cs typeface="+mn-cs"/>
            </a:rPr>
            <a:t>3</a:t>
          </a:r>
          <a:r>
            <a:rPr kumimoji="1" lang="ja-JP" altLang="ja-JP" sz="1100" b="0" i="0" baseline="0">
              <a:solidFill>
                <a:schemeClr val="tx1"/>
              </a:solidFill>
              <a:effectLst/>
              <a:latin typeface="+mn-lt"/>
              <a:ea typeface="+mn-ea"/>
              <a:cs typeface="+mn-cs"/>
            </a:rPr>
            <a:t>年度から一般廃棄物焼却処理施設の起債償還が始まり増加傾向である。</a:t>
          </a:r>
          <a:r>
            <a:rPr kumimoji="1" lang="ja-JP" altLang="en-US" sz="1100" b="0" i="0" baseline="0">
              <a:solidFill>
                <a:schemeClr val="tx1"/>
              </a:solidFill>
              <a:effectLst/>
              <a:latin typeface="+mn-lt"/>
              <a:ea typeface="+mn-ea"/>
              <a:cs typeface="+mn-cs"/>
            </a:rPr>
            <a:t>また、金利の上昇も増加要因となっている。</a:t>
          </a:r>
          <a:br>
            <a:rPr kumimoji="1" lang="ja-JP" altLang="ja-JP" sz="1100" b="0" i="0" baseline="0">
              <a:solidFill>
                <a:srgbClr val="FF0000"/>
              </a:solidFill>
              <a:effectLst/>
              <a:latin typeface="+mn-lt"/>
              <a:ea typeface="+mn-ea"/>
              <a:cs typeface="+mn-cs"/>
            </a:rPr>
          </a:br>
          <a:endParaRPr lang="ja-JP" altLang="ja-JP" sz="1400">
            <a:solidFill>
              <a:srgbClr val="FF0000"/>
            </a:solidFill>
            <a:effectLst/>
          </a:endParaRPr>
        </a:p>
        <a:p>
          <a:pPr eaLnBrk="1" fontAlgn="auto" latinLnBrk="0" hangingPunct="1"/>
          <a:r>
            <a:rPr kumimoji="1" lang="ja-JP" altLang="ja-JP" sz="1100" b="0" i="0" baseline="0">
              <a:solidFill>
                <a:schemeClr val="tx1"/>
              </a:solidFill>
              <a:effectLst/>
              <a:latin typeface="+mn-lt"/>
              <a:ea typeface="+mn-ea"/>
              <a:cs typeface="+mn-cs"/>
            </a:rPr>
            <a:t>〇今後の対応</a:t>
          </a:r>
          <a:endParaRPr kumimoji="1" lang="en-US" altLang="ja-JP" sz="1100" b="0" i="0" baseline="0">
            <a:solidFill>
              <a:schemeClr val="tx1"/>
            </a:solidFill>
            <a:effectLst/>
            <a:latin typeface="+mn-lt"/>
            <a:ea typeface="+mn-ea"/>
            <a:cs typeface="+mn-cs"/>
          </a:endParaRPr>
        </a:p>
        <a:p>
          <a:pPr eaLnBrk="1" fontAlgn="auto" latinLnBrk="0" hangingPunct="1"/>
          <a:r>
            <a:rPr kumimoji="1" lang="ja-JP" altLang="ja-JP" sz="1100" b="0" i="0" baseline="0">
              <a:solidFill>
                <a:schemeClr val="tx1"/>
              </a:solidFill>
              <a:effectLst/>
              <a:latin typeface="+mn-lt"/>
              <a:ea typeface="+mn-ea"/>
              <a:cs typeface="+mn-cs"/>
            </a:rPr>
            <a:t>一般会計において、令和７年度</a:t>
          </a:r>
          <a:r>
            <a:rPr kumimoji="1" lang="en-US" altLang="ja-JP" sz="1100" b="0" i="0" baseline="0">
              <a:solidFill>
                <a:schemeClr val="tx1"/>
              </a:solidFill>
              <a:effectLst/>
              <a:latin typeface="+mn-lt"/>
              <a:ea typeface="+mn-ea"/>
              <a:cs typeface="+mn-cs"/>
            </a:rPr>
            <a:t>881</a:t>
          </a:r>
          <a:r>
            <a:rPr kumimoji="1" lang="ja-JP" altLang="ja-JP" sz="1100" b="0" i="0" baseline="0">
              <a:solidFill>
                <a:schemeClr val="tx1"/>
              </a:solidFill>
              <a:effectLst/>
              <a:latin typeface="+mn-lt"/>
              <a:ea typeface="+mn-ea"/>
              <a:cs typeface="+mn-cs"/>
            </a:rPr>
            <a:t>百万円、令和８年度</a:t>
          </a:r>
          <a:r>
            <a:rPr kumimoji="1" lang="en-US" altLang="ja-JP" sz="1100" b="0" i="0" baseline="0">
              <a:solidFill>
                <a:schemeClr val="tx1"/>
              </a:solidFill>
              <a:effectLst/>
              <a:latin typeface="+mn-lt"/>
              <a:ea typeface="+mn-ea"/>
              <a:cs typeface="+mn-cs"/>
            </a:rPr>
            <a:t>814</a:t>
          </a:r>
          <a:r>
            <a:rPr kumimoji="1" lang="ja-JP" altLang="ja-JP" sz="1100" b="0" i="0" baseline="0">
              <a:solidFill>
                <a:schemeClr val="tx1"/>
              </a:solidFill>
              <a:effectLst/>
              <a:latin typeface="+mn-lt"/>
              <a:ea typeface="+mn-ea"/>
              <a:cs typeface="+mn-cs"/>
            </a:rPr>
            <a:t>百万円と償還額が高い水準で推移していくことから、町債発行の抑制を基調とし比率の更なる改善に努める。</a:t>
          </a:r>
          <a:endParaRPr kumimoji="1" lang="en-US" altLang="ja-JP" sz="1100" b="0" i="0" baseline="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今後大型事業が継続的に計画されているため、起債額の抑制に</a:t>
          </a:r>
          <a:r>
            <a:rPr kumimoji="1" lang="ja-JP" altLang="en-US" sz="1100" b="0" i="0" baseline="0">
              <a:solidFill>
                <a:schemeClr val="dk1"/>
              </a:solidFill>
              <a:effectLst/>
              <a:latin typeface="+mn-lt"/>
              <a:ea typeface="+mn-ea"/>
              <a:cs typeface="+mn-cs"/>
            </a:rPr>
            <a:t>ついては特に留意が必要となる。</a:t>
          </a:r>
          <a:endParaRPr lang="ja-JP" altLang="ja-JP" sz="1400">
            <a:effectLst/>
          </a:endParaRPr>
        </a:p>
        <a:p>
          <a:pPr eaLnBrk="1" fontAlgn="auto" latinLnBrk="0" hangingPunct="1"/>
          <a:endParaRPr lang="ja-JP" altLang="ja-JP" sz="1400">
            <a:solidFill>
              <a:schemeClr val="tx1"/>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tx1"/>
              </a:solidFill>
              <a:effectLst/>
              <a:latin typeface="+mn-lt"/>
              <a:ea typeface="+mn-ea"/>
              <a:cs typeface="+mn-cs"/>
            </a:rPr>
            <a:t>減債基金残高のうち、実質公債費率の算定に用いる満期一括償還地方債の償還の財源として積み立てた額にかかる基金がないため該当なし。</a:t>
          </a:r>
          <a:endParaRPr lang="ja-JP" altLang="ja-JP" sz="1000">
            <a:solidFill>
              <a:schemeClr val="tx1"/>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鹿児島県喜界町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tx1"/>
              </a:solidFill>
              <a:effectLst/>
              <a:latin typeface="+mn-lt"/>
              <a:ea typeface="+mn-ea"/>
              <a:cs typeface="+mn-cs"/>
            </a:rPr>
            <a:t>〇一般会計等における地方債現在高</a:t>
          </a:r>
          <a:endParaRPr lang="ja-JP" altLang="ja-JP" sz="14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  令和</a:t>
          </a:r>
          <a:r>
            <a:rPr kumimoji="1" lang="ja-JP" altLang="en-US" sz="1100" b="0" i="0" baseline="0">
              <a:solidFill>
                <a:schemeClr val="tx1"/>
              </a:solidFill>
              <a:effectLst/>
              <a:latin typeface="+mn-lt"/>
              <a:ea typeface="+mn-ea"/>
              <a:cs typeface="+mn-cs"/>
            </a:rPr>
            <a:t>６</a:t>
          </a:r>
          <a:r>
            <a:rPr kumimoji="1" lang="ja-JP" altLang="ja-JP" sz="1100" b="0" i="0" baseline="0">
              <a:solidFill>
                <a:schemeClr val="tx1"/>
              </a:solidFill>
              <a:effectLst/>
              <a:latin typeface="+mn-lt"/>
              <a:ea typeface="+mn-ea"/>
              <a:cs typeface="+mn-cs"/>
            </a:rPr>
            <a:t>年度は、起債発行額</a:t>
          </a:r>
          <a:r>
            <a:rPr kumimoji="1" lang="ja-JP" altLang="en-US" sz="1100" b="0" i="0" baseline="0">
              <a:solidFill>
                <a:schemeClr val="tx1"/>
              </a:solidFill>
              <a:effectLst/>
              <a:latin typeface="+mn-lt"/>
              <a:ea typeface="+mn-ea"/>
              <a:cs typeface="+mn-cs"/>
            </a:rPr>
            <a:t>が</a:t>
          </a:r>
          <a:r>
            <a:rPr kumimoji="1" lang="ja-JP" altLang="ja-JP" sz="1100" b="0" i="0" baseline="0">
              <a:solidFill>
                <a:schemeClr val="tx1"/>
              </a:solidFill>
              <a:effectLst/>
              <a:latin typeface="+mn-lt"/>
              <a:ea typeface="+mn-ea"/>
              <a:cs typeface="+mn-cs"/>
            </a:rPr>
            <a:t>起債償還額</a:t>
          </a:r>
          <a:r>
            <a:rPr kumimoji="1" lang="ja-JP" altLang="en-US" sz="1100" b="0" i="0" baseline="0">
              <a:solidFill>
                <a:schemeClr val="tx1"/>
              </a:solidFill>
              <a:effectLst/>
              <a:latin typeface="+mn-lt"/>
              <a:ea typeface="+mn-ea"/>
              <a:cs typeface="+mn-cs"/>
            </a:rPr>
            <a:t>を</a:t>
          </a:r>
          <a:r>
            <a:rPr kumimoji="1" lang="ja-JP" altLang="ja-JP" sz="1100" b="0" i="0" baseline="0">
              <a:solidFill>
                <a:schemeClr val="tx1"/>
              </a:solidFill>
              <a:effectLst/>
              <a:latin typeface="+mn-lt"/>
              <a:ea typeface="+mn-ea"/>
              <a:cs typeface="+mn-cs"/>
            </a:rPr>
            <a:t>上回ったため</a:t>
          </a:r>
          <a:r>
            <a:rPr kumimoji="1" lang="ja-JP" altLang="en-US" sz="1100" b="0" i="0" baseline="0">
              <a:solidFill>
                <a:schemeClr val="tx1"/>
              </a:solidFill>
              <a:effectLst/>
              <a:latin typeface="+mn-lt"/>
              <a:ea typeface="+mn-ea"/>
              <a:cs typeface="+mn-cs"/>
            </a:rPr>
            <a:t>増加</a:t>
          </a:r>
          <a:r>
            <a:rPr kumimoji="1" lang="ja-JP" altLang="ja-JP" sz="1100" b="0" i="0" baseline="0">
              <a:solidFill>
                <a:schemeClr val="tx1"/>
              </a:solidFill>
              <a:effectLst/>
              <a:latin typeface="+mn-lt"/>
              <a:ea typeface="+mn-ea"/>
              <a:cs typeface="+mn-cs"/>
            </a:rPr>
            <a:t>に転じた。主な要因は、令和</a:t>
          </a:r>
          <a:r>
            <a:rPr kumimoji="1" lang="en-US" altLang="ja-JP" sz="1100" b="0" i="0" baseline="0">
              <a:solidFill>
                <a:schemeClr val="tx1"/>
              </a:solidFill>
              <a:effectLst/>
              <a:latin typeface="+mn-lt"/>
              <a:ea typeface="+mn-ea"/>
              <a:cs typeface="+mn-cs"/>
            </a:rPr>
            <a:t>4</a:t>
          </a:r>
          <a:r>
            <a:rPr kumimoji="1" lang="ja-JP" altLang="ja-JP" sz="1100" b="0" i="0" baseline="0">
              <a:solidFill>
                <a:schemeClr val="tx1"/>
              </a:solidFill>
              <a:effectLst/>
              <a:latin typeface="+mn-lt"/>
              <a:ea typeface="+mn-ea"/>
              <a:cs typeface="+mn-cs"/>
            </a:rPr>
            <a:t>～</a:t>
          </a:r>
          <a:r>
            <a:rPr kumimoji="1" lang="en-US" altLang="ja-JP" sz="1100" b="0" i="0" baseline="0">
              <a:solidFill>
                <a:schemeClr val="tx1"/>
              </a:solidFill>
              <a:effectLst/>
              <a:latin typeface="+mn-lt"/>
              <a:ea typeface="+mn-ea"/>
              <a:cs typeface="+mn-cs"/>
            </a:rPr>
            <a:t>6</a:t>
          </a:r>
          <a:r>
            <a:rPr kumimoji="1" lang="ja-JP" altLang="ja-JP" sz="1100" b="0" i="0" baseline="0">
              <a:solidFill>
                <a:schemeClr val="tx1"/>
              </a:solidFill>
              <a:effectLst/>
              <a:latin typeface="+mn-lt"/>
              <a:ea typeface="+mn-ea"/>
              <a:cs typeface="+mn-cs"/>
            </a:rPr>
            <a:t>年度にかけて進めてきた一般廃棄物最終処分場整備について、最終年度の令和６年度</a:t>
          </a:r>
          <a:r>
            <a:rPr kumimoji="1" lang="ja-JP" altLang="en-US" sz="1100" b="0" i="0" baseline="0">
              <a:solidFill>
                <a:schemeClr val="tx1"/>
              </a:solidFill>
              <a:effectLst/>
              <a:latin typeface="+mn-lt"/>
              <a:ea typeface="+mn-ea"/>
              <a:cs typeface="+mn-cs"/>
            </a:rPr>
            <a:t>に大きく借入</a:t>
          </a:r>
          <a:r>
            <a:rPr kumimoji="1" lang="ja-JP" altLang="ja-JP" sz="1100" b="0" i="0" baseline="0">
              <a:solidFill>
                <a:schemeClr val="tx1"/>
              </a:solidFill>
              <a:effectLst/>
              <a:latin typeface="+mn-lt"/>
              <a:ea typeface="+mn-ea"/>
              <a:cs typeface="+mn-cs"/>
            </a:rPr>
            <a:t>（</a:t>
          </a:r>
          <a:r>
            <a:rPr kumimoji="1" lang="en-US" altLang="ja-JP" sz="1100" b="0" i="0" baseline="0">
              <a:solidFill>
                <a:schemeClr val="tx1"/>
              </a:solidFill>
              <a:effectLst/>
              <a:latin typeface="+mn-lt"/>
              <a:ea typeface="+mn-ea"/>
              <a:cs typeface="+mn-cs"/>
            </a:rPr>
            <a:t>503</a:t>
          </a:r>
          <a:r>
            <a:rPr kumimoji="1" lang="ja-JP" altLang="ja-JP" sz="1100" b="0" i="0" baseline="0">
              <a:solidFill>
                <a:schemeClr val="tx1"/>
              </a:solidFill>
              <a:effectLst/>
              <a:latin typeface="+mn-lt"/>
              <a:ea typeface="+mn-ea"/>
              <a:cs typeface="+mn-cs"/>
            </a:rPr>
            <a:t>百万円）</a:t>
          </a:r>
          <a:r>
            <a:rPr kumimoji="1" lang="ja-JP" altLang="en-US" sz="1100" b="0" i="0" baseline="0">
              <a:solidFill>
                <a:schemeClr val="tx1"/>
              </a:solidFill>
              <a:effectLst/>
              <a:latin typeface="+mn-lt"/>
              <a:ea typeface="+mn-ea"/>
              <a:cs typeface="+mn-cs"/>
            </a:rPr>
            <a:t>が行われたためである</a:t>
          </a:r>
          <a:r>
            <a:rPr kumimoji="1" lang="ja-JP" altLang="en-US" sz="1100" b="0" i="0" baseline="0">
              <a:solidFill>
                <a:schemeClr val="dk1"/>
              </a:solidFill>
              <a:effectLst/>
              <a:latin typeface="+mn-lt"/>
              <a:ea typeface="+mn-ea"/>
              <a:cs typeface="+mn-cs"/>
            </a:rPr>
            <a:t>。</a:t>
          </a:r>
          <a:endParaRPr kumimoji="1" lang="en-US" altLang="ja-JP" sz="1100" b="0" i="0" baseline="0">
            <a:solidFill>
              <a:schemeClr val="dk1"/>
            </a:solidFill>
            <a:effectLst/>
            <a:latin typeface="+mn-lt"/>
            <a:ea typeface="+mn-ea"/>
            <a:cs typeface="+mn-cs"/>
          </a:endParaRPr>
        </a:p>
        <a:p>
          <a:pPr eaLnBrk="1" fontAlgn="auto" latinLnBrk="0" hangingPunct="1"/>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tx1"/>
              </a:solidFill>
              <a:effectLst/>
              <a:latin typeface="+mn-lt"/>
              <a:ea typeface="+mn-ea"/>
              <a:cs typeface="+mn-cs"/>
            </a:rPr>
            <a:t>〇公営企業債等繰入見込額</a:t>
          </a:r>
          <a:endParaRPr lang="ja-JP" altLang="ja-JP" sz="14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　元利償還金の減額により繰入</a:t>
          </a:r>
          <a:r>
            <a:rPr kumimoji="1" lang="ja-JP" altLang="en-US" sz="1100" b="0" i="0" baseline="0">
              <a:solidFill>
                <a:schemeClr val="tx1"/>
              </a:solidFill>
              <a:effectLst/>
              <a:latin typeface="+mn-lt"/>
              <a:ea typeface="+mn-ea"/>
              <a:cs typeface="+mn-cs"/>
            </a:rPr>
            <a:t>見込額</a:t>
          </a:r>
          <a:r>
            <a:rPr kumimoji="1" lang="ja-JP" altLang="ja-JP" sz="1100" b="0" i="0" baseline="0">
              <a:solidFill>
                <a:schemeClr val="tx1"/>
              </a:solidFill>
              <a:effectLst/>
              <a:latin typeface="+mn-lt"/>
              <a:ea typeface="+mn-ea"/>
              <a:cs typeface="+mn-cs"/>
            </a:rPr>
            <a:t>も減少傾向にある。</a:t>
          </a:r>
          <a:endParaRPr kumimoji="1" lang="en-US" altLang="ja-JP" sz="1100" b="0" i="0" baseline="0">
            <a:solidFill>
              <a:schemeClr val="tx1"/>
            </a:solidFill>
            <a:effectLst/>
            <a:latin typeface="+mn-lt"/>
            <a:ea typeface="+mn-ea"/>
            <a:cs typeface="+mn-cs"/>
          </a:endParaRPr>
        </a:p>
        <a:p>
          <a:pPr eaLnBrk="1" fontAlgn="auto" latinLnBrk="0" hangingPunct="1"/>
          <a:endParaRPr lang="ja-JP" altLang="ja-JP" sz="1400">
            <a:solidFill>
              <a:srgbClr val="FF0000"/>
            </a:solidFill>
            <a:effectLst/>
          </a:endParaRPr>
        </a:p>
        <a:p>
          <a:pPr eaLnBrk="1" fontAlgn="auto" latinLnBrk="0" hangingPunct="1"/>
          <a:r>
            <a:rPr kumimoji="1" lang="ja-JP" altLang="ja-JP" sz="1100" b="0" i="0" baseline="0">
              <a:solidFill>
                <a:schemeClr val="tx1"/>
              </a:solidFill>
              <a:effectLst/>
              <a:latin typeface="+mn-lt"/>
              <a:ea typeface="+mn-ea"/>
              <a:cs typeface="+mn-cs"/>
            </a:rPr>
            <a:t>〇将来負担比率の分子</a:t>
          </a:r>
          <a:endParaRPr lang="ja-JP" altLang="ja-JP" sz="14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　充当可能基金は増加しているが、令和５年度～令和６年度は一般廃棄物最終処分場整備が本格化することに伴い地方債現在高も増加</a:t>
          </a:r>
          <a:r>
            <a:rPr kumimoji="1" lang="ja-JP" altLang="en-US" sz="1100" b="0" i="0" baseline="0">
              <a:solidFill>
                <a:schemeClr val="tx1"/>
              </a:solidFill>
              <a:effectLst/>
              <a:latin typeface="+mn-lt"/>
              <a:ea typeface="+mn-ea"/>
              <a:cs typeface="+mn-cs"/>
            </a:rPr>
            <a:t>したが、財政措置率の高い過疎債であるため大きく影響しなかった。公営企業債等繰入見込額も減少しており、結果として将来負担率の分子は減少した。</a:t>
          </a:r>
          <a:endParaRPr kumimoji="1" lang="en-US" altLang="ja-JP" sz="1100" b="0" i="0" baseline="0">
            <a:solidFill>
              <a:schemeClr val="tx1"/>
            </a:solidFill>
            <a:effectLst/>
            <a:latin typeface="+mn-lt"/>
            <a:ea typeface="+mn-ea"/>
            <a:cs typeface="+mn-cs"/>
          </a:endParaRPr>
        </a:p>
        <a:p>
          <a:pPr eaLnBrk="1" fontAlgn="auto" latinLnBrk="0" hangingPunct="1"/>
          <a:endParaRPr lang="ja-JP" altLang="ja-JP" sz="1400">
            <a:solidFill>
              <a:srgbClr val="FF0000"/>
            </a:solidFill>
            <a:effectLst/>
          </a:endParaRPr>
        </a:p>
        <a:p>
          <a:pPr eaLnBrk="1" fontAlgn="auto" latinLnBrk="0" hangingPunct="1"/>
          <a:r>
            <a:rPr kumimoji="1" lang="ja-JP" altLang="ja-JP" sz="1100" b="0" i="0" baseline="0">
              <a:solidFill>
                <a:schemeClr val="tx1"/>
              </a:solidFill>
              <a:effectLst/>
              <a:latin typeface="+mn-lt"/>
              <a:ea typeface="+mn-ea"/>
              <a:cs typeface="+mn-cs"/>
            </a:rPr>
            <a:t>〇今後の対応</a:t>
          </a:r>
          <a:endParaRPr lang="ja-JP" altLang="ja-JP" sz="14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　</a:t>
          </a:r>
          <a:r>
            <a:rPr kumimoji="1" lang="ja-JP" altLang="en-US" sz="1100" b="0" i="0" baseline="0">
              <a:solidFill>
                <a:schemeClr val="tx1"/>
              </a:solidFill>
              <a:effectLst/>
              <a:latin typeface="+mn-lt"/>
              <a:ea typeface="+mn-ea"/>
              <a:cs typeface="+mn-cs"/>
            </a:rPr>
            <a:t>大型事業が計画される中にあっても、</a:t>
          </a:r>
          <a:r>
            <a:rPr kumimoji="1" lang="ja-JP" altLang="ja-JP" sz="1100" b="0" i="0" baseline="0">
              <a:solidFill>
                <a:schemeClr val="tx1"/>
              </a:solidFill>
              <a:effectLst/>
              <a:latin typeface="+mn-lt"/>
              <a:ea typeface="+mn-ea"/>
              <a:cs typeface="+mn-cs"/>
            </a:rPr>
            <a:t>町債発行の抑制を基調とし、比率</a:t>
          </a:r>
          <a:r>
            <a:rPr kumimoji="1" lang="ja-JP" altLang="en-US" sz="1100" b="0" i="0" baseline="0">
              <a:solidFill>
                <a:schemeClr val="tx1"/>
              </a:solidFill>
              <a:effectLst/>
              <a:latin typeface="+mn-lt"/>
              <a:ea typeface="+mn-ea"/>
              <a:cs typeface="+mn-cs"/>
            </a:rPr>
            <a:t>の</a:t>
          </a:r>
          <a:r>
            <a:rPr kumimoji="1" lang="ja-JP" altLang="ja-JP" sz="1100" b="0" i="0" baseline="0">
              <a:solidFill>
                <a:schemeClr val="tx1"/>
              </a:solidFill>
              <a:effectLst/>
              <a:latin typeface="+mn-lt"/>
              <a:ea typeface="+mn-ea"/>
              <a:cs typeface="+mn-cs"/>
            </a:rPr>
            <a:t>改善に努め</a:t>
          </a:r>
          <a:r>
            <a:rPr kumimoji="1" lang="ja-JP" altLang="en-US" sz="1100" b="0" i="0" baseline="0">
              <a:solidFill>
                <a:schemeClr val="tx1"/>
              </a:solidFill>
              <a:effectLst/>
              <a:latin typeface="+mn-lt"/>
              <a:ea typeface="+mn-ea"/>
              <a:cs typeface="+mn-cs"/>
            </a:rPr>
            <a:t>ていく</a:t>
          </a:r>
          <a:r>
            <a:rPr kumimoji="1" lang="ja-JP" altLang="ja-JP" sz="1100" b="0" i="0" baseline="0">
              <a:solidFill>
                <a:schemeClr val="tx1"/>
              </a:solidFill>
              <a:effectLst/>
              <a:latin typeface="+mn-lt"/>
              <a:ea typeface="+mn-ea"/>
              <a:cs typeface="+mn-cs"/>
            </a:rPr>
            <a:t>。</a:t>
          </a:r>
          <a:endParaRPr lang="ja-JP" altLang="ja-JP" sz="1400">
            <a:solidFill>
              <a:schemeClr val="tx1"/>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鹿児島県喜界町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mn-lt"/>
              <a:ea typeface="+mn-ea"/>
              <a:cs typeface="+mn-cs"/>
            </a:rPr>
            <a:t>（増減理由）</a:t>
          </a:r>
          <a:endParaRPr lang="ja-JP" altLang="ja-JP" sz="14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・財政調整基金においては、</a:t>
          </a:r>
          <a:r>
            <a:rPr kumimoji="1" lang="ja-JP" altLang="en-US" sz="1100" b="0" i="0" baseline="0">
              <a:solidFill>
                <a:schemeClr val="tx1"/>
              </a:solidFill>
              <a:effectLst/>
              <a:latin typeface="+mn-lt"/>
              <a:ea typeface="+mn-ea"/>
              <a:cs typeface="+mn-cs"/>
            </a:rPr>
            <a:t>例年通り</a:t>
          </a:r>
          <a:r>
            <a:rPr kumimoji="1" lang="ja-JP" altLang="ja-JP" sz="1100" b="0" i="0" baseline="0">
              <a:solidFill>
                <a:schemeClr val="tx1"/>
              </a:solidFill>
              <a:effectLst/>
              <a:latin typeface="+mn-lt"/>
              <a:ea typeface="+mn-ea"/>
              <a:cs typeface="+mn-cs"/>
            </a:rPr>
            <a:t>前年度余剰金（自治法第</a:t>
          </a:r>
          <a:r>
            <a:rPr kumimoji="1" lang="en-US" altLang="ja-JP" sz="1100" b="0" i="0" baseline="0">
              <a:solidFill>
                <a:schemeClr val="tx1"/>
              </a:solidFill>
              <a:effectLst/>
              <a:latin typeface="+mn-lt"/>
              <a:ea typeface="+mn-ea"/>
              <a:cs typeface="+mn-cs"/>
            </a:rPr>
            <a:t>233</a:t>
          </a:r>
          <a:r>
            <a:rPr kumimoji="1" lang="ja-JP" altLang="ja-JP" sz="1100" b="0" i="0" baseline="0">
              <a:solidFill>
                <a:schemeClr val="tx1"/>
              </a:solidFill>
              <a:effectLst/>
              <a:latin typeface="+mn-lt"/>
              <a:ea typeface="+mn-ea"/>
              <a:cs typeface="+mn-cs"/>
            </a:rPr>
            <a:t>条の</a:t>
          </a:r>
          <a:r>
            <a:rPr kumimoji="1" lang="en-US" altLang="ja-JP" sz="1100" b="0" i="0" baseline="0">
              <a:solidFill>
                <a:schemeClr val="tx1"/>
              </a:solidFill>
              <a:effectLst/>
              <a:latin typeface="+mn-lt"/>
              <a:ea typeface="+mn-ea"/>
              <a:cs typeface="+mn-cs"/>
            </a:rPr>
            <a:t>2</a:t>
          </a:r>
          <a:r>
            <a:rPr kumimoji="1" lang="ja-JP" altLang="ja-JP" sz="1100" b="0" i="0" baseline="0">
              <a:solidFill>
                <a:schemeClr val="tx1"/>
              </a:solidFill>
              <a:effectLst/>
              <a:latin typeface="+mn-lt"/>
              <a:ea typeface="+mn-ea"/>
              <a:cs typeface="+mn-cs"/>
            </a:rPr>
            <a:t>による積立）</a:t>
          </a:r>
          <a:r>
            <a:rPr kumimoji="1" lang="ja-JP" altLang="en-US" sz="1100" b="0" i="0" baseline="0">
              <a:solidFill>
                <a:schemeClr val="tx1"/>
              </a:solidFill>
              <a:effectLst/>
              <a:latin typeface="+mn-lt"/>
              <a:ea typeface="+mn-ea"/>
              <a:cs typeface="+mn-cs"/>
            </a:rPr>
            <a:t>による積立（</a:t>
          </a:r>
          <a:r>
            <a:rPr kumimoji="1" lang="en-US" altLang="ja-JP" sz="1100" b="0" i="0" baseline="0">
              <a:solidFill>
                <a:schemeClr val="tx1"/>
              </a:solidFill>
              <a:effectLst/>
              <a:latin typeface="+mn-lt"/>
              <a:ea typeface="+mn-ea"/>
              <a:cs typeface="+mn-cs"/>
            </a:rPr>
            <a:t>26</a:t>
          </a:r>
          <a:r>
            <a:rPr kumimoji="1" lang="ja-JP" altLang="en-US" sz="1100" b="0" i="0" baseline="0">
              <a:solidFill>
                <a:schemeClr val="tx1"/>
              </a:solidFill>
              <a:effectLst/>
              <a:latin typeface="+mn-lt"/>
              <a:ea typeface="+mn-ea"/>
              <a:cs typeface="+mn-cs"/>
            </a:rPr>
            <a:t>百万円）</a:t>
          </a:r>
          <a:r>
            <a:rPr kumimoji="1" lang="ja-JP" altLang="ja-JP" sz="1100" b="0" i="0" baseline="0">
              <a:solidFill>
                <a:schemeClr val="tx1"/>
              </a:solidFill>
              <a:effectLst/>
              <a:latin typeface="+mn-lt"/>
              <a:ea typeface="+mn-ea"/>
              <a:cs typeface="+mn-cs"/>
            </a:rPr>
            <a:t>や利子積立</a:t>
          </a:r>
          <a:r>
            <a:rPr kumimoji="1" lang="ja-JP" altLang="en-US" sz="1100" b="0" i="0" baseline="0">
              <a:solidFill>
                <a:schemeClr val="tx1"/>
              </a:solidFill>
              <a:effectLst/>
              <a:latin typeface="+mn-lt"/>
              <a:ea typeface="+mn-ea"/>
              <a:cs typeface="+mn-cs"/>
            </a:rPr>
            <a:t>を行ったが、財源確保のため</a:t>
          </a:r>
          <a:r>
            <a:rPr kumimoji="1" lang="en-US" altLang="ja-JP" sz="1100" b="0" i="0" baseline="0">
              <a:solidFill>
                <a:schemeClr val="tx1"/>
              </a:solidFill>
              <a:effectLst/>
              <a:latin typeface="+mn-lt"/>
              <a:ea typeface="+mn-ea"/>
              <a:cs typeface="+mn-cs"/>
            </a:rPr>
            <a:t>95</a:t>
          </a:r>
          <a:r>
            <a:rPr kumimoji="1" lang="ja-JP" altLang="en-US" sz="1100" b="0" i="0" baseline="0">
              <a:solidFill>
                <a:schemeClr val="tx1"/>
              </a:solidFill>
              <a:effectLst/>
              <a:latin typeface="+mn-lt"/>
              <a:ea typeface="+mn-ea"/>
              <a:cs typeface="+mn-cs"/>
            </a:rPr>
            <a:t>百万円を取崩したため最終的に</a:t>
          </a:r>
          <a:r>
            <a:rPr kumimoji="1" lang="en-US" altLang="ja-JP" sz="1100" b="0" i="0" baseline="0">
              <a:solidFill>
                <a:schemeClr val="tx1"/>
              </a:solidFill>
              <a:effectLst/>
              <a:latin typeface="+mn-lt"/>
              <a:ea typeface="+mn-ea"/>
              <a:cs typeface="+mn-cs"/>
            </a:rPr>
            <a:t>69</a:t>
          </a:r>
          <a:r>
            <a:rPr kumimoji="1" lang="ja-JP" altLang="en-US" sz="1100" b="0" i="0" baseline="0">
              <a:solidFill>
                <a:schemeClr val="tx1"/>
              </a:solidFill>
              <a:effectLst/>
              <a:latin typeface="+mn-lt"/>
              <a:ea typeface="+mn-ea"/>
              <a:cs typeface="+mn-cs"/>
            </a:rPr>
            <a:t>百万円基金残高が減少した。</a:t>
          </a:r>
          <a:endParaRPr kumimoji="1" lang="en-US" altLang="ja-JP" sz="1100" b="0" i="0" baseline="0">
            <a:solidFill>
              <a:schemeClr val="tx1"/>
            </a:solidFill>
            <a:effectLst/>
            <a:latin typeface="+mn-lt"/>
            <a:ea typeface="+mn-ea"/>
            <a:cs typeface="+mn-cs"/>
          </a:endParaRPr>
        </a:p>
        <a:p>
          <a:pPr eaLnBrk="1" fontAlgn="auto" latinLnBrk="0" hangingPunct="1"/>
          <a:r>
            <a:rPr kumimoji="1" lang="ja-JP" altLang="ja-JP" sz="1100" b="0" i="0" baseline="0">
              <a:solidFill>
                <a:schemeClr val="tx1"/>
              </a:solidFill>
              <a:effectLst/>
              <a:latin typeface="+mn-lt"/>
              <a:ea typeface="+mn-ea"/>
              <a:cs typeface="+mn-cs"/>
            </a:rPr>
            <a:t>・</a:t>
          </a:r>
          <a:r>
            <a:rPr kumimoji="1" lang="ja-JP" altLang="ja-JP" sz="1100">
              <a:solidFill>
                <a:schemeClr val="tx1"/>
              </a:solidFill>
              <a:effectLst/>
              <a:latin typeface="+mn-lt"/>
              <a:ea typeface="+mn-ea"/>
              <a:cs typeface="+mn-cs"/>
            </a:rPr>
            <a:t>減債基金は令和</a:t>
          </a:r>
          <a:r>
            <a:rPr kumimoji="1" lang="en-US" altLang="ja-JP" sz="1100">
              <a:solidFill>
                <a:schemeClr val="tx1"/>
              </a:solidFill>
              <a:effectLst/>
              <a:latin typeface="+mn-lt"/>
              <a:ea typeface="+mn-ea"/>
              <a:cs typeface="+mn-cs"/>
            </a:rPr>
            <a:t>17</a:t>
          </a:r>
          <a:r>
            <a:rPr kumimoji="1" lang="ja-JP" altLang="ja-JP" sz="1100">
              <a:solidFill>
                <a:schemeClr val="tx1"/>
              </a:solidFill>
              <a:effectLst/>
              <a:latin typeface="+mn-lt"/>
              <a:ea typeface="+mn-ea"/>
              <a:cs typeface="+mn-cs"/>
            </a:rPr>
            <a:t>年度</a:t>
          </a:r>
          <a:r>
            <a:rPr kumimoji="1" lang="ja-JP" altLang="en-US" sz="1100">
              <a:solidFill>
                <a:schemeClr val="tx1"/>
              </a:solidFill>
              <a:effectLst/>
              <a:latin typeface="+mn-lt"/>
              <a:ea typeface="+mn-ea"/>
              <a:cs typeface="+mn-cs"/>
            </a:rPr>
            <a:t>以降</a:t>
          </a:r>
          <a:r>
            <a:rPr kumimoji="1" lang="ja-JP" altLang="ja-JP" sz="1100">
              <a:solidFill>
                <a:schemeClr val="tx1"/>
              </a:solidFill>
              <a:effectLst/>
              <a:latin typeface="+mn-lt"/>
              <a:ea typeface="+mn-ea"/>
              <a:cs typeface="+mn-cs"/>
            </a:rPr>
            <a:t>の国営地下ダム整備事業負担金の償還に備えて</a:t>
          </a:r>
          <a:r>
            <a:rPr kumimoji="1" lang="en-US" altLang="ja-JP" sz="1100">
              <a:solidFill>
                <a:schemeClr val="tx1"/>
              </a:solidFill>
              <a:effectLst/>
              <a:latin typeface="+mn-lt"/>
              <a:ea typeface="+mn-ea"/>
              <a:cs typeface="+mn-cs"/>
            </a:rPr>
            <a:t>50</a:t>
          </a:r>
          <a:r>
            <a:rPr kumimoji="1" lang="ja-JP" altLang="ja-JP" sz="1100">
              <a:solidFill>
                <a:schemeClr val="tx1"/>
              </a:solidFill>
              <a:effectLst/>
              <a:latin typeface="+mn-lt"/>
              <a:ea typeface="+mn-ea"/>
              <a:cs typeface="+mn-cs"/>
            </a:rPr>
            <a:t>百万円</a:t>
          </a:r>
          <a:r>
            <a:rPr kumimoji="1" lang="ja-JP" altLang="en-US" sz="1100">
              <a:solidFill>
                <a:schemeClr val="tx1"/>
              </a:solidFill>
              <a:effectLst/>
              <a:latin typeface="+mn-lt"/>
              <a:ea typeface="+mn-ea"/>
              <a:cs typeface="+mn-cs"/>
            </a:rPr>
            <a:t>積み立てた</a:t>
          </a:r>
          <a:r>
            <a:rPr kumimoji="1" lang="ja-JP" altLang="ja-JP" sz="1100">
              <a:solidFill>
                <a:schemeClr val="tx1"/>
              </a:solidFill>
              <a:effectLst/>
              <a:latin typeface="+mn-lt"/>
              <a:ea typeface="+mn-ea"/>
              <a:cs typeface="+mn-cs"/>
            </a:rPr>
            <a:t>。</a:t>
          </a:r>
          <a:endParaRPr lang="ja-JP" altLang="ja-JP" sz="1400">
            <a:solidFill>
              <a:schemeClr val="tx1"/>
            </a:solidFill>
            <a:effectLst/>
          </a:endParaRPr>
        </a:p>
        <a:p>
          <a:pPr eaLnBrk="1" fontAlgn="auto" latinLnBrk="0" hangingPunct="1"/>
          <a:r>
            <a:rPr kumimoji="1" lang="ja-JP" altLang="ja-JP" sz="1100">
              <a:solidFill>
                <a:schemeClr val="tx1"/>
              </a:solidFill>
              <a:effectLst/>
              <a:latin typeface="+mn-lt"/>
              <a:ea typeface="+mn-ea"/>
              <a:cs typeface="+mn-cs"/>
            </a:rPr>
            <a:t>・その他の目的基金は</a:t>
          </a:r>
          <a:r>
            <a:rPr kumimoji="1" lang="ja-JP" altLang="en-US" sz="1100">
              <a:solidFill>
                <a:schemeClr val="tx1"/>
              </a:solidFill>
              <a:effectLst/>
              <a:latin typeface="+mn-lt"/>
              <a:ea typeface="+mn-ea"/>
              <a:cs typeface="+mn-cs"/>
            </a:rPr>
            <a:t>喜界町公共設備整備基金やふるさと寄附基金、喜界町災害対策基金などから取り崩しを行ったため、</a:t>
          </a:r>
          <a:r>
            <a:rPr kumimoji="1" lang="ja-JP" altLang="ja-JP" sz="1100">
              <a:solidFill>
                <a:schemeClr val="tx1"/>
              </a:solidFill>
              <a:effectLst/>
              <a:latin typeface="+mn-lt"/>
              <a:ea typeface="+mn-ea"/>
              <a:cs typeface="+mn-cs"/>
            </a:rPr>
            <a:t>基金全体としては</a:t>
          </a:r>
          <a:r>
            <a:rPr kumimoji="1" lang="en-US" altLang="ja-JP" sz="1100">
              <a:solidFill>
                <a:schemeClr val="tx1"/>
              </a:solidFill>
              <a:effectLst/>
              <a:latin typeface="+mn-lt"/>
              <a:ea typeface="+mn-ea"/>
              <a:cs typeface="+mn-cs"/>
            </a:rPr>
            <a:t>169</a:t>
          </a:r>
          <a:r>
            <a:rPr kumimoji="1" lang="ja-JP" altLang="ja-JP" sz="1100">
              <a:solidFill>
                <a:schemeClr val="tx1"/>
              </a:solidFill>
              <a:effectLst/>
              <a:latin typeface="+mn-lt"/>
              <a:ea typeface="+mn-ea"/>
              <a:cs typeface="+mn-cs"/>
            </a:rPr>
            <a:t>百万円の</a:t>
          </a:r>
          <a:r>
            <a:rPr kumimoji="1" lang="ja-JP" altLang="en-US" sz="1100">
              <a:solidFill>
                <a:schemeClr val="tx1"/>
              </a:solidFill>
              <a:effectLst/>
              <a:latin typeface="+mn-lt"/>
              <a:ea typeface="+mn-ea"/>
              <a:cs typeface="+mn-cs"/>
            </a:rPr>
            <a:t>減</a:t>
          </a:r>
          <a:r>
            <a:rPr kumimoji="1" lang="ja-JP" altLang="ja-JP" sz="1100">
              <a:solidFill>
                <a:schemeClr val="tx1"/>
              </a:solidFill>
              <a:effectLst/>
              <a:latin typeface="+mn-lt"/>
              <a:ea typeface="+mn-ea"/>
              <a:cs typeface="+mn-cs"/>
            </a:rPr>
            <a:t>となった。</a:t>
          </a:r>
          <a:endParaRPr kumimoji="1" lang="en-US" altLang="ja-JP" sz="1100">
            <a:solidFill>
              <a:schemeClr val="tx1"/>
            </a:solidFill>
            <a:effectLst/>
            <a:latin typeface="+mn-lt"/>
            <a:ea typeface="+mn-ea"/>
            <a:cs typeface="+mn-cs"/>
          </a:endParaRPr>
        </a:p>
        <a:p>
          <a:pPr eaLnBrk="1" fontAlgn="auto" latinLnBrk="0" hangingPunct="1"/>
          <a:endParaRPr lang="ja-JP" altLang="ja-JP" sz="1400">
            <a:solidFill>
              <a:srgbClr val="FF0000"/>
            </a:solidFill>
            <a:effectLst/>
          </a:endParaRPr>
        </a:p>
        <a:p>
          <a:r>
            <a:rPr kumimoji="1" lang="ja-JP" altLang="ja-JP" sz="1100">
              <a:solidFill>
                <a:schemeClr val="tx1"/>
              </a:solidFill>
              <a:effectLst/>
              <a:latin typeface="+mn-lt"/>
              <a:ea typeface="+mn-ea"/>
              <a:cs typeface="+mn-cs"/>
            </a:rPr>
            <a:t>（今後の方針）</a:t>
          </a:r>
          <a:endParaRPr lang="ja-JP" altLang="ja-JP" sz="14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・基金の使途の明確化を図るために、</a:t>
          </a:r>
          <a:r>
            <a:rPr kumimoji="1" lang="ja-JP" altLang="en-US" sz="1100" b="0" i="0" baseline="0">
              <a:solidFill>
                <a:schemeClr val="tx1"/>
              </a:solidFill>
              <a:effectLst/>
              <a:latin typeface="+mn-lt"/>
              <a:ea typeface="+mn-ea"/>
              <a:cs typeface="+mn-cs"/>
            </a:rPr>
            <a:t>今後も</a:t>
          </a:r>
          <a:r>
            <a:rPr kumimoji="1" lang="ja-JP" altLang="ja-JP" sz="1100" b="0" i="0" baseline="0">
              <a:solidFill>
                <a:schemeClr val="tx1"/>
              </a:solidFill>
              <a:effectLst/>
              <a:latin typeface="+mn-lt"/>
              <a:ea typeface="+mn-ea"/>
              <a:cs typeface="+mn-cs"/>
            </a:rPr>
            <a:t>特定目的基金（公共施設整備基金等）へ優先的に積み立てていくなど、より適正な運用につながるよう努めていく。</a:t>
          </a:r>
          <a:endParaRPr lang="ja-JP" altLang="ja-JP" sz="1400">
            <a:solidFill>
              <a:schemeClr val="tx1"/>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mn-lt"/>
              <a:ea typeface="+mn-ea"/>
              <a:cs typeface="+mn-cs"/>
            </a:rPr>
            <a:t>（基金の使途）</a:t>
          </a:r>
          <a:endParaRPr lang="ja-JP" altLang="ja-JP" sz="14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・喜界町公共施設整備基金：喜界町公共施設の整備及び維持管理に充てる財源</a:t>
          </a:r>
          <a:endParaRPr lang="ja-JP" altLang="ja-JP" sz="14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・喜界町災害対策基金：災害</a:t>
          </a:r>
          <a:r>
            <a:rPr kumimoji="1" lang="ja-JP" altLang="en-US" sz="1100" b="0" i="0" baseline="0">
              <a:solidFill>
                <a:schemeClr val="tx1"/>
              </a:solidFill>
              <a:effectLst/>
              <a:latin typeface="+mn-lt"/>
              <a:ea typeface="+mn-ea"/>
              <a:cs typeface="+mn-cs"/>
            </a:rPr>
            <a:t>に対する予防対策、復旧対策、復興対策等へ充てる財源</a:t>
          </a:r>
          <a:endParaRPr kumimoji="1" lang="en-US" altLang="ja-JP" sz="1100" b="0" i="0" baseline="0">
            <a:solidFill>
              <a:schemeClr val="tx1"/>
            </a:solidFill>
            <a:effectLst/>
            <a:latin typeface="+mn-lt"/>
            <a:ea typeface="+mn-ea"/>
            <a:cs typeface="+mn-cs"/>
          </a:endParaRPr>
        </a:p>
        <a:p>
          <a:pPr eaLnBrk="1" fontAlgn="auto" latinLnBrk="0" hangingPunct="1"/>
          <a:r>
            <a:rPr kumimoji="1" lang="ja-JP" altLang="ja-JP" sz="1100" b="0" i="0" baseline="0">
              <a:solidFill>
                <a:schemeClr val="tx1"/>
              </a:solidFill>
              <a:effectLst/>
              <a:latin typeface="+mn-lt"/>
              <a:ea typeface="+mn-ea"/>
              <a:cs typeface="+mn-cs"/>
            </a:rPr>
            <a:t>・喜界町奨学金基金：大学や専門学校に通学する学生に対する奨学金を貸し付けるための財源</a:t>
          </a:r>
          <a:endParaRPr kumimoji="1" lang="en-US" altLang="ja-JP" sz="1100" b="0" i="0" baseline="0">
            <a:solidFill>
              <a:schemeClr val="tx1"/>
            </a:solidFill>
            <a:effectLst/>
            <a:latin typeface="+mn-lt"/>
            <a:ea typeface="+mn-ea"/>
            <a:cs typeface="+mn-cs"/>
          </a:endParaRPr>
        </a:p>
        <a:p>
          <a:pPr eaLnBrk="1" fontAlgn="auto" latinLnBrk="0" hangingPunct="1"/>
          <a:endParaRPr lang="ja-JP" altLang="ja-JP" sz="1400">
            <a:solidFill>
              <a:schemeClr val="tx1"/>
            </a:solidFill>
            <a:effectLst/>
          </a:endParaRPr>
        </a:p>
        <a:p>
          <a:r>
            <a:rPr kumimoji="1" lang="ja-JP" altLang="ja-JP" sz="1100">
              <a:solidFill>
                <a:schemeClr val="tx1"/>
              </a:solidFill>
              <a:effectLst/>
              <a:latin typeface="+mn-lt"/>
              <a:ea typeface="+mn-ea"/>
              <a:cs typeface="+mn-cs"/>
            </a:rPr>
            <a:t>（増減理由）</a:t>
          </a:r>
          <a:endParaRPr lang="ja-JP" altLang="ja-JP" sz="1400">
            <a:solidFill>
              <a:schemeClr val="tx1"/>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tx1"/>
              </a:solidFill>
              <a:effectLst/>
              <a:latin typeface="+mn-lt"/>
              <a:ea typeface="+mn-ea"/>
              <a:cs typeface="+mn-cs"/>
            </a:rPr>
            <a:t>・喜界町公共施設整備基金：町議</a:t>
          </a:r>
          <a:r>
            <a:rPr kumimoji="1" lang="ja-JP" altLang="ja-JP" sz="1100" b="0" i="0" baseline="0">
              <a:solidFill>
                <a:schemeClr val="dk1"/>
              </a:solidFill>
              <a:effectLst/>
              <a:latin typeface="+mn-lt"/>
              <a:ea typeface="+mn-ea"/>
              <a:cs typeface="+mn-cs"/>
            </a:rPr>
            <a:t>会議場映像音響設備</a:t>
          </a:r>
          <a:r>
            <a:rPr kumimoji="1" lang="ja-JP" altLang="en-US" sz="1100" b="0" i="0" baseline="0">
              <a:solidFill>
                <a:schemeClr val="dk1"/>
              </a:solidFill>
              <a:effectLst/>
              <a:latin typeface="+mn-lt"/>
              <a:ea typeface="+mn-ea"/>
              <a:cs typeface="+mn-cs"/>
            </a:rPr>
            <a:t>更新事業</a:t>
          </a:r>
          <a:r>
            <a:rPr kumimoji="1" lang="ja-JP" altLang="ja-JP" sz="1100" b="0" i="0" baseline="0">
              <a:solidFill>
                <a:schemeClr val="dk1"/>
              </a:solidFill>
              <a:effectLst/>
              <a:latin typeface="+mn-lt"/>
              <a:ea typeface="+mn-ea"/>
              <a:cs typeface="+mn-cs"/>
            </a:rPr>
            <a:t>、サンゴ留学寮整備</a:t>
          </a:r>
          <a:r>
            <a:rPr kumimoji="1" lang="ja-JP" altLang="en-US" sz="1100" b="0" i="0" baseline="0">
              <a:solidFill>
                <a:schemeClr val="dk1"/>
              </a:solidFill>
              <a:effectLst/>
              <a:latin typeface="+mn-lt"/>
              <a:ea typeface="+mn-ea"/>
              <a:cs typeface="+mn-cs"/>
            </a:rPr>
            <a:t>事業</a:t>
          </a:r>
          <a:r>
            <a:rPr kumimoji="1" lang="ja-JP" altLang="ja-JP" sz="1100" b="0" i="0" baseline="0">
              <a:solidFill>
                <a:schemeClr val="dk1"/>
              </a:solidFill>
              <a:effectLst/>
              <a:latin typeface="+mn-lt"/>
              <a:ea typeface="+mn-ea"/>
              <a:cs typeface="+mn-cs"/>
            </a:rPr>
            <a:t>、相撲場整備</a:t>
          </a:r>
          <a:r>
            <a:rPr kumimoji="1" lang="ja-JP" altLang="en-US" sz="1100" b="0" i="0" baseline="0">
              <a:solidFill>
                <a:schemeClr val="dk1"/>
              </a:solidFill>
              <a:effectLst/>
              <a:latin typeface="+mn-lt"/>
              <a:ea typeface="+mn-ea"/>
              <a:cs typeface="+mn-cs"/>
            </a:rPr>
            <a:t>事業への財源充当に</a:t>
          </a:r>
          <a:r>
            <a:rPr kumimoji="1" lang="en-US" altLang="ja-JP" sz="1100" b="0" i="0" baseline="0">
              <a:solidFill>
                <a:schemeClr val="dk1"/>
              </a:solidFill>
              <a:effectLst/>
              <a:latin typeface="+mn-lt"/>
              <a:ea typeface="+mn-ea"/>
              <a:cs typeface="+mn-cs"/>
            </a:rPr>
            <a:t>107</a:t>
          </a:r>
          <a:r>
            <a:rPr kumimoji="1" lang="ja-JP" altLang="en-US" sz="1100" b="0" i="0" baseline="0">
              <a:solidFill>
                <a:schemeClr val="dk1"/>
              </a:solidFill>
              <a:effectLst/>
              <a:latin typeface="+mn-lt"/>
              <a:ea typeface="+mn-ea"/>
              <a:cs typeface="+mn-cs"/>
            </a:rPr>
            <a:t>百万円を取り崩した。また、旧荒木小学校の賃借料６百万円を積み立てた。</a:t>
          </a:r>
          <a:endParaRPr kumimoji="1" lang="en-US" altLang="ja-JP" sz="1100" b="0" i="0" baseline="0">
            <a:solidFill>
              <a:srgbClr val="FF0000"/>
            </a:solidFill>
            <a:effectLst/>
            <a:latin typeface="+mn-lt"/>
            <a:ea typeface="+mn-ea"/>
            <a:cs typeface="+mn-cs"/>
          </a:endParaRPr>
        </a:p>
        <a:p>
          <a:pPr eaLnBrk="1" fontAlgn="auto" latinLnBrk="0" hangingPunct="1"/>
          <a:r>
            <a:rPr kumimoji="1" lang="ja-JP" altLang="ja-JP" sz="1100" b="0" i="0" baseline="0">
              <a:solidFill>
                <a:schemeClr val="tx1"/>
              </a:solidFill>
              <a:effectLst/>
              <a:latin typeface="+mn-lt"/>
              <a:ea typeface="+mn-ea"/>
              <a:cs typeface="+mn-cs"/>
            </a:rPr>
            <a:t>・喜界町災害対策基金：</a:t>
          </a:r>
          <a:r>
            <a:rPr kumimoji="1" lang="ja-JP" altLang="en-US" sz="1100" b="0" i="0" baseline="0">
              <a:solidFill>
                <a:schemeClr val="tx1"/>
              </a:solidFill>
              <a:effectLst/>
              <a:latin typeface="+mn-lt"/>
              <a:ea typeface="+mn-ea"/>
              <a:cs typeface="+mn-cs"/>
            </a:rPr>
            <a:t>台風災害被害対策として</a:t>
          </a:r>
          <a:r>
            <a:rPr kumimoji="1" lang="en-US" altLang="ja-JP" sz="1100" b="0" i="0" baseline="0">
              <a:solidFill>
                <a:schemeClr val="tx1"/>
              </a:solidFill>
              <a:effectLst/>
              <a:latin typeface="+mn-lt"/>
              <a:ea typeface="+mn-ea"/>
              <a:cs typeface="+mn-cs"/>
            </a:rPr>
            <a:t>8</a:t>
          </a:r>
          <a:r>
            <a:rPr kumimoji="1" lang="ja-JP" altLang="en-US" sz="1100" b="0" i="0" baseline="0">
              <a:solidFill>
                <a:schemeClr val="tx1"/>
              </a:solidFill>
              <a:effectLst/>
              <a:latin typeface="+mn-lt"/>
              <a:ea typeface="+mn-ea"/>
              <a:cs typeface="+mn-cs"/>
            </a:rPr>
            <a:t>百万円を取り崩した。</a:t>
          </a:r>
          <a:endParaRPr kumimoji="1" lang="en-US" altLang="ja-JP" sz="1100" b="0" i="0" baseline="0">
            <a:solidFill>
              <a:schemeClr val="tx1"/>
            </a:solidFill>
            <a:effectLst/>
            <a:latin typeface="+mn-lt"/>
            <a:ea typeface="+mn-ea"/>
            <a:cs typeface="+mn-cs"/>
          </a:endParaRPr>
        </a:p>
        <a:p>
          <a:pPr eaLnBrk="1" fontAlgn="auto" latinLnBrk="0" hangingPunct="1"/>
          <a:r>
            <a:rPr kumimoji="1" lang="ja-JP" altLang="ja-JP" sz="1100" b="0" i="0" baseline="0">
              <a:solidFill>
                <a:schemeClr val="tx1"/>
              </a:solidFill>
              <a:effectLst/>
              <a:latin typeface="+mn-lt"/>
              <a:ea typeface="+mn-ea"/>
              <a:cs typeface="+mn-cs"/>
            </a:rPr>
            <a:t>・ふるさと寄附基金：</a:t>
          </a:r>
          <a:r>
            <a:rPr kumimoji="1" lang="ja-JP" altLang="en-US" sz="1100" b="0" i="0" baseline="0">
              <a:solidFill>
                <a:schemeClr val="tx1"/>
              </a:solidFill>
              <a:effectLst/>
              <a:latin typeface="+mn-lt"/>
              <a:ea typeface="+mn-ea"/>
              <a:cs typeface="+mn-cs"/>
            </a:rPr>
            <a:t>サンゴ留学寮整備事業への財源充当に</a:t>
          </a:r>
          <a:r>
            <a:rPr kumimoji="1" lang="en-US" altLang="ja-JP" sz="1100" b="0" i="0" baseline="0">
              <a:solidFill>
                <a:schemeClr val="tx1"/>
              </a:solidFill>
              <a:effectLst/>
              <a:latin typeface="+mn-lt"/>
              <a:ea typeface="+mn-ea"/>
              <a:cs typeface="+mn-cs"/>
            </a:rPr>
            <a:t>51</a:t>
          </a:r>
          <a:r>
            <a:rPr kumimoji="1" lang="ja-JP" altLang="en-US" sz="1100" b="0" i="0" baseline="0">
              <a:solidFill>
                <a:schemeClr val="tx1"/>
              </a:solidFill>
              <a:effectLst/>
              <a:latin typeface="+mn-lt"/>
              <a:ea typeface="+mn-ea"/>
              <a:cs typeface="+mn-cs"/>
            </a:rPr>
            <a:t>百万円取り崩した</a:t>
          </a:r>
          <a:r>
            <a:rPr kumimoji="1" lang="ja-JP" altLang="ja-JP" sz="1100" b="0" i="0" baseline="0">
              <a:solidFill>
                <a:schemeClr val="tx1"/>
              </a:solidFill>
              <a:effectLst/>
              <a:latin typeface="+mn-lt"/>
              <a:ea typeface="+mn-ea"/>
              <a:cs typeface="+mn-cs"/>
            </a:rPr>
            <a:t>。</a:t>
          </a:r>
          <a:endParaRPr kumimoji="1" lang="en-US" altLang="ja-JP" sz="1100" b="0" i="0" baseline="0">
            <a:solidFill>
              <a:schemeClr val="tx1"/>
            </a:solidFill>
            <a:effectLst/>
            <a:latin typeface="+mn-lt"/>
            <a:ea typeface="+mn-ea"/>
            <a:cs typeface="+mn-cs"/>
          </a:endParaRPr>
        </a:p>
        <a:p>
          <a:pPr eaLnBrk="1" fontAlgn="auto" latinLnBrk="0" hangingPunct="1"/>
          <a:r>
            <a:rPr kumimoji="1" lang="ja-JP" altLang="en-US" sz="1100" b="0" i="0" baseline="0">
              <a:solidFill>
                <a:schemeClr val="tx1"/>
              </a:solidFill>
              <a:effectLst/>
              <a:latin typeface="+mn-lt"/>
              <a:ea typeface="+mn-ea"/>
              <a:cs typeface="+mn-cs"/>
            </a:rPr>
            <a:t>・喜界町営住宅基金：</a:t>
          </a:r>
          <a:r>
            <a:rPr kumimoji="1" lang="en-US" altLang="ja-JP" sz="1100" b="0" i="0" baseline="0">
              <a:solidFill>
                <a:schemeClr val="tx1"/>
              </a:solidFill>
              <a:effectLst/>
              <a:latin typeface="+mn-lt"/>
              <a:ea typeface="+mn-ea"/>
              <a:cs typeface="+mn-cs"/>
            </a:rPr>
            <a:t>10</a:t>
          </a:r>
          <a:r>
            <a:rPr kumimoji="1" lang="ja-JP" altLang="en-US" sz="1100" b="0" i="0" baseline="0">
              <a:solidFill>
                <a:schemeClr val="tx1"/>
              </a:solidFill>
              <a:effectLst/>
              <a:latin typeface="+mn-lt"/>
              <a:ea typeface="+mn-ea"/>
              <a:cs typeface="+mn-cs"/>
            </a:rPr>
            <a:t>百万円を取り崩した。</a:t>
          </a:r>
          <a:endParaRPr lang="ja-JP" altLang="ja-JP" sz="14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a:t>
          </a:r>
          <a:r>
            <a:rPr kumimoji="1" lang="ja-JP" altLang="en-US" sz="1100" b="0" i="0" baseline="0">
              <a:solidFill>
                <a:schemeClr val="tx1"/>
              </a:solidFill>
              <a:effectLst/>
              <a:latin typeface="+mn-lt"/>
              <a:ea typeface="+mn-ea"/>
              <a:cs typeface="+mn-cs"/>
            </a:rPr>
            <a:t>森林環境</a:t>
          </a:r>
          <a:r>
            <a:rPr kumimoji="1" lang="ja-JP" altLang="ja-JP" sz="1100" b="0" i="0" baseline="0">
              <a:solidFill>
                <a:schemeClr val="tx1"/>
              </a:solidFill>
              <a:effectLst/>
              <a:latin typeface="+mn-lt"/>
              <a:ea typeface="+mn-ea"/>
              <a:cs typeface="+mn-cs"/>
            </a:rPr>
            <a:t>基金：</a:t>
          </a:r>
          <a:r>
            <a:rPr kumimoji="1" lang="ja-JP" altLang="en-US" sz="1100" b="0" i="0" baseline="0">
              <a:solidFill>
                <a:schemeClr val="tx1"/>
              </a:solidFill>
              <a:effectLst/>
              <a:latin typeface="+mn-lt"/>
              <a:ea typeface="+mn-ea"/>
              <a:cs typeface="+mn-cs"/>
            </a:rPr>
            <a:t>１百万円を積み立てた。</a:t>
          </a:r>
          <a:endParaRPr kumimoji="1" lang="en-US" altLang="ja-JP" sz="1100" b="0" i="0" baseline="0">
            <a:solidFill>
              <a:schemeClr val="tx1"/>
            </a:solidFill>
            <a:effectLst/>
            <a:latin typeface="+mn-lt"/>
            <a:ea typeface="+mn-ea"/>
            <a:cs typeface="+mn-cs"/>
          </a:endParaRPr>
        </a:p>
        <a:p>
          <a:pPr eaLnBrk="1" fontAlgn="auto" latinLnBrk="0" hangingPunct="1"/>
          <a:endParaRPr lang="ja-JP" altLang="ja-JP" sz="1400">
            <a:solidFill>
              <a:srgbClr val="FF0000"/>
            </a:solidFill>
            <a:effectLst/>
          </a:endParaRPr>
        </a:p>
        <a:p>
          <a:r>
            <a:rPr kumimoji="1" lang="ja-JP" altLang="ja-JP" sz="1100">
              <a:solidFill>
                <a:schemeClr val="tx1"/>
              </a:solidFill>
              <a:effectLst/>
              <a:latin typeface="+mn-lt"/>
              <a:ea typeface="+mn-ea"/>
              <a:cs typeface="+mn-cs"/>
            </a:rPr>
            <a:t>（今後の方針）</a:t>
          </a:r>
          <a:endParaRPr lang="ja-JP" altLang="ja-JP" sz="14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・喜界町公共施設整備基金：今後も公共施設の整備及び維持管理に係る費用に対応するために決算剰余金</a:t>
          </a:r>
          <a:r>
            <a:rPr kumimoji="1" lang="ja-JP" altLang="en-US" sz="1100" b="0" i="0" baseline="0">
              <a:solidFill>
                <a:schemeClr val="tx1"/>
              </a:solidFill>
              <a:effectLst/>
              <a:latin typeface="+mn-lt"/>
              <a:ea typeface="+mn-ea"/>
              <a:cs typeface="+mn-cs"/>
            </a:rPr>
            <a:t>なども考慮しつつ継続して</a:t>
          </a:r>
          <a:r>
            <a:rPr kumimoji="1" lang="ja-JP" altLang="ja-JP" sz="1100" b="0" i="0" baseline="0">
              <a:solidFill>
                <a:schemeClr val="tx1"/>
              </a:solidFill>
              <a:effectLst/>
              <a:latin typeface="+mn-lt"/>
              <a:ea typeface="+mn-ea"/>
              <a:cs typeface="+mn-cs"/>
            </a:rPr>
            <a:t>積立を</a:t>
          </a:r>
          <a:r>
            <a:rPr kumimoji="1" lang="ja-JP" altLang="en-US" sz="1100" b="0" i="0" baseline="0">
              <a:solidFill>
                <a:schemeClr val="tx1"/>
              </a:solidFill>
              <a:effectLst/>
              <a:latin typeface="+mn-lt"/>
              <a:ea typeface="+mn-ea"/>
              <a:cs typeface="+mn-cs"/>
            </a:rPr>
            <a:t>行っていく。</a:t>
          </a:r>
          <a:endParaRPr kumimoji="1" lang="en-US" altLang="ja-JP" sz="1100" b="0" i="0" baseline="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tx1"/>
              </a:solidFill>
              <a:effectLst/>
              <a:latin typeface="+mn-lt"/>
              <a:ea typeface="+mn-ea"/>
              <a:cs typeface="+mn-cs"/>
            </a:rPr>
            <a:t>・喜界町災害対策基金：災害に対する備えとして</a:t>
          </a:r>
          <a:r>
            <a:rPr kumimoji="1" lang="ja-JP" altLang="ja-JP" sz="1100" b="0" i="0" baseline="0">
              <a:solidFill>
                <a:schemeClr val="tx1"/>
              </a:solidFill>
              <a:effectLst/>
              <a:latin typeface="+mn-lt"/>
              <a:ea typeface="+mn-ea"/>
              <a:cs typeface="+mn-cs"/>
            </a:rPr>
            <a:t>決算剰余金なども考慮しつつ積立を</a:t>
          </a:r>
          <a:r>
            <a:rPr kumimoji="1" lang="ja-JP" altLang="en-US" sz="1100" b="0" i="0" baseline="0">
              <a:solidFill>
                <a:schemeClr val="tx1"/>
              </a:solidFill>
              <a:effectLst/>
              <a:latin typeface="+mn-lt"/>
              <a:ea typeface="+mn-ea"/>
              <a:cs typeface="+mn-cs"/>
            </a:rPr>
            <a:t>行っていく。</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mn-lt"/>
              <a:ea typeface="+mn-ea"/>
              <a:cs typeface="+mn-cs"/>
            </a:rPr>
            <a:t>（増減理由）</a:t>
          </a:r>
          <a:endParaRPr lang="ja-JP" altLang="ja-JP" sz="1400">
            <a:solidFill>
              <a:schemeClr val="tx1"/>
            </a:solidFill>
            <a:effectLst/>
          </a:endParaRPr>
        </a:p>
        <a:p>
          <a:pPr eaLnBrk="1" fontAlgn="auto" latinLnBrk="0" hangingPunct="1"/>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例年通り前年度余剰金（自治法第</a:t>
          </a:r>
          <a:r>
            <a:rPr kumimoji="1" lang="en-US" altLang="ja-JP" sz="1100" b="0" i="0" baseline="0">
              <a:solidFill>
                <a:schemeClr val="dk1"/>
              </a:solidFill>
              <a:effectLst/>
              <a:latin typeface="+mn-lt"/>
              <a:ea typeface="+mn-ea"/>
              <a:cs typeface="+mn-cs"/>
            </a:rPr>
            <a:t>233</a:t>
          </a:r>
          <a:r>
            <a:rPr kumimoji="1" lang="ja-JP" altLang="ja-JP" sz="1100" b="0" i="0" baseline="0">
              <a:solidFill>
                <a:schemeClr val="dk1"/>
              </a:solidFill>
              <a:effectLst/>
              <a:latin typeface="+mn-lt"/>
              <a:ea typeface="+mn-ea"/>
              <a:cs typeface="+mn-cs"/>
            </a:rPr>
            <a:t>条の</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による積立）による積立（</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百万円）や利子積立を行ったが、財源確保のため</a:t>
          </a:r>
          <a:r>
            <a:rPr kumimoji="1" lang="en-US" altLang="ja-JP" sz="1100" b="0" i="0" baseline="0">
              <a:solidFill>
                <a:schemeClr val="dk1"/>
              </a:solidFill>
              <a:effectLst/>
              <a:latin typeface="+mn-lt"/>
              <a:ea typeface="+mn-ea"/>
              <a:cs typeface="+mn-cs"/>
            </a:rPr>
            <a:t>95</a:t>
          </a:r>
          <a:r>
            <a:rPr kumimoji="1" lang="ja-JP" altLang="ja-JP" sz="1100" b="0" i="0" baseline="0">
              <a:solidFill>
                <a:schemeClr val="dk1"/>
              </a:solidFill>
              <a:effectLst/>
              <a:latin typeface="+mn-lt"/>
              <a:ea typeface="+mn-ea"/>
              <a:cs typeface="+mn-cs"/>
            </a:rPr>
            <a:t>百万円を取崩したため最終的に</a:t>
          </a:r>
          <a:r>
            <a:rPr kumimoji="1" lang="en-US" altLang="ja-JP" sz="1100" b="0" i="0" baseline="0">
              <a:solidFill>
                <a:schemeClr val="dk1"/>
              </a:solidFill>
              <a:effectLst/>
              <a:latin typeface="+mn-lt"/>
              <a:ea typeface="+mn-ea"/>
              <a:cs typeface="+mn-cs"/>
            </a:rPr>
            <a:t>69</a:t>
          </a:r>
          <a:r>
            <a:rPr kumimoji="1" lang="ja-JP" altLang="ja-JP" sz="1100" b="0" i="0" baseline="0">
              <a:solidFill>
                <a:schemeClr val="dk1"/>
              </a:solidFill>
              <a:effectLst/>
              <a:latin typeface="+mn-lt"/>
              <a:ea typeface="+mn-ea"/>
              <a:cs typeface="+mn-cs"/>
            </a:rPr>
            <a:t>百万円基金残高が減少した。</a:t>
          </a:r>
          <a:endParaRPr kumimoji="1" lang="en-US" altLang="ja-JP" sz="1100" b="0" i="0" baseline="0">
            <a:solidFill>
              <a:schemeClr val="dk1"/>
            </a:solidFill>
            <a:effectLst/>
            <a:latin typeface="+mn-lt"/>
            <a:ea typeface="+mn-ea"/>
            <a:cs typeface="+mn-cs"/>
          </a:endParaRPr>
        </a:p>
        <a:p>
          <a:pPr eaLnBrk="1" fontAlgn="auto" latinLnBrk="0" hangingPunct="1"/>
          <a:endParaRPr lang="ja-JP" altLang="ja-JP">
            <a:effectLst/>
          </a:endParaRPr>
        </a:p>
        <a:p>
          <a:r>
            <a:rPr kumimoji="1" lang="ja-JP" altLang="ja-JP" sz="1100">
              <a:solidFill>
                <a:schemeClr val="tx1"/>
              </a:solidFill>
              <a:effectLst/>
              <a:latin typeface="+mn-lt"/>
              <a:ea typeface="+mn-ea"/>
              <a:cs typeface="+mn-cs"/>
            </a:rPr>
            <a:t>（今後の方針）</a:t>
          </a:r>
          <a:endParaRPr lang="ja-JP" altLang="ja-JP" sz="14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・景気後退による町税の大幅な減収や大規模災害の発生など不測の事態に備えるため、財政調整基金を</a:t>
          </a:r>
          <a:r>
            <a:rPr kumimoji="1" lang="en-US" altLang="ja-JP" sz="1100" b="0" i="0" baseline="0">
              <a:solidFill>
                <a:schemeClr val="tx1"/>
              </a:solidFill>
              <a:effectLst/>
              <a:latin typeface="+mn-lt"/>
              <a:ea typeface="+mn-ea"/>
              <a:cs typeface="+mn-cs"/>
            </a:rPr>
            <a:t>15</a:t>
          </a:r>
          <a:r>
            <a:rPr kumimoji="1" lang="ja-JP" altLang="ja-JP" sz="1100" b="0" i="0" baseline="0">
              <a:solidFill>
                <a:schemeClr val="tx1"/>
              </a:solidFill>
              <a:effectLst/>
              <a:latin typeface="+mn-lt"/>
              <a:ea typeface="+mn-ea"/>
              <a:cs typeface="+mn-cs"/>
            </a:rPr>
            <a:t>億円を確保するよう努めている。当基金の積立額が増加していく傾向であれば、取り崩して特定目的基金（公共施設整備基金等）へ積み立てていくことなども予定している</a:t>
          </a:r>
          <a:r>
            <a:rPr kumimoji="1" lang="ja-JP" altLang="en-US" sz="1100" b="0" i="0" baseline="0">
              <a:solidFill>
                <a:schemeClr val="tx1"/>
              </a:solidFill>
              <a:effectLst/>
              <a:latin typeface="+mn-lt"/>
              <a:ea typeface="+mn-ea"/>
              <a:cs typeface="+mn-cs"/>
            </a:rPr>
            <a:t>。</a:t>
          </a:r>
          <a:endParaRPr lang="ja-JP" altLang="ja-JP" sz="1400">
            <a:solidFill>
              <a:schemeClr val="tx1"/>
            </a:solidFill>
            <a:effectLst/>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mn-lt"/>
              <a:ea typeface="+mn-ea"/>
              <a:cs typeface="+mn-cs"/>
            </a:rPr>
            <a:t>（増減理由）</a:t>
          </a:r>
          <a:endParaRPr lang="ja-JP" altLang="ja-JP" sz="14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・令和</a:t>
          </a:r>
          <a:r>
            <a:rPr kumimoji="1" lang="en-US" altLang="ja-JP" sz="1100" b="0" i="0" baseline="0">
              <a:solidFill>
                <a:schemeClr val="tx1"/>
              </a:solidFill>
              <a:effectLst/>
              <a:latin typeface="+mn-lt"/>
              <a:ea typeface="+mn-ea"/>
              <a:cs typeface="+mn-cs"/>
            </a:rPr>
            <a:t>17</a:t>
          </a:r>
          <a:r>
            <a:rPr kumimoji="1" lang="ja-JP" altLang="ja-JP" sz="1100" b="0" i="0" baseline="0">
              <a:solidFill>
                <a:schemeClr val="tx1"/>
              </a:solidFill>
              <a:effectLst/>
              <a:latin typeface="+mn-lt"/>
              <a:ea typeface="+mn-ea"/>
              <a:cs typeface="+mn-cs"/>
            </a:rPr>
            <a:t>年度</a:t>
          </a:r>
          <a:r>
            <a:rPr kumimoji="1" lang="ja-JP" altLang="en-US" sz="1100" b="0" i="0" baseline="0">
              <a:solidFill>
                <a:schemeClr val="tx1"/>
              </a:solidFill>
              <a:effectLst/>
              <a:latin typeface="+mn-lt"/>
              <a:ea typeface="+mn-ea"/>
              <a:cs typeface="+mn-cs"/>
            </a:rPr>
            <a:t>以降</a:t>
          </a:r>
          <a:r>
            <a:rPr kumimoji="1" lang="ja-JP" altLang="ja-JP" sz="1100" b="0" i="0" baseline="0">
              <a:solidFill>
                <a:schemeClr val="tx1"/>
              </a:solidFill>
              <a:effectLst/>
              <a:latin typeface="+mn-lt"/>
              <a:ea typeface="+mn-ea"/>
              <a:cs typeface="+mn-cs"/>
            </a:rPr>
            <a:t>の国営地下ダム整備事業負担金の償還に備えての積立や利子積立により</a:t>
          </a:r>
          <a:r>
            <a:rPr kumimoji="1" lang="en-US" altLang="ja-JP" sz="1100" b="0" i="0" baseline="0">
              <a:solidFill>
                <a:schemeClr val="tx1"/>
              </a:solidFill>
              <a:effectLst/>
              <a:latin typeface="+mn-lt"/>
              <a:ea typeface="+mn-ea"/>
              <a:cs typeface="+mn-cs"/>
            </a:rPr>
            <a:t>50</a:t>
          </a:r>
          <a:r>
            <a:rPr kumimoji="1" lang="ja-JP" altLang="ja-JP" sz="1100" b="0" i="0" baseline="0">
              <a:solidFill>
                <a:schemeClr val="tx1"/>
              </a:solidFill>
              <a:effectLst/>
              <a:latin typeface="+mn-lt"/>
              <a:ea typeface="+mn-ea"/>
              <a:cs typeface="+mn-cs"/>
            </a:rPr>
            <a:t>百万円の増となった。</a:t>
          </a:r>
          <a:endParaRPr kumimoji="1" lang="en-US" altLang="ja-JP" sz="1100" b="0" i="0" baseline="0">
            <a:solidFill>
              <a:schemeClr val="tx1"/>
            </a:solidFill>
            <a:effectLst/>
            <a:latin typeface="+mn-lt"/>
            <a:ea typeface="+mn-ea"/>
            <a:cs typeface="+mn-cs"/>
          </a:endParaRPr>
        </a:p>
        <a:p>
          <a:pPr eaLnBrk="1" fontAlgn="auto" latinLnBrk="0" hangingPunct="1"/>
          <a:endParaRPr lang="ja-JP" altLang="ja-JP" sz="1400">
            <a:solidFill>
              <a:srgbClr val="FF0000"/>
            </a:solidFill>
            <a:effectLst/>
          </a:endParaRPr>
        </a:p>
        <a:p>
          <a:r>
            <a:rPr kumimoji="1" lang="ja-JP" altLang="ja-JP" sz="1100">
              <a:solidFill>
                <a:schemeClr val="tx1"/>
              </a:solidFill>
              <a:effectLst/>
              <a:latin typeface="+mn-lt"/>
              <a:ea typeface="+mn-ea"/>
              <a:cs typeface="+mn-cs"/>
            </a:rPr>
            <a:t>（今後の方針）</a:t>
          </a:r>
          <a:endParaRPr lang="ja-JP" altLang="ja-JP" sz="14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・大型公共施設整備の影響で地方債償還が増加していく状況と令和</a:t>
          </a:r>
          <a:r>
            <a:rPr kumimoji="1" lang="en-US" altLang="ja-JP" sz="1100" b="0" i="0" baseline="0">
              <a:solidFill>
                <a:schemeClr val="tx1"/>
              </a:solidFill>
              <a:effectLst/>
              <a:latin typeface="+mn-lt"/>
              <a:ea typeface="+mn-ea"/>
              <a:cs typeface="+mn-cs"/>
            </a:rPr>
            <a:t>17</a:t>
          </a:r>
          <a:r>
            <a:rPr kumimoji="1" lang="ja-JP" altLang="ja-JP" sz="1100" b="0" i="0" baseline="0">
              <a:solidFill>
                <a:schemeClr val="tx1"/>
              </a:solidFill>
              <a:effectLst/>
              <a:latin typeface="+mn-lt"/>
              <a:ea typeface="+mn-ea"/>
              <a:cs typeface="+mn-cs"/>
            </a:rPr>
            <a:t>年度</a:t>
          </a:r>
          <a:r>
            <a:rPr kumimoji="1" lang="ja-JP" altLang="en-US" sz="1100" b="0" i="0" baseline="0">
              <a:solidFill>
                <a:schemeClr val="tx1"/>
              </a:solidFill>
              <a:effectLst/>
              <a:latin typeface="+mn-lt"/>
              <a:ea typeface="+mn-ea"/>
              <a:cs typeface="+mn-cs"/>
            </a:rPr>
            <a:t>以降</a:t>
          </a:r>
          <a:r>
            <a:rPr kumimoji="1" lang="ja-JP" altLang="ja-JP" sz="1100" b="0" i="0" baseline="0">
              <a:solidFill>
                <a:schemeClr val="tx1"/>
              </a:solidFill>
              <a:effectLst/>
              <a:latin typeface="+mn-lt"/>
              <a:ea typeface="+mn-ea"/>
              <a:cs typeface="+mn-cs"/>
            </a:rPr>
            <a:t>の国営地下ダム整備事業負担金の償還に備えて、決算余剰金</a:t>
          </a:r>
          <a:r>
            <a:rPr kumimoji="1" lang="ja-JP" altLang="en-US" sz="1100" b="0" i="0" baseline="0">
              <a:solidFill>
                <a:schemeClr val="tx1"/>
              </a:solidFill>
              <a:effectLst/>
              <a:latin typeface="+mn-lt"/>
              <a:ea typeface="+mn-ea"/>
              <a:cs typeface="+mn-cs"/>
            </a:rPr>
            <a:t>なども考慮しつつ継続して積立を行っていく。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鹿児島県喜界町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6,307
6,253
56.82
8,791,135
8,566,995
56,334
4,150,227
6,849,836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人口の減少が進む中、高齢化率も令和</a:t>
          </a:r>
          <a:r>
            <a:rPr kumimoji="1" lang="ja-JP" altLang="en-US" sz="1100">
              <a:solidFill>
                <a:schemeClr val="tx1"/>
              </a:solidFill>
              <a:effectLst/>
              <a:latin typeface="+mn-lt"/>
              <a:ea typeface="+mn-ea"/>
              <a:cs typeface="+mn-cs"/>
            </a:rPr>
            <a:t>７</a:t>
          </a:r>
          <a:r>
            <a:rPr kumimoji="1" lang="ja-JP" altLang="ja-JP" sz="1100">
              <a:solidFill>
                <a:schemeClr val="tx1"/>
              </a:solidFill>
              <a:effectLst/>
              <a:latin typeface="+mn-lt"/>
              <a:ea typeface="+mn-ea"/>
              <a:cs typeface="+mn-cs"/>
            </a:rPr>
            <a:t>年１月１日現在で</a:t>
          </a:r>
          <a:r>
            <a:rPr kumimoji="1" lang="en-US" altLang="ja-JP" sz="1100">
              <a:solidFill>
                <a:schemeClr val="tx1"/>
              </a:solidFill>
              <a:effectLst/>
              <a:latin typeface="+mn-lt"/>
              <a:ea typeface="+mn-ea"/>
              <a:cs typeface="+mn-cs"/>
            </a:rPr>
            <a:t>43.2</a:t>
          </a:r>
          <a:r>
            <a:rPr kumimoji="1" lang="ja-JP" altLang="ja-JP" sz="1100">
              <a:solidFill>
                <a:schemeClr val="tx1"/>
              </a:solidFill>
              <a:effectLst/>
              <a:latin typeface="+mn-lt"/>
              <a:ea typeface="+mn-ea"/>
              <a:cs typeface="+mn-cs"/>
            </a:rPr>
            <a:t>％と全国平均を大きく上回り、大型事業所等も少なく財政基盤が脆弱なため類似団体平均をかなり下回っている。今後も大幅な税収の伸びは期待できないため、低い水準ではあるが、現在の水準を維持、さらには向上できるように歳出の徹底的な見直しや歳入の確保に努め、財政の健全化を図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153609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15138"/>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125686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153609</xdr:rowOff>
    </xdr:from>
    <xdr:to>
      <xdr:col>24</xdr:col>
      <xdr:colOff>12700</xdr:colOff>
      <xdr:row>44</xdr:row>
      <xdr:rowOff>153609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119138</xdr:rowOff>
    </xdr:from>
    <xdr:to>
      <xdr:col>23</xdr:col>
      <xdr:colOff>133350</xdr:colOff>
      <xdr:row>44</xdr:row>
      <xdr:rowOff>119138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629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129920</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30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119138</xdr:rowOff>
    </xdr:from>
    <xdr:to>
      <xdr:col>19</xdr:col>
      <xdr:colOff>133350</xdr:colOff>
      <xdr:row>44</xdr:row>
      <xdr:rowOff>119138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629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113393</xdr:rowOff>
    </xdr:from>
    <xdr:to>
      <xdr:col>19</xdr:col>
      <xdr:colOff>184150</xdr:colOff>
      <xdr:row>44</xdr:row>
      <xdr:rowOff>43543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53720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54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119138</xdr:rowOff>
    </xdr:from>
    <xdr:to>
      <xdr:col>15</xdr:col>
      <xdr:colOff>82550</xdr:colOff>
      <xdr:row>44</xdr:row>
      <xdr:rowOff>119138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629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53720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107648</xdr:rowOff>
    </xdr:from>
    <xdr:to>
      <xdr:col>11</xdr:col>
      <xdr:colOff>31750</xdr:colOff>
      <xdr:row>44</xdr:row>
      <xdr:rowOff>119138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514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53720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42229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68338</xdr:rowOff>
    </xdr:from>
    <xdr:to>
      <xdr:col>23</xdr:col>
      <xdr:colOff>184150</xdr:colOff>
      <xdr:row>44</xdr:row>
      <xdr:rowOff>169938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135665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08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68338</xdr:rowOff>
    </xdr:from>
    <xdr:to>
      <xdr:col>19</xdr:col>
      <xdr:colOff>184150</xdr:colOff>
      <xdr:row>44</xdr:row>
      <xdr:rowOff>169938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154715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98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68338</xdr:rowOff>
    </xdr:from>
    <xdr:to>
      <xdr:col>15</xdr:col>
      <xdr:colOff>133350</xdr:colOff>
      <xdr:row>44</xdr:row>
      <xdr:rowOff>169938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154715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9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68338</xdr:rowOff>
    </xdr:from>
    <xdr:to>
      <xdr:col>11</xdr:col>
      <xdr:colOff>82550</xdr:colOff>
      <xdr:row>44</xdr:row>
      <xdr:rowOff>169938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154715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9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56848</xdr:rowOff>
    </xdr:from>
    <xdr:to>
      <xdr:col>7</xdr:col>
      <xdr:colOff>31750</xdr:colOff>
      <xdr:row>44</xdr:row>
      <xdr:rowOff>158448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143225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8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tx1"/>
              </a:solidFill>
              <a:effectLst/>
              <a:latin typeface="+mn-lt"/>
              <a:ea typeface="+mn-ea"/>
              <a:cs typeface="+mn-cs"/>
            </a:rPr>
            <a:t>一島一町外海離島という地理的に特殊な条件下にある本町は、経常収支比率における人件費（</a:t>
          </a:r>
          <a:r>
            <a:rPr kumimoji="1" lang="en-US" altLang="ja-JP" sz="1100">
              <a:solidFill>
                <a:schemeClr val="tx1"/>
              </a:solidFill>
              <a:effectLst/>
              <a:latin typeface="+mn-lt"/>
              <a:ea typeface="+mn-ea"/>
              <a:cs typeface="+mn-cs"/>
            </a:rPr>
            <a:t>28.3%)</a:t>
          </a:r>
          <a:r>
            <a:rPr kumimoji="1" lang="ja-JP" altLang="ja-JP" sz="1100">
              <a:solidFill>
                <a:schemeClr val="tx1"/>
              </a:solidFill>
              <a:effectLst/>
              <a:latin typeface="+mn-lt"/>
              <a:ea typeface="+mn-ea"/>
              <a:cs typeface="+mn-cs"/>
            </a:rPr>
            <a:t>・公債費</a:t>
          </a:r>
          <a:r>
            <a:rPr kumimoji="1" lang="en-US" altLang="ja-JP" sz="1100">
              <a:solidFill>
                <a:schemeClr val="tx1"/>
              </a:solidFill>
              <a:effectLst/>
              <a:latin typeface="+mn-lt"/>
              <a:ea typeface="+mn-ea"/>
              <a:cs typeface="+mn-cs"/>
            </a:rPr>
            <a:t>(19.9%)</a:t>
          </a:r>
          <a:r>
            <a:rPr kumimoji="1" lang="ja-JP" altLang="ja-JP" sz="1100">
              <a:solidFill>
                <a:schemeClr val="tx1"/>
              </a:solidFill>
              <a:effectLst/>
              <a:latin typeface="+mn-lt"/>
              <a:ea typeface="+mn-ea"/>
              <a:cs typeface="+mn-cs"/>
            </a:rPr>
            <a:t>等の義務的経費の比率が高い。前年度と比較すると、</a:t>
          </a:r>
          <a:r>
            <a:rPr kumimoji="1" lang="en-US" altLang="ja-JP" sz="1100">
              <a:solidFill>
                <a:schemeClr val="tx1"/>
              </a:solidFill>
              <a:effectLst/>
              <a:latin typeface="+mn-lt"/>
              <a:ea typeface="+mn-ea"/>
              <a:cs typeface="+mn-cs"/>
            </a:rPr>
            <a:t>0.2</a:t>
          </a:r>
          <a:r>
            <a:rPr kumimoji="1" lang="ja-JP" altLang="ja-JP" sz="1100">
              <a:solidFill>
                <a:schemeClr val="tx1"/>
              </a:solidFill>
              <a:effectLst/>
              <a:latin typeface="+mn-lt"/>
              <a:ea typeface="+mn-ea"/>
              <a:cs typeface="+mn-cs"/>
            </a:rPr>
            <a:t>ポイント改善しており、主な要因は、普通交付税</a:t>
          </a:r>
          <a:r>
            <a:rPr kumimoji="1" lang="ja-JP" altLang="en-US" sz="1100">
              <a:solidFill>
                <a:schemeClr val="tx1"/>
              </a:solidFill>
              <a:effectLst/>
              <a:latin typeface="+mn-lt"/>
              <a:ea typeface="+mn-ea"/>
              <a:cs typeface="+mn-cs"/>
            </a:rPr>
            <a:t>が</a:t>
          </a:r>
          <a:r>
            <a:rPr kumimoji="1" lang="en-US" altLang="ja-JP" sz="1100">
              <a:solidFill>
                <a:schemeClr val="tx1"/>
              </a:solidFill>
              <a:effectLst/>
              <a:latin typeface="+mn-lt"/>
              <a:ea typeface="+mn-ea"/>
              <a:cs typeface="+mn-cs"/>
            </a:rPr>
            <a:t>71</a:t>
          </a:r>
          <a:r>
            <a:rPr kumimoji="1" lang="ja-JP" altLang="ja-JP" sz="1100">
              <a:solidFill>
                <a:schemeClr val="tx1"/>
              </a:solidFill>
              <a:effectLst/>
              <a:latin typeface="+mn-lt"/>
              <a:ea typeface="+mn-ea"/>
              <a:cs typeface="+mn-cs"/>
            </a:rPr>
            <a:t>百万円増加したことによるもの。町税等の更なる収納率向上に努めるとともに、事務作業の見直しを</a:t>
          </a:r>
          <a:r>
            <a:rPr kumimoji="1" lang="ja-JP" altLang="en-US" sz="1100">
              <a:solidFill>
                <a:schemeClr val="tx1"/>
              </a:solidFill>
              <a:effectLst/>
              <a:latin typeface="+mn-lt"/>
              <a:ea typeface="+mn-ea"/>
              <a:cs typeface="+mn-cs"/>
            </a:rPr>
            <a:t>随時行い</a:t>
          </a:r>
          <a:r>
            <a:rPr kumimoji="1" lang="ja-JP" altLang="ja-JP" sz="1100">
              <a:solidFill>
                <a:schemeClr val="tx1"/>
              </a:solidFill>
              <a:effectLst/>
              <a:latin typeface="+mn-lt"/>
              <a:ea typeface="+mn-ea"/>
              <a:cs typeface="+mn-cs"/>
            </a:rPr>
            <a:t>、経常経費の削減に努める。</a:t>
          </a:r>
          <a:endParaRPr lang="ja-JP" altLang="ja-JP" sz="1400">
            <a:solidFill>
              <a:schemeClr val="tx1"/>
            </a:solidFill>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169418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244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141495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7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169418</xdr:rowOff>
    </xdr:from>
    <xdr:to>
      <xdr:col>24</xdr:col>
      <xdr:colOff>12700</xdr:colOff>
      <xdr:row>66</xdr:row>
      <xdr:rowOff>169418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54102</xdr:rowOff>
    </xdr:from>
    <xdr:to>
      <xdr:col>23</xdr:col>
      <xdr:colOff>133350</xdr:colOff>
      <xdr:row>62</xdr:row>
      <xdr:rowOff>63754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68400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79011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8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63754</xdr:rowOff>
    </xdr:from>
    <xdr:to>
      <xdr:col>19</xdr:col>
      <xdr:colOff>133350</xdr:colOff>
      <xdr:row>62</xdr:row>
      <xdr:rowOff>97536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69365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125747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2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3556</xdr:rowOff>
    </xdr:from>
    <xdr:to>
      <xdr:col>15</xdr:col>
      <xdr:colOff>82550</xdr:colOff>
      <xdr:row>62</xdr:row>
      <xdr:rowOff>97536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462006"/>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111269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1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3556</xdr:rowOff>
    </xdr:from>
    <xdr:to>
      <xdr:col>11</xdr:col>
      <xdr:colOff>31750</xdr:colOff>
      <xdr:row>62</xdr:row>
      <xdr:rowOff>136144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462006"/>
          <a:ext cx="889000" cy="30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49022</xdr:rowOff>
    </xdr:from>
    <xdr:to>
      <xdr:col>7</xdr:col>
      <xdr:colOff>31750</xdr:colOff>
      <xdr:row>63</xdr:row>
      <xdr:rowOff>150622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135399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3302</xdr:rowOff>
    </xdr:from>
    <xdr:to>
      <xdr:col>23</xdr:col>
      <xdr:colOff>184150</xdr:colOff>
      <xdr:row>62</xdr:row>
      <xdr:rowOff>104902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63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19829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478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12954</xdr:rowOff>
    </xdr:from>
    <xdr:to>
      <xdr:col>19</xdr:col>
      <xdr:colOff>184150</xdr:colOff>
      <xdr:row>62</xdr:row>
      <xdr:rowOff>114554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6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124731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411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46736</xdr:rowOff>
    </xdr:from>
    <xdr:to>
      <xdr:col>15</xdr:col>
      <xdr:colOff>133350</xdr:colOff>
      <xdr:row>62</xdr:row>
      <xdr:rowOff>148336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6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158513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124206</xdr:rowOff>
    </xdr:from>
    <xdr:to>
      <xdr:col>11</xdr:col>
      <xdr:colOff>82550</xdr:colOff>
      <xdr:row>61</xdr:row>
      <xdr:rowOff>54356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41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64533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180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85344</xdr:rowOff>
    </xdr:from>
    <xdr:to>
      <xdr:col>7</xdr:col>
      <xdr:colOff>31750</xdr:colOff>
      <xdr:row>63</xdr:row>
      <xdr:rowOff>15494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25671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48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[407,566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tx1"/>
              </a:solidFill>
              <a:effectLst/>
              <a:latin typeface="+mn-lt"/>
              <a:ea typeface="+mn-ea"/>
              <a:cs typeface="+mn-cs"/>
            </a:rPr>
            <a:t>一島一町外海離島という地理的条件のため、福祉事業・塵芥処理事業等全てのｻｰﾋﾞｽを自己完結させなければならず、その影響が大きい。昨年と比べて人件費（</a:t>
          </a:r>
          <a:r>
            <a:rPr kumimoji="1" lang="en-US" altLang="ja-JP" sz="1100" b="0" i="0" baseline="0">
              <a:solidFill>
                <a:schemeClr val="tx1"/>
              </a:solidFill>
              <a:effectLst/>
              <a:latin typeface="+mn-lt"/>
              <a:ea typeface="+mn-ea"/>
              <a:cs typeface="+mn-cs"/>
            </a:rPr>
            <a:t>4.4</a:t>
          </a:r>
          <a:r>
            <a:rPr kumimoji="1" lang="ja-JP" altLang="ja-JP" sz="1100" b="0" i="0" baseline="0">
              <a:solidFill>
                <a:schemeClr val="tx1"/>
              </a:solidFill>
              <a:effectLst/>
              <a:latin typeface="+mn-lt"/>
              <a:ea typeface="+mn-ea"/>
              <a:cs typeface="+mn-cs"/>
            </a:rPr>
            <a:t>％）、物件費（</a:t>
          </a:r>
          <a:r>
            <a:rPr kumimoji="1" lang="en-US" altLang="ja-JP" sz="1100" b="0" i="0" baseline="0">
              <a:solidFill>
                <a:schemeClr val="tx1"/>
              </a:solidFill>
              <a:effectLst/>
              <a:latin typeface="+mn-lt"/>
              <a:ea typeface="+mn-ea"/>
              <a:cs typeface="+mn-cs"/>
            </a:rPr>
            <a:t>9.9</a:t>
          </a:r>
          <a:r>
            <a:rPr kumimoji="1" lang="ja-JP" altLang="ja-JP" sz="1100" b="0" i="0" baseline="0">
              <a:solidFill>
                <a:schemeClr val="tx1"/>
              </a:solidFill>
              <a:effectLst/>
              <a:latin typeface="+mn-lt"/>
              <a:ea typeface="+mn-ea"/>
              <a:cs typeface="+mn-cs"/>
            </a:rPr>
            <a:t>％）ともに</a:t>
          </a:r>
          <a:r>
            <a:rPr kumimoji="1" lang="ja-JP" altLang="en-US" sz="1100" b="0" i="0" baseline="0">
              <a:solidFill>
                <a:schemeClr val="tx1"/>
              </a:solidFill>
              <a:effectLst/>
              <a:latin typeface="+mn-lt"/>
              <a:ea typeface="+mn-ea"/>
              <a:cs typeface="+mn-cs"/>
            </a:rPr>
            <a:t>増加</a:t>
          </a:r>
          <a:r>
            <a:rPr kumimoji="1" lang="ja-JP" altLang="ja-JP" sz="1100" b="0" i="0" baseline="0">
              <a:solidFill>
                <a:schemeClr val="tx1"/>
              </a:solidFill>
              <a:effectLst/>
              <a:latin typeface="+mn-lt"/>
              <a:ea typeface="+mn-ea"/>
              <a:cs typeface="+mn-cs"/>
            </a:rPr>
            <a:t>して</a:t>
          </a:r>
          <a:r>
            <a:rPr kumimoji="1" lang="ja-JP" altLang="en-US" sz="1100" b="0" i="0" baseline="0">
              <a:solidFill>
                <a:schemeClr val="tx1"/>
              </a:solidFill>
              <a:effectLst/>
              <a:latin typeface="+mn-lt"/>
              <a:ea typeface="+mn-ea"/>
              <a:cs typeface="+mn-cs"/>
            </a:rPr>
            <a:t>おり</a:t>
          </a:r>
          <a:r>
            <a:rPr kumimoji="1" lang="ja-JP" altLang="ja-JP" sz="1100" b="0" i="0" baseline="0">
              <a:solidFill>
                <a:schemeClr val="tx1"/>
              </a:solidFill>
              <a:effectLst/>
              <a:latin typeface="+mn-lt"/>
              <a:ea typeface="+mn-ea"/>
              <a:cs typeface="+mn-cs"/>
            </a:rPr>
            <a:t>、</a:t>
          </a:r>
          <a:r>
            <a:rPr kumimoji="1" lang="ja-JP" altLang="en-US" sz="1100" b="0" i="0" baseline="0">
              <a:solidFill>
                <a:schemeClr val="tx1"/>
              </a:solidFill>
              <a:effectLst/>
              <a:latin typeface="+mn-lt"/>
              <a:ea typeface="+mn-ea"/>
              <a:cs typeface="+mn-cs"/>
            </a:rPr>
            <a:t>更に</a:t>
          </a:r>
          <a:r>
            <a:rPr kumimoji="1" lang="ja-JP" altLang="ja-JP" sz="1100" b="0" i="0" baseline="0">
              <a:solidFill>
                <a:schemeClr val="tx1"/>
              </a:solidFill>
              <a:effectLst/>
              <a:latin typeface="+mn-lt"/>
              <a:ea typeface="+mn-ea"/>
              <a:cs typeface="+mn-cs"/>
            </a:rPr>
            <a:t>人口減少（▲</a:t>
          </a:r>
          <a:r>
            <a:rPr kumimoji="1" lang="en-US" altLang="ja-JP" sz="1100" b="0" i="0" baseline="0">
              <a:solidFill>
                <a:schemeClr val="tx1"/>
              </a:solidFill>
              <a:effectLst/>
              <a:latin typeface="+mn-lt"/>
              <a:ea typeface="+mn-ea"/>
              <a:cs typeface="+mn-cs"/>
            </a:rPr>
            <a:t>103</a:t>
          </a:r>
          <a:r>
            <a:rPr kumimoji="1" lang="ja-JP" altLang="ja-JP" sz="1100" b="0" i="0" baseline="0">
              <a:solidFill>
                <a:schemeClr val="tx1"/>
              </a:solidFill>
              <a:effectLst/>
              <a:latin typeface="+mn-lt"/>
              <a:ea typeface="+mn-ea"/>
              <a:cs typeface="+mn-cs"/>
            </a:rPr>
            <a:t>人、▲</a:t>
          </a:r>
          <a:r>
            <a:rPr kumimoji="1" lang="en-US" altLang="ja-JP" sz="1100" b="0" i="0" baseline="0">
              <a:solidFill>
                <a:schemeClr val="tx1"/>
              </a:solidFill>
              <a:effectLst/>
              <a:latin typeface="+mn-lt"/>
              <a:ea typeface="+mn-ea"/>
              <a:cs typeface="+mn-cs"/>
            </a:rPr>
            <a:t>1.6</a:t>
          </a:r>
          <a:r>
            <a:rPr kumimoji="1" lang="ja-JP" altLang="ja-JP" sz="1100" b="0" i="0" baseline="0">
              <a:solidFill>
                <a:schemeClr val="tx1"/>
              </a:solidFill>
              <a:effectLst/>
              <a:latin typeface="+mn-lt"/>
              <a:ea typeface="+mn-ea"/>
              <a:cs typeface="+mn-cs"/>
            </a:rPr>
            <a:t>％）も大きいため、</a:t>
          </a:r>
          <a:r>
            <a:rPr kumimoji="1" lang="ja-JP" altLang="en-US" sz="1100" b="0" i="0" baseline="0">
              <a:solidFill>
                <a:schemeClr val="tx1"/>
              </a:solidFill>
              <a:effectLst/>
              <a:latin typeface="+mn-lt"/>
              <a:ea typeface="+mn-ea"/>
              <a:cs typeface="+mn-cs"/>
            </a:rPr>
            <a:t>１人当たりの決算額が増加している</a:t>
          </a:r>
          <a:r>
            <a:rPr kumimoji="1" lang="ja-JP" altLang="ja-JP" sz="1100" b="0" i="0" baseline="0">
              <a:solidFill>
                <a:schemeClr val="tx1"/>
              </a:solidFill>
              <a:effectLst/>
              <a:latin typeface="+mn-lt"/>
              <a:ea typeface="+mn-ea"/>
              <a:cs typeface="+mn-cs"/>
            </a:rPr>
            <a:t>。</a:t>
          </a:r>
          <a:r>
            <a:rPr kumimoji="1" lang="ja-JP" altLang="en-US" sz="1100" b="0" i="0" baseline="0">
              <a:solidFill>
                <a:schemeClr val="tx1"/>
              </a:solidFill>
              <a:effectLst/>
              <a:latin typeface="+mn-lt"/>
              <a:ea typeface="+mn-ea"/>
              <a:cs typeface="+mn-cs"/>
            </a:rPr>
            <a:t>引き続き</a:t>
          </a:r>
          <a:r>
            <a:rPr kumimoji="1" lang="ja-JP" altLang="ja-JP" sz="1100">
              <a:solidFill>
                <a:schemeClr val="tx1"/>
              </a:solidFill>
              <a:effectLst/>
              <a:latin typeface="+mn-lt"/>
              <a:ea typeface="+mn-ea"/>
              <a:cs typeface="+mn-cs"/>
            </a:rPr>
            <a:t>歳出の徹底的な見直し等に努</a:t>
          </a:r>
          <a:r>
            <a:rPr kumimoji="1" lang="ja-JP" altLang="en-US" sz="1100">
              <a:solidFill>
                <a:schemeClr val="tx1"/>
              </a:solidFill>
              <a:effectLst/>
              <a:latin typeface="+mn-lt"/>
              <a:ea typeface="+mn-ea"/>
              <a:cs typeface="+mn-cs"/>
            </a:rPr>
            <a:t>め</a:t>
          </a:r>
          <a:r>
            <a:rPr kumimoji="1" lang="ja-JP" altLang="ja-JP" sz="1100">
              <a:solidFill>
                <a:schemeClr val="tx1"/>
              </a:solidFill>
              <a:effectLst/>
              <a:latin typeface="+mn-lt"/>
              <a:ea typeface="+mn-ea"/>
              <a:cs typeface="+mn-cs"/>
            </a:rPr>
            <a:t>、行政の効率化を図る。</a:t>
          </a:r>
          <a:endParaRPr lang="ja-JP" altLang="ja-JP" sz="1400">
            <a:solidFill>
              <a:schemeClr val="tx1"/>
            </a:solidFill>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171126</xdr:rowOff>
    </xdr:from>
    <xdr:to>
      <xdr:col>23</xdr:col>
      <xdr:colOff>133350</xdr:colOff>
      <xdr:row>88</xdr:row>
      <xdr:rowOff>31454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887126"/>
          <a:ext cx="0" cy="1231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3531</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31454</xdr:rowOff>
    </xdr:from>
    <xdr:to>
      <xdr:col>24</xdr:col>
      <xdr:colOff>12700</xdr:colOff>
      <xdr:row>88</xdr:row>
      <xdr:rowOff>31454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86053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3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171126</xdr:rowOff>
    </xdr:from>
    <xdr:to>
      <xdr:col>24</xdr:col>
      <xdr:colOff>12700</xdr:colOff>
      <xdr:row>80</xdr:row>
      <xdr:rowOff>171126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88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63894</xdr:rowOff>
    </xdr:from>
    <xdr:to>
      <xdr:col>23</xdr:col>
      <xdr:colOff>133350</xdr:colOff>
      <xdr:row>83</xdr:row>
      <xdr:rowOff>151606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294244"/>
          <a:ext cx="838200" cy="8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79794</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138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63267</xdr:rowOff>
    </xdr:from>
    <xdr:to>
      <xdr:col>23</xdr:col>
      <xdr:colOff>184150</xdr:colOff>
      <xdr:row>83</xdr:row>
      <xdr:rowOff>164867</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29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63894</xdr:rowOff>
    </xdr:from>
    <xdr:to>
      <xdr:col>19</xdr:col>
      <xdr:colOff>133350</xdr:colOff>
      <xdr:row>83</xdr:row>
      <xdr:rowOff>68442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3225800" y="14294244"/>
          <a:ext cx="889000" cy="4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166067</xdr:rowOff>
    </xdr:from>
    <xdr:to>
      <xdr:col>19</xdr:col>
      <xdr:colOff>184150</xdr:colOff>
      <xdr:row>83</xdr:row>
      <xdr:rowOff>96217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2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106394</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93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168664</xdr:rowOff>
    </xdr:from>
    <xdr:to>
      <xdr:col>15</xdr:col>
      <xdr:colOff>82550</xdr:colOff>
      <xdr:row>83</xdr:row>
      <xdr:rowOff>68442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4227564"/>
          <a:ext cx="889000" cy="7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137413</xdr:rowOff>
    </xdr:from>
    <xdr:to>
      <xdr:col>15</xdr:col>
      <xdr:colOff>133350</xdr:colOff>
      <xdr:row>83</xdr:row>
      <xdr:rowOff>67563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77740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5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140764</xdr:rowOff>
    </xdr:from>
    <xdr:to>
      <xdr:col>11</xdr:col>
      <xdr:colOff>31750</xdr:colOff>
      <xdr:row>82</xdr:row>
      <xdr:rowOff>168664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4199664"/>
          <a:ext cx="889000" cy="27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110922</xdr:rowOff>
    </xdr:from>
    <xdr:to>
      <xdr:col>11</xdr:col>
      <xdr:colOff>82550</xdr:colOff>
      <xdr:row>83</xdr:row>
      <xdr:rowOff>41072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51249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93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64208</xdr:rowOff>
    </xdr:from>
    <xdr:to>
      <xdr:col>7</xdr:col>
      <xdr:colOff>31750</xdr:colOff>
      <xdr:row>82</xdr:row>
      <xdr:rowOff>165808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4535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8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100806</xdr:rowOff>
    </xdr:from>
    <xdr:to>
      <xdr:col>23</xdr:col>
      <xdr:colOff>184150</xdr:colOff>
      <xdr:row>84</xdr:row>
      <xdr:rowOff>30956</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33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72883</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430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13094</xdr:rowOff>
    </xdr:from>
    <xdr:to>
      <xdr:col>19</xdr:col>
      <xdr:colOff>184150</xdr:colOff>
      <xdr:row>83</xdr:row>
      <xdr:rowOff>114694</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24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99471</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4329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17642</xdr:rowOff>
    </xdr:from>
    <xdr:to>
      <xdr:col>15</xdr:col>
      <xdr:colOff>133350</xdr:colOff>
      <xdr:row>83</xdr:row>
      <xdr:rowOff>119242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24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104019</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433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117864</xdr:rowOff>
    </xdr:from>
    <xdr:to>
      <xdr:col>11</xdr:col>
      <xdr:colOff>82550</xdr:colOff>
      <xdr:row>83</xdr:row>
      <xdr:rowOff>48014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417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32791</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426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89964</xdr:rowOff>
    </xdr:from>
    <xdr:to>
      <xdr:col>7</xdr:col>
      <xdr:colOff>31750</xdr:colOff>
      <xdr:row>83</xdr:row>
      <xdr:rowOff>20114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414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4891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423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tx1"/>
              </a:solidFill>
              <a:effectLst/>
              <a:latin typeface="+mn-lt"/>
              <a:ea typeface="+mn-ea"/>
              <a:cs typeface="+mn-cs"/>
            </a:rPr>
            <a:t>平成</a:t>
          </a:r>
          <a:r>
            <a:rPr kumimoji="1" lang="en-US" altLang="ja-JP" sz="1100" b="0" i="0" baseline="0">
              <a:solidFill>
                <a:schemeClr val="tx1"/>
              </a:solidFill>
              <a:effectLst/>
              <a:latin typeface="+mn-lt"/>
              <a:ea typeface="+mn-ea"/>
              <a:cs typeface="+mn-cs"/>
            </a:rPr>
            <a:t>26</a:t>
          </a:r>
          <a:r>
            <a:rPr kumimoji="1" lang="ja-JP" altLang="ja-JP" sz="1100" b="0" i="0" baseline="0">
              <a:solidFill>
                <a:schemeClr val="tx1"/>
              </a:solidFill>
              <a:effectLst/>
              <a:latin typeface="+mn-lt"/>
              <a:ea typeface="+mn-ea"/>
              <a:cs typeface="+mn-cs"/>
            </a:rPr>
            <a:t>年度に策定された第</a:t>
          </a:r>
          <a:r>
            <a:rPr kumimoji="1" lang="en-US" altLang="ja-JP" sz="1100" b="0" i="0" baseline="0">
              <a:solidFill>
                <a:schemeClr val="tx1"/>
              </a:solidFill>
              <a:effectLst/>
              <a:latin typeface="+mn-lt"/>
              <a:ea typeface="+mn-ea"/>
              <a:cs typeface="+mn-cs"/>
            </a:rPr>
            <a:t>5</a:t>
          </a:r>
          <a:r>
            <a:rPr kumimoji="1" lang="ja-JP" altLang="ja-JP" sz="1100" b="0" i="0" baseline="0">
              <a:solidFill>
                <a:schemeClr val="tx1"/>
              </a:solidFill>
              <a:effectLst/>
              <a:latin typeface="+mn-lt"/>
              <a:ea typeface="+mn-ea"/>
              <a:cs typeface="+mn-cs"/>
            </a:rPr>
            <a:t>次定員適正化計画</a:t>
          </a:r>
          <a:r>
            <a:rPr kumimoji="1" lang="en-US" altLang="ja-JP" sz="1100" b="0" i="0" baseline="0">
              <a:solidFill>
                <a:schemeClr val="tx1"/>
              </a:solidFill>
              <a:effectLst/>
              <a:latin typeface="+mn-lt"/>
              <a:ea typeface="+mn-ea"/>
              <a:cs typeface="+mn-cs"/>
            </a:rPr>
            <a:t>(</a:t>
          </a:r>
          <a:r>
            <a:rPr kumimoji="1" lang="ja-JP" altLang="ja-JP" sz="1100" b="0" i="0" baseline="0">
              <a:solidFill>
                <a:schemeClr val="tx1"/>
              </a:solidFill>
              <a:effectLst/>
              <a:latin typeface="+mn-lt"/>
              <a:ea typeface="+mn-ea"/>
              <a:cs typeface="+mn-cs"/>
            </a:rPr>
            <a:t>平成</a:t>
          </a:r>
          <a:r>
            <a:rPr kumimoji="1" lang="en-US" altLang="ja-JP" sz="1100" b="0" i="0" baseline="0">
              <a:solidFill>
                <a:schemeClr val="tx1"/>
              </a:solidFill>
              <a:effectLst/>
              <a:latin typeface="+mn-lt"/>
              <a:ea typeface="+mn-ea"/>
              <a:cs typeface="+mn-cs"/>
            </a:rPr>
            <a:t>27</a:t>
          </a:r>
          <a:r>
            <a:rPr kumimoji="1" lang="ja-JP" altLang="ja-JP" sz="1100" b="0" i="0" baseline="0">
              <a:solidFill>
                <a:schemeClr val="tx1"/>
              </a:solidFill>
              <a:effectLst/>
              <a:latin typeface="+mn-lt"/>
              <a:ea typeface="+mn-ea"/>
              <a:cs typeface="+mn-cs"/>
            </a:rPr>
            <a:t>年</a:t>
          </a:r>
          <a:r>
            <a:rPr kumimoji="1" lang="en-US" altLang="ja-JP" sz="1100" b="0" i="0" baseline="0">
              <a:solidFill>
                <a:schemeClr val="tx1"/>
              </a:solidFill>
              <a:effectLst/>
              <a:latin typeface="+mn-lt"/>
              <a:ea typeface="+mn-ea"/>
              <a:cs typeface="+mn-cs"/>
            </a:rPr>
            <a:t>158</a:t>
          </a:r>
          <a:r>
            <a:rPr kumimoji="1" lang="ja-JP" altLang="ja-JP" sz="1100" b="0" i="0" baseline="0">
              <a:solidFill>
                <a:schemeClr val="tx1"/>
              </a:solidFill>
              <a:effectLst/>
              <a:latin typeface="+mn-lt"/>
              <a:ea typeface="+mn-ea"/>
              <a:cs typeface="+mn-cs"/>
            </a:rPr>
            <a:t>人～令和元年度</a:t>
          </a:r>
          <a:r>
            <a:rPr kumimoji="1" lang="en-US" altLang="ja-JP" sz="1100" b="0" i="0" baseline="0">
              <a:solidFill>
                <a:schemeClr val="tx1"/>
              </a:solidFill>
              <a:effectLst/>
              <a:latin typeface="+mn-lt"/>
              <a:ea typeface="+mn-ea"/>
              <a:cs typeface="+mn-cs"/>
            </a:rPr>
            <a:t>156</a:t>
          </a:r>
          <a:r>
            <a:rPr kumimoji="1" lang="ja-JP" altLang="ja-JP" sz="1100" b="0" i="0" baseline="0">
              <a:solidFill>
                <a:schemeClr val="tx1"/>
              </a:solidFill>
              <a:effectLst/>
              <a:latin typeface="+mn-lt"/>
              <a:ea typeface="+mn-ea"/>
              <a:cs typeface="+mn-cs"/>
            </a:rPr>
            <a:t>人</a:t>
          </a:r>
          <a:r>
            <a:rPr kumimoji="1" lang="en-US" altLang="ja-JP" sz="1100" b="0" i="0" baseline="0">
              <a:solidFill>
                <a:schemeClr val="tx1"/>
              </a:solidFill>
              <a:effectLst/>
              <a:latin typeface="+mn-lt"/>
              <a:ea typeface="+mn-ea"/>
              <a:cs typeface="+mn-cs"/>
            </a:rPr>
            <a:t>)</a:t>
          </a:r>
          <a:r>
            <a:rPr kumimoji="1" lang="ja-JP" altLang="ja-JP" sz="1100" b="0" i="0" baseline="0">
              <a:solidFill>
                <a:schemeClr val="tx1"/>
              </a:solidFill>
              <a:effectLst/>
              <a:latin typeface="+mn-lt"/>
              <a:ea typeface="+mn-ea"/>
              <a:cs typeface="+mn-cs"/>
            </a:rPr>
            <a:t>の目標数値を上回る職員数（令和元年４月　</a:t>
          </a:r>
          <a:r>
            <a:rPr kumimoji="1" lang="en-US" altLang="ja-JP" sz="1100" b="0" i="0" baseline="0">
              <a:solidFill>
                <a:schemeClr val="tx1"/>
              </a:solidFill>
              <a:effectLst/>
              <a:latin typeface="+mn-lt"/>
              <a:ea typeface="+mn-ea"/>
              <a:cs typeface="+mn-cs"/>
            </a:rPr>
            <a:t>153</a:t>
          </a:r>
          <a:r>
            <a:rPr kumimoji="1" lang="ja-JP" altLang="ja-JP" sz="1100" b="0" i="0" baseline="0">
              <a:solidFill>
                <a:schemeClr val="tx1"/>
              </a:solidFill>
              <a:effectLst/>
              <a:latin typeface="+mn-lt"/>
              <a:ea typeface="+mn-ea"/>
              <a:cs typeface="+mn-cs"/>
            </a:rPr>
            <a:t>人）となったが、令和元年度に策定された第６次定員適正化計画</a:t>
          </a:r>
          <a:r>
            <a:rPr kumimoji="1" lang="en-US" altLang="ja-JP" sz="1100" b="0" i="0" baseline="0">
              <a:solidFill>
                <a:schemeClr val="tx1"/>
              </a:solidFill>
              <a:effectLst/>
              <a:latin typeface="+mn-lt"/>
              <a:ea typeface="+mn-ea"/>
              <a:cs typeface="+mn-cs"/>
            </a:rPr>
            <a:t>(</a:t>
          </a:r>
          <a:r>
            <a:rPr kumimoji="1" lang="ja-JP" altLang="ja-JP" sz="1100" b="0" i="0" baseline="0">
              <a:solidFill>
                <a:schemeClr val="tx1"/>
              </a:solidFill>
              <a:effectLst/>
              <a:latin typeface="+mn-lt"/>
              <a:ea typeface="+mn-ea"/>
              <a:cs typeface="+mn-cs"/>
            </a:rPr>
            <a:t>令和２～１１年度</a:t>
          </a:r>
          <a:r>
            <a:rPr kumimoji="1" lang="en-US" altLang="ja-JP" sz="1100" b="0" i="0" baseline="0">
              <a:solidFill>
                <a:schemeClr val="tx1"/>
              </a:solidFill>
              <a:effectLst/>
              <a:latin typeface="+mn-lt"/>
              <a:ea typeface="+mn-ea"/>
              <a:cs typeface="+mn-cs"/>
            </a:rPr>
            <a:t>)</a:t>
          </a:r>
          <a:r>
            <a:rPr kumimoji="1" lang="ja-JP" altLang="ja-JP" sz="1100" b="0" i="0" baseline="0">
              <a:solidFill>
                <a:schemeClr val="tx1"/>
              </a:solidFill>
              <a:effectLst/>
              <a:latin typeface="+mn-lt"/>
              <a:ea typeface="+mn-ea"/>
              <a:cs typeface="+mn-cs"/>
            </a:rPr>
            <a:t>を基に、組織運営が持続可能な職員の維持を目標としながら定員削減に一層努める。</a:t>
          </a:r>
          <a:br>
            <a:rPr kumimoji="1" lang="ja-JP" altLang="ja-JP" sz="1100" b="0" i="0" baseline="0">
              <a:solidFill>
                <a:schemeClr val="tx1"/>
              </a:solidFill>
              <a:effectLst/>
              <a:latin typeface="+mn-lt"/>
              <a:ea typeface="+mn-ea"/>
              <a:cs typeface="+mn-cs"/>
            </a:rPr>
          </a:br>
          <a:r>
            <a:rPr kumimoji="1" lang="ja-JP" altLang="ja-JP" sz="1100" b="0" i="0" baseline="0">
              <a:solidFill>
                <a:schemeClr val="tx1"/>
              </a:solidFill>
              <a:effectLst/>
              <a:latin typeface="+mn-lt"/>
              <a:ea typeface="+mn-ea"/>
              <a:cs typeface="+mn-cs"/>
            </a:rPr>
            <a:t>（目標数値　令和２年</a:t>
          </a:r>
          <a:r>
            <a:rPr kumimoji="1" lang="en-US" altLang="ja-JP" sz="1100" b="0" i="0" baseline="0">
              <a:solidFill>
                <a:schemeClr val="tx1"/>
              </a:solidFill>
              <a:effectLst/>
              <a:latin typeface="+mn-lt"/>
              <a:ea typeface="+mn-ea"/>
              <a:cs typeface="+mn-cs"/>
            </a:rPr>
            <a:t>153</a:t>
          </a:r>
          <a:r>
            <a:rPr kumimoji="1" lang="ja-JP" altLang="ja-JP" sz="1100" b="0" i="0" baseline="0">
              <a:solidFill>
                <a:schemeClr val="tx1"/>
              </a:solidFill>
              <a:effectLst/>
              <a:latin typeface="+mn-lt"/>
              <a:ea typeface="+mn-ea"/>
              <a:cs typeface="+mn-cs"/>
            </a:rPr>
            <a:t>人→令和</a:t>
          </a:r>
          <a:r>
            <a:rPr kumimoji="1" lang="en-US" altLang="ja-JP" sz="1100" b="0" i="0" baseline="0">
              <a:solidFill>
                <a:schemeClr val="tx1"/>
              </a:solidFill>
              <a:effectLst/>
              <a:latin typeface="+mn-lt"/>
              <a:ea typeface="+mn-ea"/>
              <a:cs typeface="+mn-cs"/>
            </a:rPr>
            <a:t>11</a:t>
          </a:r>
          <a:r>
            <a:rPr kumimoji="1" lang="ja-JP" altLang="ja-JP" sz="1100" b="0" i="0" baseline="0">
              <a:solidFill>
                <a:schemeClr val="tx1"/>
              </a:solidFill>
              <a:effectLst/>
              <a:latin typeface="+mn-lt"/>
              <a:ea typeface="+mn-ea"/>
              <a:cs typeface="+mn-cs"/>
            </a:rPr>
            <a:t>年</a:t>
          </a:r>
          <a:r>
            <a:rPr kumimoji="1" lang="en-US" altLang="ja-JP" sz="1100" b="0" i="0" baseline="0">
              <a:solidFill>
                <a:schemeClr val="tx1"/>
              </a:solidFill>
              <a:effectLst/>
              <a:latin typeface="+mn-lt"/>
              <a:ea typeface="+mn-ea"/>
              <a:cs typeface="+mn-cs"/>
            </a:rPr>
            <a:t>133</a:t>
          </a:r>
          <a:r>
            <a:rPr kumimoji="1" lang="ja-JP" altLang="ja-JP" sz="1100" b="0" i="0" baseline="0">
              <a:solidFill>
                <a:schemeClr val="tx1"/>
              </a:solidFill>
              <a:effectLst/>
              <a:latin typeface="+mn-lt"/>
              <a:ea typeface="+mn-ea"/>
              <a:cs typeface="+mn-cs"/>
            </a:rPr>
            <a:t>人　実数　令和７年４月</a:t>
          </a:r>
          <a:r>
            <a:rPr kumimoji="1" lang="en-US" altLang="ja-JP" sz="1100" b="0" i="0" baseline="0">
              <a:solidFill>
                <a:schemeClr val="tx1"/>
              </a:solidFill>
              <a:effectLst/>
              <a:latin typeface="+mn-lt"/>
              <a:ea typeface="+mn-ea"/>
              <a:cs typeface="+mn-cs"/>
            </a:rPr>
            <a:t>138</a:t>
          </a:r>
          <a:r>
            <a:rPr kumimoji="1" lang="ja-JP" altLang="ja-JP" sz="1100" b="0" i="0" baseline="0">
              <a:solidFill>
                <a:schemeClr val="tx1"/>
              </a:solidFill>
              <a:effectLst/>
              <a:latin typeface="+mn-lt"/>
              <a:ea typeface="+mn-ea"/>
              <a:cs typeface="+mn-cs"/>
            </a:rPr>
            <a:t>人</a:t>
          </a:r>
          <a:r>
            <a:rPr kumimoji="1" lang="en-US" altLang="ja-JP" sz="1100" b="0" i="0" baseline="0">
              <a:solidFill>
                <a:schemeClr val="tx1"/>
              </a:solidFill>
              <a:effectLst/>
              <a:latin typeface="+mn-lt"/>
              <a:ea typeface="+mn-ea"/>
              <a:cs typeface="+mn-cs"/>
            </a:rPr>
            <a:t>)</a:t>
          </a:r>
          <a:br>
            <a:rPr kumimoji="1" lang="en-US" altLang="ja-JP" sz="1100" b="0" i="0" baseline="0">
              <a:solidFill>
                <a:schemeClr val="tx1"/>
              </a:solidFill>
              <a:effectLst/>
              <a:latin typeface="+mn-lt"/>
              <a:ea typeface="+mn-ea"/>
              <a:cs typeface="+mn-cs"/>
            </a:rPr>
          </a:br>
          <a:r>
            <a:rPr kumimoji="1" lang="ja-JP" altLang="ja-JP" sz="1100" b="0" i="0" baseline="0">
              <a:solidFill>
                <a:schemeClr val="tx1"/>
              </a:solidFill>
              <a:effectLst/>
              <a:latin typeface="+mn-lt"/>
              <a:ea typeface="+mn-ea"/>
              <a:cs typeface="+mn-cs"/>
            </a:rPr>
            <a:t>ラスパイレス指数は類似団体の平均を下回っている。職員の年齢構成から今後もほぼ横ばいで推移していくことが予想される。</a:t>
          </a:r>
          <a:endParaRPr lang="ja-JP" altLang="ja-JP" sz="1400">
            <a:solidFill>
              <a:schemeClr val="tx1"/>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17639</xdr:rowOff>
    </xdr:from>
    <xdr:to>
      <xdr:col>81</xdr:col>
      <xdr:colOff>44450</xdr:colOff>
      <xdr:row>88</xdr:row>
      <xdr:rowOff>160866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33639"/>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104016</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7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17639</xdr:rowOff>
    </xdr:from>
    <xdr:to>
      <xdr:col>81</xdr:col>
      <xdr:colOff>133350</xdr:colOff>
      <xdr:row>80</xdr:row>
      <xdr:rowOff>17639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33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2116</xdr:rowOff>
    </xdr:from>
    <xdr:to>
      <xdr:col>81</xdr:col>
      <xdr:colOff>44450</xdr:colOff>
      <xdr:row>84</xdr:row>
      <xdr:rowOff>55739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179800" y="14403916"/>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111072</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51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138995</xdr:rowOff>
    </xdr:from>
    <xdr:to>
      <xdr:col>81</xdr:col>
      <xdr:colOff>95250</xdr:colOff>
      <xdr:row>85</xdr:row>
      <xdr:rowOff>69145</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2116</xdr:rowOff>
    </xdr:from>
    <xdr:to>
      <xdr:col>77</xdr:col>
      <xdr:colOff>44450</xdr:colOff>
      <xdr:row>84</xdr:row>
      <xdr:rowOff>55739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5290800" y="14403916"/>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13705</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58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55739</xdr:rowOff>
    </xdr:from>
    <xdr:to>
      <xdr:col>72</xdr:col>
      <xdr:colOff>203200</xdr:colOff>
      <xdr:row>84</xdr:row>
      <xdr:rowOff>69145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4401800" y="144575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13705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55739</xdr:rowOff>
    </xdr:from>
    <xdr:to>
      <xdr:col>68</xdr:col>
      <xdr:colOff>152400</xdr:colOff>
      <xdr:row>84</xdr:row>
      <xdr:rowOff>69145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3512800" y="144575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125589</xdr:rowOff>
    </xdr:from>
    <xdr:to>
      <xdr:col>68</xdr:col>
      <xdr:colOff>203200</xdr:colOff>
      <xdr:row>85</xdr:row>
      <xdr:rowOff>55739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40516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4939</xdr:rowOff>
    </xdr:from>
    <xdr:to>
      <xdr:col>81</xdr:col>
      <xdr:colOff>95250</xdr:colOff>
      <xdr:row>84</xdr:row>
      <xdr:rowOff>106539</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40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21466</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25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122766</xdr:rowOff>
    </xdr:from>
    <xdr:to>
      <xdr:col>77</xdr:col>
      <xdr:colOff>95250</xdr:colOff>
      <xdr:row>84</xdr:row>
      <xdr:rowOff>52916</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63093</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12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4939</xdr:rowOff>
    </xdr:from>
    <xdr:to>
      <xdr:col>73</xdr:col>
      <xdr:colOff>44450</xdr:colOff>
      <xdr:row>84</xdr:row>
      <xdr:rowOff>106539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40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116716</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417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18345</xdr:rowOff>
    </xdr:from>
    <xdr:to>
      <xdr:col>68</xdr:col>
      <xdr:colOff>203200</xdr:colOff>
      <xdr:row>84</xdr:row>
      <xdr:rowOff>119945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130122</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418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4939</xdr:rowOff>
    </xdr:from>
    <xdr:to>
      <xdr:col>64</xdr:col>
      <xdr:colOff>152400</xdr:colOff>
      <xdr:row>84</xdr:row>
      <xdr:rowOff>106539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40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116716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417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tx1"/>
              </a:solidFill>
              <a:effectLst/>
              <a:latin typeface="+mn-lt"/>
              <a:ea typeface="+mn-ea"/>
              <a:cs typeface="+mn-cs"/>
            </a:rPr>
            <a:t>一島一町外海離島という地理的条件のため、福祉事業・塵芥処理事業等全てのｻｰﾋﾞｽを自己完結させなければならない。そのため類似団体の平均を上回っているのが現状である。今後も住民ｻｰﾋﾞｽを低下させることのないように留意し、退職者の不補充や民営化等により適正な定員管理に努める。</a:t>
          </a:r>
          <a:endParaRPr lang="ja-JP" altLang="ja-JP" sz="14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さらに、令和元年度に策定された第６次定員適正化計画</a:t>
          </a:r>
          <a:r>
            <a:rPr kumimoji="1" lang="en-US" altLang="ja-JP" sz="1100" b="0" i="0" baseline="0">
              <a:solidFill>
                <a:schemeClr val="tx1"/>
              </a:solidFill>
              <a:effectLst/>
              <a:latin typeface="+mn-lt"/>
              <a:ea typeface="+mn-ea"/>
              <a:cs typeface="+mn-cs"/>
            </a:rPr>
            <a:t>(</a:t>
          </a:r>
          <a:r>
            <a:rPr kumimoji="1" lang="ja-JP" altLang="ja-JP" sz="1100" b="0" i="0" baseline="0">
              <a:solidFill>
                <a:schemeClr val="tx1"/>
              </a:solidFill>
              <a:effectLst/>
              <a:latin typeface="+mn-lt"/>
              <a:ea typeface="+mn-ea"/>
              <a:cs typeface="+mn-cs"/>
            </a:rPr>
            <a:t>令和２～１１年度</a:t>
          </a:r>
          <a:r>
            <a:rPr kumimoji="1" lang="en-US" altLang="ja-JP" sz="1100" b="0" i="0" baseline="0">
              <a:solidFill>
                <a:schemeClr val="tx1"/>
              </a:solidFill>
              <a:effectLst/>
              <a:latin typeface="+mn-lt"/>
              <a:ea typeface="+mn-ea"/>
              <a:cs typeface="+mn-cs"/>
            </a:rPr>
            <a:t>)</a:t>
          </a:r>
          <a:r>
            <a:rPr kumimoji="1" lang="ja-JP" altLang="ja-JP" sz="1100" b="0" i="0" baseline="0">
              <a:solidFill>
                <a:schemeClr val="tx1"/>
              </a:solidFill>
              <a:effectLst/>
              <a:latin typeface="+mn-lt"/>
              <a:ea typeface="+mn-ea"/>
              <a:cs typeface="+mn-cs"/>
            </a:rPr>
            <a:t>を基に、組織運営が持続可能な職員の維持を目標としながら定員削減に努める。（目標数値　令和２年</a:t>
          </a:r>
          <a:r>
            <a:rPr kumimoji="1" lang="en-US" altLang="ja-JP" sz="1100" b="0" i="0" baseline="0">
              <a:solidFill>
                <a:schemeClr val="tx1"/>
              </a:solidFill>
              <a:effectLst/>
              <a:latin typeface="+mn-lt"/>
              <a:ea typeface="+mn-ea"/>
              <a:cs typeface="+mn-cs"/>
            </a:rPr>
            <a:t>153</a:t>
          </a:r>
          <a:r>
            <a:rPr kumimoji="1" lang="ja-JP" altLang="ja-JP" sz="1100" b="0" i="0" baseline="0">
              <a:solidFill>
                <a:schemeClr val="tx1"/>
              </a:solidFill>
              <a:effectLst/>
              <a:latin typeface="+mn-lt"/>
              <a:ea typeface="+mn-ea"/>
              <a:cs typeface="+mn-cs"/>
            </a:rPr>
            <a:t>人→令和</a:t>
          </a:r>
          <a:r>
            <a:rPr kumimoji="1" lang="en-US" altLang="ja-JP" sz="1100" b="0" i="0" baseline="0">
              <a:solidFill>
                <a:schemeClr val="tx1"/>
              </a:solidFill>
              <a:effectLst/>
              <a:latin typeface="+mn-lt"/>
              <a:ea typeface="+mn-ea"/>
              <a:cs typeface="+mn-cs"/>
            </a:rPr>
            <a:t>11</a:t>
          </a:r>
          <a:r>
            <a:rPr kumimoji="1" lang="ja-JP" altLang="ja-JP" sz="1100" b="0" i="0" baseline="0">
              <a:solidFill>
                <a:schemeClr val="tx1"/>
              </a:solidFill>
              <a:effectLst/>
              <a:latin typeface="+mn-lt"/>
              <a:ea typeface="+mn-ea"/>
              <a:cs typeface="+mn-cs"/>
            </a:rPr>
            <a:t>年</a:t>
          </a:r>
          <a:r>
            <a:rPr kumimoji="1" lang="en-US" altLang="ja-JP" sz="1100" b="0" i="0" baseline="0">
              <a:solidFill>
                <a:schemeClr val="tx1"/>
              </a:solidFill>
              <a:effectLst/>
              <a:latin typeface="+mn-lt"/>
              <a:ea typeface="+mn-ea"/>
              <a:cs typeface="+mn-cs"/>
            </a:rPr>
            <a:t>133</a:t>
          </a:r>
          <a:r>
            <a:rPr kumimoji="1" lang="ja-JP" altLang="ja-JP" sz="1100" b="0" i="0" baseline="0">
              <a:solidFill>
                <a:schemeClr val="tx1"/>
              </a:solidFill>
              <a:effectLst/>
              <a:latin typeface="+mn-lt"/>
              <a:ea typeface="+mn-ea"/>
              <a:cs typeface="+mn-cs"/>
            </a:rPr>
            <a:t>人　実数　令和</a:t>
          </a:r>
          <a:r>
            <a:rPr kumimoji="1" lang="ja-JP" altLang="en-US" sz="1100" b="0" i="0" baseline="0">
              <a:solidFill>
                <a:schemeClr val="tx1"/>
              </a:solidFill>
              <a:effectLst/>
              <a:latin typeface="+mn-lt"/>
              <a:ea typeface="+mn-ea"/>
              <a:cs typeface="+mn-cs"/>
            </a:rPr>
            <a:t>７</a:t>
          </a:r>
          <a:r>
            <a:rPr kumimoji="1" lang="ja-JP" altLang="ja-JP" sz="1100" b="0" i="0" baseline="0">
              <a:solidFill>
                <a:schemeClr val="tx1"/>
              </a:solidFill>
              <a:effectLst/>
              <a:latin typeface="+mn-lt"/>
              <a:ea typeface="+mn-ea"/>
              <a:cs typeface="+mn-cs"/>
            </a:rPr>
            <a:t>年４月</a:t>
          </a:r>
          <a:r>
            <a:rPr kumimoji="1" lang="en-US" altLang="ja-JP" sz="1100" b="0" i="0" baseline="0">
              <a:solidFill>
                <a:schemeClr val="tx1"/>
              </a:solidFill>
              <a:effectLst/>
              <a:latin typeface="+mn-lt"/>
              <a:ea typeface="+mn-ea"/>
              <a:cs typeface="+mn-cs"/>
            </a:rPr>
            <a:t>138</a:t>
          </a:r>
          <a:r>
            <a:rPr kumimoji="1" lang="ja-JP" altLang="ja-JP" sz="1100" b="0" i="0" baseline="0">
              <a:solidFill>
                <a:schemeClr val="tx1"/>
              </a:solidFill>
              <a:effectLst/>
              <a:latin typeface="+mn-lt"/>
              <a:ea typeface="+mn-ea"/>
              <a:cs typeface="+mn-cs"/>
            </a:rPr>
            <a:t>人</a:t>
          </a:r>
          <a:r>
            <a:rPr kumimoji="1" lang="en-US" altLang="ja-JP" sz="1100" b="0" i="0" baseline="0">
              <a:solidFill>
                <a:schemeClr val="tx1"/>
              </a:solidFill>
              <a:effectLst/>
              <a:latin typeface="+mn-lt"/>
              <a:ea typeface="+mn-ea"/>
              <a:cs typeface="+mn-cs"/>
            </a:rPr>
            <a:t>)</a:t>
          </a:r>
          <a:endParaRPr lang="ja-JP" altLang="ja-JP" sz="1400">
            <a:solidFill>
              <a:schemeClr val="tx1"/>
            </a:solidFill>
            <a:effectLst/>
          </a:endParaRP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130378</xdr:rowOff>
    </xdr:from>
    <xdr:to>
      <xdr:col>81</xdr:col>
      <xdr:colOff>44450</xdr:colOff>
      <xdr:row>65</xdr:row>
      <xdr:rowOff>77851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074478"/>
          <a:ext cx="0" cy="1147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49928</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19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77851</xdr:rowOff>
    </xdr:from>
    <xdr:to>
      <xdr:col>81</xdr:col>
      <xdr:colOff>133350</xdr:colOff>
      <xdr:row>65</xdr:row>
      <xdr:rowOff>77851</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222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45305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1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130378</xdr:rowOff>
    </xdr:from>
    <xdr:to>
      <xdr:col>81</xdr:col>
      <xdr:colOff>133350</xdr:colOff>
      <xdr:row>58</xdr:row>
      <xdr:rowOff>130378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07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93802</xdr:rowOff>
    </xdr:from>
    <xdr:to>
      <xdr:col>81</xdr:col>
      <xdr:colOff>44450</xdr:colOff>
      <xdr:row>61</xdr:row>
      <xdr:rowOff>109245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552252"/>
          <a:ext cx="838200" cy="1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116120</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231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99593</xdr:rowOff>
    </xdr:from>
    <xdr:to>
      <xdr:col>81</xdr:col>
      <xdr:colOff>95250</xdr:colOff>
      <xdr:row>61</xdr:row>
      <xdr:rowOff>29743</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8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78359</xdr:rowOff>
    </xdr:from>
    <xdr:to>
      <xdr:col>77</xdr:col>
      <xdr:colOff>44450</xdr:colOff>
      <xdr:row>61</xdr:row>
      <xdr:rowOff>93802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536809"/>
          <a:ext cx="889000" cy="1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74499</xdr:rowOff>
    </xdr:from>
    <xdr:to>
      <xdr:col>77</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14826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130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60020</xdr:rowOff>
    </xdr:from>
    <xdr:to>
      <xdr:col>72</xdr:col>
      <xdr:colOff>203200</xdr:colOff>
      <xdr:row>61</xdr:row>
      <xdr:rowOff>78359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518470"/>
          <a:ext cx="889000" cy="1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51816</xdr:rowOff>
    </xdr:from>
    <xdr:to>
      <xdr:col>73</xdr:col>
      <xdr:colOff>44450</xdr:colOff>
      <xdr:row>60</xdr:row>
      <xdr:rowOff>153416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163593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10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43129</xdr:rowOff>
    </xdr:from>
    <xdr:to>
      <xdr:col>68</xdr:col>
      <xdr:colOff>152400</xdr:colOff>
      <xdr:row>61</xdr:row>
      <xdr:rowOff>60020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501579"/>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41681</xdr:rowOff>
    </xdr:from>
    <xdr:to>
      <xdr:col>68</xdr:col>
      <xdr:colOff>203200</xdr:colOff>
      <xdr:row>60</xdr:row>
      <xdr:rowOff>143281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153458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09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7417</xdr:rowOff>
    </xdr:from>
    <xdr:to>
      <xdr:col>64</xdr:col>
      <xdr:colOff>152400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119194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06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58445</xdr:rowOff>
    </xdr:from>
    <xdr:to>
      <xdr:col>81</xdr:col>
      <xdr:colOff>95250</xdr:colOff>
      <xdr:row>61</xdr:row>
      <xdr:rowOff>160045</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51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30522</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488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43002</xdr:rowOff>
    </xdr:from>
    <xdr:to>
      <xdr:col>77</xdr:col>
      <xdr:colOff>95250</xdr:colOff>
      <xdr:row>61</xdr:row>
      <xdr:rowOff>144602</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50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129379</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587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27559</xdr:rowOff>
    </xdr:from>
    <xdr:to>
      <xdr:col>73</xdr:col>
      <xdr:colOff>44450</xdr:colOff>
      <xdr:row>61</xdr:row>
      <xdr:rowOff>129159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48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113936</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572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9220</xdr:rowOff>
    </xdr:from>
    <xdr:to>
      <xdr:col>68</xdr:col>
      <xdr:colOff>203200</xdr:colOff>
      <xdr:row>61</xdr:row>
      <xdr:rowOff>110820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4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95597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554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163779</xdr:rowOff>
    </xdr:from>
    <xdr:to>
      <xdr:col>64</xdr:col>
      <xdr:colOff>152400</xdr:colOff>
      <xdr:row>61</xdr:row>
      <xdr:rowOff>93929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45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78706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537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tx1"/>
              </a:solidFill>
              <a:effectLst/>
              <a:latin typeface="+mn-lt"/>
              <a:ea typeface="+mn-ea"/>
              <a:cs typeface="+mn-cs"/>
            </a:rPr>
            <a:t>辺地、過疎、公営住宅建設事業債等の元金償還額の増により、類似団体平均を上回る結果となった。</a:t>
          </a:r>
          <a:endParaRPr lang="ja-JP" altLang="ja-JP">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一般会計においては令和</a:t>
          </a:r>
          <a:r>
            <a:rPr kumimoji="1" lang="ja-JP" altLang="en-US" sz="1100" b="0" i="0" baseline="0">
              <a:solidFill>
                <a:schemeClr val="tx1"/>
              </a:solidFill>
              <a:effectLst/>
              <a:latin typeface="+mn-lt"/>
              <a:ea typeface="+mn-ea"/>
              <a:cs typeface="+mn-cs"/>
            </a:rPr>
            <a:t>７</a:t>
          </a:r>
          <a:r>
            <a:rPr kumimoji="1" lang="ja-JP" altLang="ja-JP" sz="1100" b="0" i="0" baseline="0">
              <a:solidFill>
                <a:schemeClr val="tx1"/>
              </a:solidFill>
              <a:effectLst/>
              <a:latin typeface="+mn-lt"/>
              <a:ea typeface="+mn-ea"/>
              <a:cs typeface="+mn-cs"/>
            </a:rPr>
            <a:t>年度</a:t>
          </a:r>
          <a:r>
            <a:rPr kumimoji="1" lang="en-US" altLang="ja-JP" sz="1100" b="0" i="0" baseline="0">
              <a:solidFill>
                <a:schemeClr val="tx1"/>
              </a:solidFill>
              <a:effectLst/>
              <a:latin typeface="+mn-lt"/>
              <a:ea typeface="+mn-ea"/>
              <a:cs typeface="+mn-cs"/>
            </a:rPr>
            <a:t>881</a:t>
          </a:r>
          <a:r>
            <a:rPr kumimoji="1" lang="ja-JP" altLang="ja-JP" sz="1100" b="0" i="0" baseline="0">
              <a:solidFill>
                <a:schemeClr val="tx1"/>
              </a:solidFill>
              <a:effectLst/>
              <a:latin typeface="+mn-lt"/>
              <a:ea typeface="+mn-ea"/>
              <a:cs typeface="+mn-cs"/>
            </a:rPr>
            <a:t>百万円、令和</a:t>
          </a:r>
          <a:r>
            <a:rPr kumimoji="1" lang="ja-JP" altLang="en-US" sz="1100" b="0" i="0" baseline="0">
              <a:solidFill>
                <a:schemeClr val="tx1"/>
              </a:solidFill>
              <a:effectLst/>
              <a:latin typeface="+mn-lt"/>
              <a:ea typeface="+mn-ea"/>
              <a:cs typeface="+mn-cs"/>
            </a:rPr>
            <a:t>８</a:t>
          </a:r>
          <a:r>
            <a:rPr kumimoji="1" lang="ja-JP" altLang="ja-JP" sz="1100" b="0" i="0" baseline="0">
              <a:solidFill>
                <a:schemeClr val="tx1"/>
              </a:solidFill>
              <a:effectLst/>
              <a:latin typeface="+mn-lt"/>
              <a:ea typeface="+mn-ea"/>
              <a:cs typeface="+mn-cs"/>
            </a:rPr>
            <a:t>年度</a:t>
          </a:r>
          <a:r>
            <a:rPr kumimoji="1" lang="en-US" altLang="ja-JP" sz="1100" b="0" i="0" baseline="0">
              <a:solidFill>
                <a:schemeClr val="tx1"/>
              </a:solidFill>
              <a:effectLst/>
              <a:latin typeface="+mn-lt"/>
              <a:ea typeface="+mn-ea"/>
              <a:cs typeface="+mn-cs"/>
            </a:rPr>
            <a:t>814</a:t>
          </a:r>
          <a:r>
            <a:rPr kumimoji="1" lang="ja-JP" altLang="ja-JP" sz="1100" b="0" i="0" baseline="0">
              <a:solidFill>
                <a:schemeClr val="tx1"/>
              </a:solidFill>
              <a:effectLst/>
              <a:latin typeface="+mn-lt"/>
              <a:ea typeface="+mn-ea"/>
              <a:cs typeface="+mn-cs"/>
            </a:rPr>
            <a:t>百万円と償還額が高い水準で推移していくことから、町債発行の抑制を基調とし比率の更なる改善に努める。</a:t>
          </a:r>
          <a:endParaRPr lang="ja-JP" altLang="ja-JP">
            <a:solidFill>
              <a:schemeClr val="tx1"/>
            </a:solidFill>
            <a:effectLst/>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38629</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10829"/>
          <a:ext cx="0" cy="1498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125006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5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38629</xdr:rowOff>
    </xdr:from>
    <xdr:to>
      <xdr:col>81</xdr:col>
      <xdr:colOff>133350</xdr:colOff>
      <xdr:row>36</xdr:row>
      <xdr:rowOff>38629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1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96308</xdr:rowOff>
    </xdr:from>
    <xdr:to>
      <xdr:col>81</xdr:col>
      <xdr:colOff>44450</xdr:colOff>
      <xdr:row>41</xdr:row>
      <xdr:rowOff>136525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125758"/>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122890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09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106363</xdr:rowOff>
    </xdr:from>
    <xdr:to>
      <xdr:col>81</xdr:col>
      <xdr:colOff>95250</xdr:colOff>
      <xdr:row>41</xdr:row>
      <xdr:rowOff>36513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76200</xdr:rowOff>
    </xdr:from>
    <xdr:to>
      <xdr:col>77</xdr:col>
      <xdr:colOff>44450</xdr:colOff>
      <xdr:row>41</xdr:row>
      <xdr:rowOff>96308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1056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106363</xdr:rowOff>
    </xdr:from>
    <xdr:to>
      <xdr:col>77</xdr:col>
      <xdr:colOff>95250</xdr:colOff>
      <xdr:row>41</xdr:row>
      <xdr:rowOff>36513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46690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33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35983</xdr:rowOff>
    </xdr:from>
    <xdr:to>
      <xdr:col>72</xdr:col>
      <xdr:colOff>203200</xdr:colOff>
      <xdr:row>41</xdr:row>
      <xdr:rowOff>76200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0654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86254</xdr:rowOff>
    </xdr:from>
    <xdr:to>
      <xdr:col>73</xdr:col>
      <xdr:colOff>44450</xdr:colOff>
      <xdr:row>41</xdr:row>
      <xdr:rowOff>16404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26581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1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35983</xdr:rowOff>
    </xdr:from>
    <xdr:to>
      <xdr:col>68</xdr:col>
      <xdr:colOff>152400</xdr:colOff>
      <xdr:row>41</xdr:row>
      <xdr:rowOff>35983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0654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69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66146</xdr:rowOff>
    </xdr:from>
    <xdr:to>
      <xdr:col>64</xdr:col>
      <xdr:colOff>152400</xdr:colOff>
      <xdr:row>40</xdr:row>
      <xdr:rowOff>167746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69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85725</xdr:rowOff>
    </xdr:from>
    <xdr:to>
      <xdr:col>81</xdr:col>
      <xdr:colOff>95250</xdr:colOff>
      <xdr:row>42</xdr:row>
      <xdr:rowOff>15875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57802</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08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45508</xdr:rowOff>
    </xdr:from>
    <xdr:to>
      <xdr:col>77</xdr:col>
      <xdr:colOff>95250</xdr:colOff>
      <xdr:row>41</xdr:row>
      <xdr:rowOff>147108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131885</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161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25400</xdr:rowOff>
    </xdr:from>
    <xdr:to>
      <xdr:col>73</xdr:col>
      <xdr:colOff>44450</xdr:colOff>
      <xdr:row>41</xdr:row>
      <xdr:rowOff>127000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156633</xdr:rowOff>
    </xdr:from>
    <xdr:to>
      <xdr:col>68</xdr:col>
      <xdr:colOff>203200</xdr:colOff>
      <xdr:row>41</xdr:row>
      <xdr:rowOff>86783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71560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将来負担額よりも充当可能財源が上回ったため、将来負担比率が算出されなかった。</a:t>
          </a:r>
          <a:endParaRPr lang="ja-JP" altLang="ja-JP">
            <a:solidFill>
              <a:schemeClr val="tx1"/>
            </a:solidFill>
            <a:effectLst/>
          </a:endParaRPr>
        </a:p>
        <a:p>
          <a:r>
            <a:rPr kumimoji="1" lang="ja-JP" altLang="ja-JP" sz="1100">
              <a:solidFill>
                <a:schemeClr val="tx1"/>
              </a:solidFill>
              <a:effectLst/>
              <a:latin typeface="+mn-lt"/>
              <a:ea typeface="+mn-ea"/>
              <a:cs typeface="+mn-cs"/>
            </a:rPr>
            <a:t>今年度は、昨年度と同様に将来負担比率が算出されなかったが、今後も大型事業が</a:t>
          </a:r>
          <a:r>
            <a:rPr kumimoji="1" lang="ja-JP" altLang="en-US" sz="1100">
              <a:solidFill>
                <a:schemeClr val="tx1"/>
              </a:solidFill>
              <a:effectLst/>
              <a:latin typeface="+mn-lt"/>
              <a:ea typeface="+mn-ea"/>
              <a:cs typeface="+mn-cs"/>
            </a:rPr>
            <a:t>予定され</a:t>
          </a:r>
          <a:r>
            <a:rPr kumimoji="1" lang="ja-JP" altLang="ja-JP" sz="1100">
              <a:solidFill>
                <a:schemeClr val="tx1"/>
              </a:solidFill>
              <a:effectLst/>
              <a:latin typeface="+mn-lt"/>
              <a:ea typeface="+mn-ea"/>
              <a:cs typeface="+mn-cs"/>
            </a:rPr>
            <a:t>、起債発行が増加傾向にあることから、今後数値に表れることも予想される。</a:t>
          </a:r>
          <a:endParaRPr lang="ja-JP" altLang="ja-JP">
            <a:solidFill>
              <a:schemeClr val="tx1"/>
            </a:solidFill>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82187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540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54264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2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82187</xdr:rowOff>
    </xdr:from>
    <xdr:to>
      <xdr:col>81</xdr:col>
      <xdr:colOff>133350</xdr:colOff>
      <xdr:row>22</xdr:row>
      <xdr:rowOff>82187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鹿児島県喜界町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6,307
6,253
56.82
8,791,135
8,566,995
56,334
4,150,227
6,849,836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tx1"/>
              </a:solidFill>
              <a:effectLst/>
              <a:latin typeface="+mn-lt"/>
              <a:ea typeface="+mn-ea"/>
              <a:cs typeface="+mn-cs"/>
            </a:rPr>
            <a:t>一島一町外海離島という地理的条件のため、福祉事業・塵芥処理事業等全てのｻｰﾋﾞｽを完結させなければならない。そのため、職員数</a:t>
          </a:r>
          <a:r>
            <a:rPr kumimoji="1" lang="ja-JP" altLang="en-US" sz="1100" b="0" i="0" baseline="0">
              <a:solidFill>
                <a:schemeClr val="tx1"/>
              </a:solidFill>
              <a:effectLst/>
              <a:latin typeface="+mn-lt"/>
              <a:ea typeface="+mn-ea"/>
              <a:cs typeface="+mn-cs"/>
            </a:rPr>
            <a:t>が</a:t>
          </a:r>
          <a:r>
            <a:rPr kumimoji="1" lang="ja-JP" altLang="ja-JP" sz="1100" b="0" i="0" baseline="0">
              <a:solidFill>
                <a:schemeClr val="tx1"/>
              </a:solidFill>
              <a:effectLst/>
              <a:latin typeface="+mn-lt"/>
              <a:ea typeface="+mn-ea"/>
              <a:cs typeface="+mn-cs"/>
            </a:rPr>
            <a:t>類似団体の平均を上回って</a:t>
          </a:r>
          <a:r>
            <a:rPr kumimoji="1" lang="ja-JP" altLang="en-US" sz="1100" b="0" i="0" baseline="0">
              <a:solidFill>
                <a:schemeClr val="tx1"/>
              </a:solidFill>
              <a:effectLst/>
              <a:latin typeface="+mn-lt"/>
              <a:ea typeface="+mn-ea"/>
              <a:cs typeface="+mn-cs"/>
            </a:rPr>
            <a:t>おり、経常経費に占める人件費の割合も類似団体を上回っている。</a:t>
          </a:r>
          <a:endParaRPr kumimoji="1" lang="en-US" altLang="ja-JP" sz="1100" b="0" i="0" baseline="0">
            <a:solidFill>
              <a:schemeClr val="tx1"/>
            </a:solidFill>
            <a:effectLst/>
            <a:latin typeface="+mn-lt"/>
            <a:ea typeface="+mn-ea"/>
            <a:cs typeface="+mn-cs"/>
          </a:endParaRPr>
        </a:p>
        <a:p>
          <a:pPr eaLnBrk="1" fontAlgn="auto" latinLnBrk="0" hangingPunct="1"/>
          <a:r>
            <a:rPr kumimoji="1" lang="ja-JP" altLang="ja-JP" sz="1100" b="0" i="0" baseline="0">
              <a:solidFill>
                <a:schemeClr val="tx1"/>
              </a:solidFill>
              <a:effectLst/>
              <a:latin typeface="+mn-lt"/>
              <a:ea typeface="+mn-ea"/>
              <a:cs typeface="+mn-cs"/>
            </a:rPr>
            <a:t>令和元年度に策定された第６次定員適正化計画</a:t>
          </a:r>
          <a:r>
            <a:rPr kumimoji="1" lang="en-US" altLang="ja-JP" sz="1100" b="0" i="0" baseline="0">
              <a:solidFill>
                <a:schemeClr val="tx1"/>
              </a:solidFill>
              <a:effectLst/>
              <a:latin typeface="+mn-lt"/>
              <a:ea typeface="+mn-ea"/>
              <a:cs typeface="+mn-cs"/>
            </a:rPr>
            <a:t>(</a:t>
          </a:r>
          <a:r>
            <a:rPr kumimoji="1" lang="ja-JP" altLang="ja-JP" sz="1100" b="0" i="0" baseline="0">
              <a:solidFill>
                <a:schemeClr val="tx1"/>
              </a:solidFill>
              <a:effectLst/>
              <a:latin typeface="+mn-lt"/>
              <a:ea typeface="+mn-ea"/>
              <a:cs typeface="+mn-cs"/>
            </a:rPr>
            <a:t>令和２～１１年度</a:t>
          </a:r>
          <a:r>
            <a:rPr kumimoji="1" lang="en-US" altLang="ja-JP" sz="1100" b="0" i="0" baseline="0">
              <a:solidFill>
                <a:schemeClr val="tx1"/>
              </a:solidFill>
              <a:effectLst/>
              <a:latin typeface="+mn-lt"/>
              <a:ea typeface="+mn-ea"/>
              <a:cs typeface="+mn-cs"/>
            </a:rPr>
            <a:t>)</a:t>
          </a:r>
          <a:r>
            <a:rPr kumimoji="1" lang="ja-JP" altLang="ja-JP" sz="1100" b="0" i="0" baseline="0">
              <a:solidFill>
                <a:schemeClr val="tx1"/>
              </a:solidFill>
              <a:effectLst/>
              <a:latin typeface="+mn-lt"/>
              <a:ea typeface="+mn-ea"/>
              <a:cs typeface="+mn-cs"/>
            </a:rPr>
            <a:t>を基に、組織運営が持続可能な職員の維持を目標としながら定員削減に努める。（目標数値　令和２年</a:t>
          </a:r>
          <a:r>
            <a:rPr kumimoji="1" lang="en-US" altLang="ja-JP" sz="1100" b="0" i="0" baseline="0">
              <a:solidFill>
                <a:schemeClr val="tx1"/>
              </a:solidFill>
              <a:effectLst/>
              <a:latin typeface="+mn-lt"/>
              <a:ea typeface="+mn-ea"/>
              <a:cs typeface="+mn-cs"/>
            </a:rPr>
            <a:t>153</a:t>
          </a:r>
          <a:r>
            <a:rPr kumimoji="1" lang="ja-JP" altLang="ja-JP" sz="1100" b="0" i="0" baseline="0">
              <a:solidFill>
                <a:schemeClr val="tx1"/>
              </a:solidFill>
              <a:effectLst/>
              <a:latin typeface="+mn-lt"/>
              <a:ea typeface="+mn-ea"/>
              <a:cs typeface="+mn-cs"/>
            </a:rPr>
            <a:t>人→令和</a:t>
          </a:r>
          <a:r>
            <a:rPr kumimoji="1" lang="en-US" altLang="ja-JP" sz="1100" b="0" i="0" baseline="0">
              <a:solidFill>
                <a:schemeClr val="tx1"/>
              </a:solidFill>
              <a:effectLst/>
              <a:latin typeface="+mn-lt"/>
              <a:ea typeface="+mn-ea"/>
              <a:cs typeface="+mn-cs"/>
            </a:rPr>
            <a:t>11</a:t>
          </a:r>
          <a:r>
            <a:rPr kumimoji="1" lang="ja-JP" altLang="ja-JP" sz="1100" b="0" i="0" baseline="0">
              <a:solidFill>
                <a:schemeClr val="tx1"/>
              </a:solidFill>
              <a:effectLst/>
              <a:latin typeface="+mn-lt"/>
              <a:ea typeface="+mn-ea"/>
              <a:cs typeface="+mn-cs"/>
            </a:rPr>
            <a:t>年</a:t>
          </a:r>
          <a:r>
            <a:rPr kumimoji="1" lang="en-US" altLang="ja-JP" sz="1100" b="0" i="0" baseline="0">
              <a:solidFill>
                <a:schemeClr val="tx1"/>
              </a:solidFill>
              <a:effectLst/>
              <a:latin typeface="+mn-lt"/>
              <a:ea typeface="+mn-ea"/>
              <a:cs typeface="+mn-cs"/>
            </a:rPr>
            <a:t>133</a:t>
          </a:r>
          <a:r>
            <a:rPr kumimoji="1" lang="ja-JP" altLang="ja-JP" sz="1100" b="0" i="0" baseline="0">
              <a:solidFill>
                <a:schemeClr val="tx1"/>
              </a:solidFill>
              <a:effectLst/>
              <a:latin typeface="+mn-lt"/>
              <a:ea typeface="+mn-ea"/>
              <a:cs typeface="+mn-cs"/>
            </a:rPr>
            <a:t>人　実数　令和７年４月</a:t>
          </a:r>
          <a:r>
            <a:rPr kumimoji="1" lang="en-US" altLang="ja-JP" sz="1100" b="0" i="0" baseline="0">
              <a:solidFill>
                <a:schemeClr val="tx1"/>
              </a:solidFill>
              <a:effectLst/>
              <a:latin typeface="+mn-lt"/>
              <a:ea typeface="+mn-ea"/>
              <a:cs typeface="+mn-cs"/>
            </a:rPr>
            <a:t>138</a:t>
          </a:r>
          <a:r>
            <a:rPr kumimoji="1" lang="ja-JP" altLang="ja-JP" sz="1100" b="0" i="0" baseline="0">
              <a:solidFill>
                <a:schemeClr val="tx1"/>
              </a:solidFill>
              <a:effectLst/>
              <a:latin typeface="+mn-lt"/>
              <a:ea typeface="+mn-ea"/>
              <a:cs typeface="+mn-cs"/>
            </a:rPr>
            <a:t>人</a:t>
          </a:r>
          <a:r>
            <a:rPr kumimoji="1" lang="ja-JP" altLang="en-US" sz="1100" b="0" i="0" baseline="0">
              <a:solidFill>
                <a:schemeClr val="tx1"/>
              </a:solidFill>
              <a:effectLst/>
              <a:latin typeface="+mn-lt"/>
              <a:ea typeface="+mn-ea"/>
              <a:cs typeface="+mn-cs"/>
            </a:rPr>
            <a:t>）</a:t>
          </a:r>
          <a:endParaRPr lang="ja-JP" altLang="ja-JP" sz="1400">
            <a:solidFill>
              <a:schemeClr val="tx1"/>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37193</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95043"/>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123570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37193</xdr:rowOff>
    </xdr:from>
    <xdr:to>
      <xdr:col>24</xdr:col>
      <xdr:colOff>114300</xdr:colOff>
      <xdr:row>33</xdr:row>
      <xdr:rowOff>37193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56787</xdr:rowOff>
    </xdr:from>
    <xdr:to>
      <xdr:col>24</xdr:col>
      <xdr:colOff>25400</xdr:colOff>
      <xdr:row>37</xdr:row>
      <xdr:rowOff>122101</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400437"/>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4553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05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159476</xdr:rowOff>
    </xdr:from>
    <xdr:to>
      <xdr:col>24</xdr:col>
      <xdr:colOff>76200</xdr:colOff>
      <xdr:row>36</xdr:row>
      <xdr:rowOff>89626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56787</xdr:rowOff>
    </xdr:from>
    <xdr:to>
      <xdr:col>19</xdr:col>
      <xdr:colOff>187325</xdr:colOff>
      <xdr:row>37</xdr:row>
      <xdr:rowOff>89444</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40043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94161</xdr:rowOff>
    </xdr:from>
    <xdr:to>
      <xdr:col>20</xdr:col>
      <xdr:colOff>38100</xdr:colOff>
      <xdr:row>36</xdr:row>
      <xdr:rowOff>24311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34488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863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56787</xdr:rowOff>
    </xdr:from>
    <xdr:to>
      <xdr:col>15</xdr:col>
      <xdr:colOff>98425</xdr:colOff>
      <xdr:row>37</xdr:row>
      <xdr:rowOff>89444</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40043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94161</xdr:rowOff>
    </xdr:from>
    <xdr:to>
      <xdr:col>15</xdr:col>
      <xdr:colOff>149225</xdr:colOff>
      <xdr:row>36</xdr:row>
      <xdr:rowOff>24311</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34488</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6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56787</xdr:rowOff>
    </xdr:from>
    <xdr:to>
      <xdr:col>11</xdr:col>
      <xdr:colOff>9525</xdr:colOff>
      <xdr:row>38</xdr:row>
      <xdr:rowOff>68217</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400437"/>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87630</xdr:rowOff>
    </xdr:from>
    <xdr:to>
      <xdr:col>11</xdr:col>
      <xdr:colOff>60325</xdr:colOff>
      <xdr:row>36</xdr:row>
      <xdr:rowOff>17780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27957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1089</xdr:rowOff>
    </xdr:from>
    <xdr:to>
      <xdr:col>6</xdr:col>
      <xdr:colOff>171450</xdr:colOff>
      <xdr:row>36</xdr:row>
      <xdr:rowOff>102689</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7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112866</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42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71301</xdr:rowOff>
    </xdr:from>
    <xdr:to>
      <xdr:col>24</xdr:col>
      <xdr:colOff>76200</xdr:colOff>
      <xdr:row>38</xdr:row>
      <xdr:rowOff>1451</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41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43378</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387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5987</xdr:rowOff>
    </xdr:from>
    <xdr:to>
      <xdr:col>20</xdr:col>
      <xdr:colOff>38100</xdr:colOff>
      <xdr:row>37</xdr:row>
      <xdr:rowOff>107587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34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92364</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436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38644</xdr:rowOff>
    </xdr:from>
    <xdr:to>
      <xdr:col>15</xdr:col>
      <xdr:colOff>149225</xdr:colOff>
      <xdr:row>37</xdr:row>
      <xdr:rowOff>140244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38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125021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46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5987</xdr:rowOff>
    </xdr:from>
    <xdr:to>
      <xdr:col>11</xdr:col>
      <xdr:colOff>60325</xdr:colOff>
      <xdr:row>37</xdr:row>
      <xdr:rowOff>107587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34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92364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43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17417</xdr:rowOff>
    </xdr:from>
    <xdr:to>
      <xdr:col>6</xdr:col>
      <xdr:colOff>171450</xdr:colOff>
      <xdr:row>38</xdr:row>
      <xdr:rowOff>119017</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53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103794</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618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tx1"/>
              </a:solidFill>
              <a:effectLst/>
              <a:latin typeface="+mn-lt"/>
              <a:ea typeface="+mn-ea"/>
              <a:cs typeface="+mn-cs"/>
            </a:rPr>
            <a:t>物件費に係る経常収支比率が増加したのは、物価高騰により光熱水費をはじめとする需用費や役務費等の物件費が増加していることが要因である。</a:t>
          </a:r>
          <a:r>
            <a:rPr kumimoji="1" lang="ja-JP" altLang="en-US" sz="1100" b="0" i="0" baseline="0">
              <a:solidFill>
                <a:schemeClr val="tx1"/>
              </a:solidFill>
              <a:effectLst/>
              <a:latin typeface="+mn-lt"/>
              <a:ea typeface="+mn-ea"/>
              <a:cs typeface="+mn-cs"/>
            </a:rPr>
            <a:t>さらに脱炭素事業やサンゴ留学生事業、電算標準化事業など各種施策のタイミングが重なったことも増加要因となった。</a:t>
          </a:r>
          <a:endParaRPr lang="ja-JP" altLang="ja-JP" sz="14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今後も事務作業の見直しや公共施設等の適正管理</a:t>
          </a:r>
          <a:r>
            <a:rPr kumimoji="1" lang="ja-JP" altLang="en-US" sz="1100" b="0" i="0" baseline="0">
              <a:solidFill>
                <a:schemeClr val="tx1"/>
              </a:solidFill>
              <a:effectLst/>
              <a:latin typeface="+mn-lt"/>
              <a:ea typeface="+mn-ea"/>
              <a:cs typeface="+mn-cs"/>
            </a:rPr>
            <a:t>、事業費の年度間平準化などにも</a:t>
          </a:r>
          <a:r>
            <a:rPr kumimoji="1" lang="ja-JP" altLang="ja-JP" sz="1100" b="0" i="0" baseline="0">
              <a:solidFill>
                <a:schemeClr val="tx1"/>
              </a:solidFill>
              <a:effectLst/>
              <a:latin typeface="+mn-lt"/>
              <a:ea typeface="+mn-ea"/>
              <a:cs typeface="+mn-cs"/>
            </a:rPr>
            <a:t>努め、経常経費の削減につなげていく。</a:t>
          </a:r>
          <a:endParaRPr lang="ja-JP" altLang="ja-JP" sz="1400">
            <a:solidFill>
              <a:schemeClr val="tx1"/>
            </a:solidFill>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60325</xdr:rowOff>
    </xdr:from>
    <xdr:to>
      <xdr:col>82</xdr:col>
      <xdr:colOff>107950</xdr:colOff>
      <xdr:row>21</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28917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80027</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107950</xdr:rowOff>
    </xdr:from>
    <xdr:to>
      <xdr:col>82</xdr:col>
      <xdr:colOff>196850</xdr:colOff>
      <xdr:row>21</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146702</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2032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60325</xdr:rowOff>
    </xdr:from>
    <xdr:to>
      <xdr:col>82</xdr:col>
      <xdr:colOff>196850</xdr:colOff>
      <xdr:row>13</xdr:row>
      <xdr:rowOff>60325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289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107950</xdr:rowOff>
    </xdr:from>
    <xdr:to>
      <xdr:col>82</xdr:col>
      <xdr:colOff>107950</xdr:colOff>
      <xdr:row>17</xdr:row>
      <xdr:rowOff>12700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28511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50800</xdr:rowOff>
    </xdr:from>
    <xdr:to>
      <xdr:col>78</xdr:col>
      <xdr:colOff>69850</xdr:colOff>
      <xdr:row>16</xdr:row>
      <xdr:rowOff>107950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2794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95250</xdr:rowOff>
    </xdr:from>
    <xdr:to>
      <xdr:col>78</xdr:col>
      <xdr:colOff>120650</xdr:colOff>
      <xdr:row>17</xdr:row>
      <xdr:rowOff>25400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10177</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92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22225</xdr:rowOff>
    </xdr:from>
    <xdr:to>
      <xdr:col>73</xdr:col>
      <xdr:colOff>180975</xdr:colOff>
      <xdr:row>16</xdr:row>
      <xdr:rowOff>50800</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593975"/>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57150</xdr:rowOff>
    </xdr:from>
    <xdr:to>
      <xdr:col>74</xdr:col>
      <xdr:colOff>31750</xdr:colOff>
      <xdr:row>16</xdr:row>
      <xdr:rowOff>158750</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143527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88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22225</xdr:rowOff>
    </xdr:from>
    <xdr:to>
      <xdr:col>69</xdr:col>
      <xdr:colOff>92075</xdr:colOff>
      <xdr:row>15</xdr:row>
      <xdr:rowOff>107950</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59397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142875</xdr:rowOff>
    </xdr:from>
    <xdr:to>
      <xdr:col>69</xdr:col>
      <xdr:colOff>142875</xdr:colOff>
      <xdr:row>16</xdr:row>
      <xdr:rowOff>73025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57802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80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67327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133350</xdr:rowOff>
    </xdr:from>
    <xdr:to>
      <xdr:col>82</xdr:col>
      <xdr:colOff>158750</xdr:colOff>
      <xdr:row>17</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87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149877</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7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57150</xdr:rowOff>
    </xdr:from>
    <xdr:to>
      <xdr:col>78</xdr:col>
      <xdr:colOff>120650</xdr:colOff>
      <xdr:row>16</xdr:row>
      <xdr:rowOff>158750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80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168927</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569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0</xdr:rowOff>
    </xdr:from>
    <xdr:to>
      <xdr:col>74</xdr:col>
      <xdr:colOff>31750</xdr:colOff>
      <xdr:row>16</xdr:row>
      <xdr:rowOff>101600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111777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142875</xdr:rowOff>
    </xdr:from>
    <xdr:to>
      <xdr:col>69</xdr:col>
      <xdr:colOff>142875</xdr:colOff>
      <xdr:row>15</xdr:row>
      <xdr:rowOff>73025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54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83202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31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tx1"/>
              </a:solidFill>
              <a:effectLst/>
              <a:latin typeface="+mn-lt"/>
              <a:ea typeface="+mn-ea"/>
              <a:cs typeface="+mn-cs"/>
            </a:rPr>
            <a:t>扶助費の支出に関しては、</a:t>
          </a:r>
          <a:r>
            <a:rPr kumimoji="1" lang="ja-JP" altLang="en-US" sz="1100" b="0" i="0" baseline="0">
              <a:solidFill>
                <a:schemeClr val="tx1"/>
              </a:solidFill>
              <a:effectLst/>
              <a:latin typeface="+mn-lt"/>
              <a:ea typeface="+mn-ea"/>
              <a:cs typeface="+mn-cs"/>
            </a:rPr>
            <a:t>これまで</a:t>
          </a:r>
          <a:r>
            <a:rPr kumimoji="1" lang="ja-JP" altLang="ja-JP" sz="1100" b="0" i="0" baseline="0">
              <a:solidFill>
                <a:schemeClr val="tx1"/>
              </a:solidFill>
              <a:effectLst/>
              <a:latin typeface="+mn-lt"/>
              <a:ea typeface="+mn-ea"/>
              <a:cs typeface="+mn-cs"/>
            </a:rPr>
            <a:t>概ね横這いで推移</a:t>
          </a:r>
          <a:r>
            <a:rPr kumimoji="1" lang="ja-JP" altLang="en-US" sz="1100" b="0" i="0" baseline="0">
              <a:solidFill>
                <a:schemeClr val="tx1"/>
              </a:solidFill>
              <a:effectLst/>
              <a:latin typeface="+mn-lt"/>
              <a:ea typeface="+mn-ea"/>
              <a:cs typeface="+mn-cs"/>
            </a:rPr>
            <a:t>してきたが今後は各種子育て支援施策の実施などにより増加していく可能性がある。今後は数値の推移を注視するとともに</a:t>
          </a:r>
          <a:r>
            <a:rPr kumimoji="1" lang="ja-JP" altLang="ja-JP" sz="1100" b="0" i="0" baseline="0">
              <a:solidFill>
                <a:schemeClr val="tx1"/>
              </a:solidFill>
              <a:effectLst/>
              <a:latin typeface="+mn-lt"/>
              <a:ea typeface="+mn-ea"/>
              <a:cs typeface="+mn-cs"/>
            </a:rPr>
            <a:t>各種手当てへの特別加算等の見直しや運営の適正規模等</a:t>
          </a:r>
          <a:r>
            <a:rPr kumimoji="1" lang="ja-JP" altLang="en-US" sz="1100" b="0" i="0" baseline="0">
              <a:solidFill>
                <a:schemeClr val="tx1"/>
              </a:solidFill>
              <a:effectLst/>
              <a:latin typeface="+mn-lt"/>
              <a:ea typeface="+mn-ea"/>
              <a:cs typeface="+mn-cs"/>
            </a:rPr>
            <a:t>も適宜検討</a:t>
          </a:r>
          <a:r>
            <a:rPr kumimoji="1" lang="ja-JP" altLang="ja-JP" sz="1100" b="0" i="0" baseline="0">
              <a:solidFill>
                <a:schemeClr val="tx1"/>
              </a:solidFill>
              <a:effectLst/>
              <a:latin typeface="+mn-lt"/>
              <a:ea typeface="+mn-ea"/>
              <a:cs typeface="+mn-cs"/>
            </a:rPr>
            <a:t>する。</a:t>
          </a:r>
          <a:endParaRPr lang="ja-JP" altLang="ja-JP" sz="1400">
            <a:solidFill>
              <a:schemeClr val="tx1"/>
            </a:solidFill>
            <a:effectLst/>
          </a:endParaRP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424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4615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48277</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8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xdr:rowOff>
    </xdr:from>
    <xdr:to>
      <xdr:col>19</xdr:col>
      <xdr:colOff>187325</xdr:colOff>
      <xdr:row>55</xdr:row>
      <xdr:rowOff>31750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442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55</xdr:row>
      <xdr:rowOff>12700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3853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67327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55</xdr:row>
      <xdr:rowOff>31750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385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133350</xdr:rowOff>
    </xdr:from>
    <xdr:to>
      <xdr:col>11</xdr:col>
      <xdr:colOff>60325</xdr:colOff>
      <xdr:row>55</xdr:row>
      <xdr:rowOff>63500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48277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86377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54627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133350</xdr:rowOff>
    </xdr:from>
    <xdr:to>
      <xdr:col>15</xdr:col>
      <xdr:colOff>149225</xdr:colOff>
      <xdr:row>55</xdr:row>
      <xdr:rowOff>63500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73677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tx1"/>
              </a:solidFill>
              <a:effectLst/>
              <a:latin typeface="+mn-lt"/>
              <a:ea typeface="+mn-ea"/>
              <a:cs typeface="+mn-cs"/>
            </a:rPr>
            <a:t>令和６年度から農業集落排水事業及び公共下水道事業が法適化されたため、それまで繰出金で支出していた金額が補助費等へと移行したた結果、</a:t>
          </a:r>
          <a:r>
            <a:rPr kumimoji="1" lang="en-US" altLang="ja-JP" sz="1100" b="0" i="0" baseline="0">
              <a:solidFill>
                <a:schemeClr val="tx1"/>
              </a:solidFill>
              <a:effectLst/>
              <a:latin typeface="+mn-lt"/>
              <a:ea typeface="+mn-ea"/>
              <a:cs typeface="+mn-cs"/>
            </a:rPr>
            <a:t>3.0</a:t>
          </a:r>
          <a:r>
            <a:rPr kumimoji="1" lang="ja-JP" altLang="en-US" sz="1100" b="0" i="0" baseline="0">
              <a:solidFill>
                <a:schemeClr val="tx1"/>
              </a:solidFill>
              <a:effectLst/>
              <a:latin typeface="+mn-lt"/>
              <a:ea typeface="+mn-ea"/>
              <a:cs typeface="+mn-cs"/>
            </a:rPr>
            <a:t>ポイント減少し、</a:t>
          </a:r>
          <a:r>
            <a:rPr kumimoji="1" lang="ja-JP" altLang="ja-JP" sz="1100" b="0" i="0" baseline="0">
              <a:solidFill>
                <a:schemeClr val="tx1"/>
              </a:solidFill>
              <a:effectLst/>
              <a:latin typeface="+mn-lt"/>
              <a:ea typeface="+mn-ea"/>
              <a:cs typeface="+mn-cs"/>
            </a:rPr>
            <a:t>類似団体平均</a:t>
          </a:r>
          <a:r>
            <a:rPr kumimoji="1" lang="ja-JP" altLang="en-US" sz="1100" b="0" i="0" baseline="0">
              <a:solidFill>
                <a:schemeClr val="tx1"/>
              </a:solidFill>
              <a:effectLst/>
              <a:latin typeface="+mn-lt"/>
              <a:ea typeface="+mn-ea"/>
              <a:cs typeface="+mn-cs"/>
            </a:rPr>
            <a:t>を下回った。</a:t>
          </a:r>
          <a:endParaRPr kumimoji="1" lang="en-US" altLang="ja-JP" sz="1100" b="0" i="0" baseline="0">
            <a:solidFill>
              <a:schemeClr val="tx1"/>
            </a:solidFill>
            <a:effectLst/>
            <a:latin typeface="+mn-lt"/>
            <a:ea typeface="+mn-ea"/>
            <a:cs typeface="+mn-cs"/>
          </a:endParaRPr>
        </a:p>
        <a:p>
          <a:pPr eaLnBrk="1" fontAlgn="auto" latinLnBrk="0" hangingPunct="1"/>
          <a:r>
            <a:rPr kumimoji="1" lang="ja-JP" altLang="en-US" sz="1100" b="0" i="0" baseline="0">
              <a:solidFill>
                <a:schemeClr val="tx1"/>
              </a:solidFill>
              <a:effectLst/>
              <a:latin typeface="+mn-lt"/>
              <a:ea typeface="+mn-ea"/>
              <a:cs typeface="+mn-cs"/>
            </a:rPr>
            <a:t>繰出金は法非適特別会計への繰出し額に大きく影響を受けるため、高齢化率が</a:t>
          </a:r>
          <a:r>
            <a:rPr kumimoji="1" lang="ja-JP" altLang="ja-JP" sz="1100">
              <a:solidFill>
                <a:schemeClr val="tx1"/>
              </a:solidFill>
              <a:effectLst/>
              <a:latin typeface="+mn-lt"/>
              <a:ea typeface="+mn-ea"/>
              <a:cs typeface="+mn-cs"/>
            </a:rPr>
            <a:t>令和７年１月１日現在で</a:t>
          </a:r>
          <a:r>
            <a:rPr kumimoji="1" lang="en-US" altLang="ja-JP" sz="1100">
              <a:solidFill>
                <a:schemeClr val="tx1"/>
              </a:solidFill>
              <a:effectLst/>
              <a:latin typeface="+mn-lt"/>
              <a:ea typeface="+mn-ea"/>
              <a:cs typeface="+mn-cs"/>
            </a:rPr>
            <a:t>43.2</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と高い喜界町においては</a:t>
          </a:r>
          <a:r>
            <a:rPr kumimoji="1" lang="ja-JP" altLang="en-US" sz="1100" b="0" i="0" baseline="0">
              <a:solidFill>
                <a:schemeClr val="tx1"/>
              </a:solidFill>
              <a:effectLst/>
              <a:latin typeface="+mn-lt"/>
              <a:ea typeface="+mn-ea"/>
              <a:cs typeface="+mn-cs"/>
            </a:rPr>
            <a:t>、</a:t>
          </a:r>
          <a:r>
            <a:rPr kumimoji="1" lang="ja-JP" altLang="ja-JP" sz="1100" b="0" i="0" baseline="0">
              <a:solidFill>
                <a:schemeClr val="tx1"/>
              </a:solidFill>
              <a:effectLst/>
              <a:latin typeface="+mn-lt"/>
              <a:ea typeface="+mn-ea"/>
              <a:cs typeface="+mn-cs"/>
            </a:rPr>
            <a:t>介護保険事業</a:t>
          </a:r>
          <a:r>
            <a:rPr kumimoji="1" lang="ja-JP" altLang="en-US" sz="1100" b="0" i="0" baseline="0">
              <a:solidFill>
                <a:schemeClr val="tx1"/>
              </a:solidFill>
              <a:effectLst/>
              <a:latin typeface="+mn-lt"/>
              <a:ea typeface="+mn-ea"/>
              <a:cs typeface="+mn-cs"/>
            </a:rPr>
            <a:t>に代表される社会保障費の増加を注視していかなければならない。</a:t>
          </a:r>
          <a:r>
            <a:rPr kumimoji="1" lang="ja-JP" altLang="ja-JP" sz="1100" b="0" i="0" baseline="0">
              <a:solidFill>
                <a:schemeClr val="tx1"/>
              </a:solidFill>
              <a:effectLst/>
              <a:latin typeface="+mn-lt"/>
              <a:ea typeface="+mn-ea"/>
              <a:cs typeface="+mn-cs"/>
            </a:rPr>
            <a:t>今後も使用料・保険料等の収納率向上、予防事業への取組強化を行うなど適正化を</a:t>
          </a:r>
          <a:r>
            <a:rPr kumimoji="1" lang="ja-JP" altLang="en-US" sz="1100" b="0" i="0" baseline="0">
              <a:solidFill>
                <a:schemeClr val="tx1"/>
              </a:solidFill>
              <a:effectLst/>
              <a:latin typeface="+mn-lt"/>
              <a:ea typeface="+mn-ea"/>
              <a:cs typeface="+mn-cs"/>
            </a:rPr>
            <a:t>図っていく。</a:t>
          </a:r>
          <a:endParaRPr lang="ja-JP" altLang="ja-JP" sz="1400">
            <a:solidFill>
              <a:schemeClr val="tx1"/>
            </a:solidFill>
            <a:effectLst/>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8" name="その他グラフ枠">
          <a:extLst>
            <a:ext uri="{FF2B5EF4-FFF2-40B4-BE49-F238E27FC236}">
              <a16:creationId xmlns:a16="http://schemas.microsoft.com/office/drawing/2014/main" id="{00000000-0008-0000-0400-0000F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77470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6510000" y="91490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49547</xdr:rowOff>
    </xdr:from>
    <xdr:ext cx="762000" cy="259045"/>
    <xdr:sp macro="" textlink="">
      <xdr:nvSpPr>
        <xdr:cNvPr id="250" name="その他最小値テキスト">
          <a:extLst>
            <a:ext uri="{FF2B5EF4-FFF2-40B4-BE49-F238E27FC236}">
              <a16:creationId xmlns:a16="http://schemas.microsoft.com/office/drawing/2014/main" id="{00000000-0008-0000-0400-0000FA000000}"/>
            </a:ext>
          </a:extLst>
        </xdr:cNvPr>
        <xdr:cNvSpPr txBox="1"/>
      </xdr:nvSpPr>
      <xdr:spPr>
        <a:xfrm>
          <a:off x="16598900" y="1050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77470</xdr:rowOff>
    </xdr:from>
    <xdr:to>
      <xdr:col>82</xdr:col>
      <xdr:colOff>196850</xdr:colOff>
      <xdr:row>61</xdr:row>
      <xdr:rowOff>77470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6421100" y="105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52" name="その他最大値テキスト">
          <a:extLst>
            <a:ext uri="{FF2B5EF4-FFF2-40B4-BE49-F238E27FC236}">
              <a16:creationId xmlns:a16="http://schemas.microsoft.com/office/drawing/2014/main" id="{00000000-0008-0000-0400-0000FC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127000</xdr:rowOff>
    </xdr:from>
    <xdr:to>
      <xdr:col>82</xdr:col>
      <xdr:colOff>107950</xdr:colOff>
      <xdr:row>58</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5671800" y="97282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154957</xdr:rowOff>
    </xdr:from>
    <xdr:ext cx="762000" cy="259045"/>
    <xdr:sp macro="" textlink="">
      <xdr:nvSpPr>
        <xdr:cNvPr id="255" name="その他平均値テキスト">
          <a:extLst>
            <a:ext uri="{FF2B5EF4-FFF2-40B4-BE49-F238E27FC236}">
              <a16:creationId xmlns:a16="http://schemas.microsoft.com/office/drawing/2014/main" id="{00000000-0008-0000-0400-0000FF000000}"/>
            </a:ext>
          </a:extLst>
        </xdr:cNvPr>
        <xdr:cNvSpPr txBox="1"/>
      </xdr:nvSpPr>
      <xdr:spPr>
        <a:xfrm>
          <a:off x="16598900" y="9756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153670</xdr:rowOff>
    </xdr:from>
    <xdr:to>
      <xdr:col>78</xdr:col>
      <xdr:colOff>69850</xdr:colOff>
      <xdr:row>58</xdr:row>
      <xdr:rowOff>12700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4782800" y="99263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57</xdr:row>
      <xdr:rowOff>153670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893800" y="9918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148590</xdr:rowOff>
    </xdr:from>
    <xdr:to>
      <xdr:col>74</xdr:col>
      <xdr:colOff>31750</xdr:colOff>
      <xdr:row>58</xdr:row>
      <xdr:rowOff>78740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4732000" y="992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63517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58</xdr:row>
      <xdr:rowOff>58420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flipV="1">
          <a:off x="13004800" y="99187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140970</xdr:rowOff>
    </xdr:from>
    <xdr:to>
      <xdr:col>69</xdr:col>
      <xdr:colOff>142875</xdr:colOff>
      <xdr:row>58</xdr:row>
      <xdr:rowOff>71120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55897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512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2954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101617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623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6459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92727</xdr:rowOff>
    </xdr:from>
    <xdr:ext cx="762000" cy="259045"/>
    <xdr:sp macro="" textlink="">
      <xdr:nvSpPr>
        <xdr:cNvPr id="274" name="その他該当値テキスト">
          <a:extLst>
            <a:ext uri="{FF2B5EF4-FFF2-40B4-BE49-F238E27FC236}">
              <a16:creationId xmlns:a16="http://schemas.microsoft.com/office/drawing/2014/main" id="{00000000-0008-0000-0400-000012010000}"/>
            </a:ext>
          </a:extLst>
        </xdr:cNvPr>
        <xdr:cNvSpPr txBox="1"/>
      </xdr:nvSpPr>
      <xdr:spPr>
        <a:xfrm>
          <a:off x="16598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133350</xdr:rowOff>
    </xdr:from>
    <xdr:to>
      <xdr:col>78</xdr:col>
      <xdr:colOff>120650</xdr:colOff>
      <xdr:row>58</xdr:row>
      <xdr:rowOff>63500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5621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48277</xdr:rowOff>
    </xdr:from>
    <xdr:ext cx="7366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5290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102870</xdr:rowOff>
    </xdr:from>
    <xdr:to>
      <xdr:col>74</xdr:col>
      <xdr:colOff>31750</xdr:colOff>
      <xdr:row>58</xdr:row>
      <xdr:rowOff>33020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4732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43197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4401800" y="964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xdr:rowOff>
    </xdr:from>
    <xdr:to>
      <xdr:col>65</xdr:col>
      <xdr:colOff>53975</xdr:colOff>
      <xdr:row>58</xdr:row>
      <xdr:rowOff>109220</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2954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119397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623800" y="97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tx1"/>
              </a:solidFill>
              <a:effectLst/>
              <a:latin typeface="+mn-lt"/>
              <a:ea typeface="+mn-ea"/>
              <a:cs typeface="+mn-cs"/>
            </a:rPr>
            <a:t>行財政改革大綱・集中改革ﾌﾟﾗﾝ実施による補助金等の見直し</a:t>
          </a:r>
          <a:r>
            <a:rPr kumimoji="1" lang="en-US" altLang="ja-JP" sz="1100" b="0" i="0" baseline="0">
              <a:solidFill>
                <a:schemeClr val="tx1"/>
              </a:solidFill>
              <a:effectLst/>
              <a:latin typeface="+mn-lt"/>
              <a:ea typeface="+mn-ea"/>
              <a:cs typeface="+mn-cs"/>
            </a:rPr>
            <a:t>(</a:t>
          </a:r>
          <a:r>
            <a:rPr kumimoji="1" lang="ja-JP" altLang="ja-JP" sz="1100" b="0" i="0" baseline="0">
              <a:solidFill>
                <a:schemeClr val="tx1"/>
              </a:solidFill>
              <a:effectLst/>
              <a:latin typeface="+mn-lt"/>
              <a:ea typeface="+mn-ea"/>
              <a:cs typeface="+mn-cs"/>
            </a:rPr>
            <a:t>一本化・廃止等</a:t>
          </a:r>
          <a:r>
            <a:rPr kumimoji="1" lang="en-US" altLang="ja-JP" sz="1100" b="0" i="0" baseline="0">
              <a:solidFill>
                <a:schemeClr val="tx1"/>
              </a:solidFill>
              <a:effectLst/>
              <a:latin typeface="+mn-lt"/>
              <a:ea typeface="+mn-ea"/>
              <a:cs typeface="+mn-cs"/>
            </a:rPr>
            <a:t>)</a:t>
          </a:r>
          <a:r>
            <a:rPr kumimoji="1" lang="ja-JP" altLang="ja-JP" sz="1100" b="0" i="0" baseline="0">
              <a:solidFill>
                <a:schemeClr val="tx1"/>
              </a:solidFill>
              <a:effectLst/>
              <a:latin typeface="+mn-lt"/>
              <a:ea typeface="+mn-ea"/>
              <a:cs typeface="+mn-cs"/>
            </a:rPr>
            <a:t>により類似団体平均を下回っている現状である。基準の見直し等含めて今後も経費削減に努める。</a:t>
          </a:r>
          <a:endParaRPr lang="ja-JP" altLang="ja-JP" sz="1400">
            <a:solidFill>
              <a:schemeClr val="tx1"/>
            </a:solidFill>
            <a:effectLst/>
          </a:endParaRPr>
        </a:p>
      </xdr:txBody>
    </xdr:sp>
    <xdr:clientData/>
  </xdr:twoCellAnchor>
  <xdr:oneCellAnchor>
    <xdr:from>
      <xdr:col>62</xdr:col>
      <xdr:colOff>6350</xdr:colOff>
      <xdr:row>29</xdr:row>
      <xdr:rowOff>107950</xdr:rowOff>
    </xdr:from>
    <xdr:ext cx="298543" cy="225703"/>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60706</xdr:rowOff>
    </xdr:from>
    <xdr:to>
      <xdr:col>82</xdr:col>
      <xdr:colOff>107950</xdr:colOff>
      <xdr:row>41</xdr:row>
      <xdr:rowOff>74422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606145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46499</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7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74422</xdr:rowOff>
    </xdr:from>
    <xdr:to>
      <xdr:col>82</xdr:col>
      <xdr:colOff>196850</xdr:colOff>
      <xdr:row>41</xdr:row>
      <xdr:rowOff>74422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10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147083</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804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60706</xdr:rowOff>
    </xdr:from>
    <xdr:to>
      <xdr:col>82</xdr:col>
      <xdr:colOff>196850</xdr:colOff>
      <xdr:row>35</xdr:row>
      <xdr:rowOff>60706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606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37846</xdr:rowOff>
    </xdr:from>
    <xdr:to>
      <xdr:col>82</xdr:col>
      <xdr:colOff>107950</xdr:colOff>
      <xdr:row>35</xdr:row>
      <xdr:rowOff>60706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03859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82567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426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37846</xdr:rowOff>
    </xdr:from>
    <xdr:to>
      <xdr:col>78</xdr:col>
      <xdr:colOff>69850</xdr:colOff>
      <xdr:row>35</xdr:row>
      <xdr:rowOff>110998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603859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41910</xdr:rowOff>
    </xdr:from>
    <xdr:to>
      <xdr:col>78</xdr:col>
      <xdr:colOff>120650</xdr:colOff>
      <xdr:row>37</xdr:row>
      <xdr:rowOff>143510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128287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78994</xdr:rowOff>
    </xdr:from>
    <xdr:to>
      <xdr:col>73</xdr:col>
      <xdr:colOff>180975</xdr:colOff>
      <xdr:row>35</xdr:row>
      <xdr:rowOff>110998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893800" y="60797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5334</xdr:rowOff>
    </xdr:from>
    <xdr:to>
      <xdr:col>74</xdr:col>
      <xdr:colOff>31750</xdr:colOff>
      <xdr:row>37</xdr:row>
      <xdr:rowOff>106934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91711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74422</xdr:rowOff>
    </xdr:from>
    <xdr:to>
      <xdr:col>69</xdr:col>
      <xdr:colOff>92075</xdr:colOff>
      <xdr:row>35</xdr:row>
      <xdr:rowOff>78994</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60751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140208</xdr:rowOff>
    </xdr:from>
    <xdr:to>
      <xdr:col>69</xdr:col>
      <xdr:colOff>142875</xdr:colOff>
      <xdr:row>37</xdr:row>
      <xdr:rowOff>70358</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55135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96283</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9906</xdr:rowOff>
    </xdr:from>
    <xdr:to>
      <xdr:col>82</xdr:col>
      <xdr:colOff>158750</xdr:colOff>
      <xdr:row>35</xdr:row>
      <xdr:rowOff>111506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89933</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919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158496</xdr:rowOff>
    </xdr:from>
    <xdr:to>
      <xdr:col>78</xdr:col>
      <xdr:colOff>120650</xdr:colOff>
      <xdr:row>35</xdr:row>
      <xdr:rowOff>88646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98823</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756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60198</xdr:rowOff>
    </xdr:from>
    <xdr:to>
      <xdr:col>74</xdr:col>
      <xdr:colOff>31750</xdr:colOff>
      <xdr:row>35</xdr:row>
      <xdr:rowOff>161798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525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28194</xdr:rowOff>
    </xdr:from>
    <xdr:to>
      <xdr:col>69</xdr:col>
      <xdr:colOff>142875</xdr:colOff>
      <xdr:row>35</xdr:row>
      <xdr:rowOff>129794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139971</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23622</xdr:rowOff>
    </xdr:from>
    <xdr:to>
      <xdr:col>65</xdr:col>
      <xdr:colOff>53975</xdr:colOff>
      <xdr:row>35</xdr:row>
      <xdr:rowOff>125222</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135399</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tx1"/>
              </a:solidFill>
              <a:effectLst/>
              <a:latin typeface="+mn-lt"/>
              <a:ea typeface="+mn-ea"/>
              <a:cs typeface="+mn-cs"/>
            </a:rPr>
            <a:t>一般廃棄物焼却処理施設事業等の元金償還</a:t>
          </a:r>
          <a:r>
            <a:rPr kumimoji="1" lang="ja-JP" altLang="en-US" sz="1100" b="0" i="0" baseline="0">
              <a:solidFill>
                <a:schemeClr val="tx1"/>
              </a:solidFill>
              <a:effectLst/>
              <a:latin typeface="+mn-lt"/>
              <a:ea typeface="+mn-ea"/>
              <a:cs typeface="+mn-cs"/>
            </a:rPr>
            <a:t>開始</a:t>
          </a:r>
          <a:r>
            <a:rPr kumimoji="1" lang="ja-JP" altLang="ja-JP" sz="1100" b="0" i="0" baseline="0">
              <a:solidFill>
                <a:schemeClr val="tx1"/>
              </a:solidFill>
              <a:effectLst/>
              <a:latin typeface="+mn-lt"/>
              <a:ea typeface="+mn-ea"/>
              <a:cs typeface="+mn-cs"/>
            </a:rPr>
            <a:t>の影響で</a:t>
          </a:r>
          <a:r>
            <a:rPr kumimoji="1" lang="ja-JP" altLang="en-US" sz="1100" b="0" i="0" baseline="0">
              <a:solidFill>
                <a:schemeClr val="tx1"/>
              </a:solidFill>
              <a:effectLst/>
              <a:latin typeface="+mn-lt"/>
              <a:ea typeface="+mn-ea"/>
              <a:cs typeface="+mn-cs"/>
            </a:rPr>
            <a:t>公債費は上昇傾向にある。今後も最終処分場建設など大型事業の元金償還が予定されているため推移を注視していく必要がある。</a:t>
          </a:r>
          <a:r>
            <a:rPr kumimoji="1" lang="ja-JP" altLang="ja-JP" sz="1100" b="0" i="0" baseline="0">
              <a:solidFill>
                <a:schemeClr val="tx1"/>
              </a:solidFill>
              <a:effectLst/>
              <a:latin typeface="+mn-lt"/>
              <a:ea typeface="+mn-ea"/>
              <a:cs typeface="+mn-cs"/>
            </a:rPr>
            <a:t>また、令和７年度</a:t>
          </a:r>
          <a:r>
            <a:rPr kumimoji="1" lang="en-US" altLang="ja-JP" sz="1100" b="0" i="0" baseline="0">
              <a:solidFill>
                <a:schemeClr val="tx1"/>
              </a:solidFill>
              <a:effectLst/>
              <a:latin typeface="+mn-lt"/>
              <a:ea typeface="+mn-ea"/>
              <a:cs typeface="+mn-cs"/>
            </a:rPr>
            <a:t>881</a:t>
          </a:r>
          <a:r>
            <a:rPr kumimoji="1" lang="ja-JP" altLang="ja-JP" sz="1100" b="0" i="0" baseline="0">
              <a:solidFill>
                <a:schemeClr val="tx1"/>
              </a:solidFill>
              <a:effectLst/>
              <a:latin typeface="+mn-lt"/>
              <a:ea typeface="+mn-ea"/>
              <a:cs typeface="+mn-cs"/>
            </a:rPr>
            <a:t>百万円、令和８年度</a:t>
          </a:r>
          <a:r>
            <a:rPr kumimoji="1" lang="en-US" altLang="ja-JP" sz="1100" b="0" i="0" baseline="0">
              <a:solidFill>
                <a:schemeClr val="tx1"/>
              </a:solidFill>
              <a:effectLst/>
              <a:latin typeface="+mn-lt"/>
              <a:ea typeface="+mn-ea"/>
              <a:cs typeface="+mn-cs"/>
            </a:rPr>
            <a:t>814</a:t>
          </a:r>
          <a:r>
            <a:rPr kumimoji="1" lang="ja-JP" altLang="ja-JP" sz="1100" b="0" i="0" baseline="0">
              <a:solidFill>
                <a:schemeClr val="tx1"/>
              </a:solidFill>
              <a:effectLst/>
              <a:latin typeface="+mn-lt"/>
              <a:ea typeface="+mn-ea"/>
              <a:cs typeface="+mn-cs"/>
            </a:rPr>
            <a:t>百万円と償還額が高い水準で推移していくことから、町債発行の抑制を基調とし比率の改善</a:t>
          </a:r>
          <a:r>
            <a:rPr kumimoji="1" lang="ja-JP" altLang="en-US" sz="1100" b="0" i="0" baseline="0">
              <a:solidFill>
                <a:schemeClr val="tx1"/>
              </a:solidFill>
              <a:effectLst/>
              <a:latin typeface="+mn-lt"/>
              <a:ea typeface="+mn-ea"/>
              <a:cs typeface="+mn-cs"/>
            </a:rPr>
            <a:t>を意識しつつ</a:t>
          </a:r>
          <a:r>
            <a:rPr kumimoji="1" lang="ja-JP" altLang="ja-JP" sz="1100" b="0" i="0" baseline="0">
              <a:solidFill>
                <a:schemeClr val="tx1"/>
              </a:solidFill>
              <a:effectLst/>
              <a:latin typeface="+mn-lt"/>
              <a:ea typeface="+mn-ea"/>
              <a:cs typeface="+mn-cs"/>
            </a:rPr>
            <a:t>努め</a:t>
          </a:r>
          <a:r>
            <a:rPr kumimoji="1" lang="ja-JP" altLang="en-US" sz="1100" b="0" i="0" baseline="0">
              <a:solidFill>
                <a:schemeClr val="tx1"/>
              </a:solidFill>
              <a:effectLst/>
              <a:latin typeface="+mn-lt"/>
              <a:ea typeface="+mn-ea"/>
              <a:cs typeface="+mn-cs"/>
            </a:rPr>
            <a:t>ていいく</a:t>
          </a:r>
          <a:r>
            <a:rPr kumimoji="1" lang="ja-JP" altLang="ja-JP" sz="1100" b="0" i="0" baseline="0">
              <a:solidFill>
                <a:schemeClr val="tx1"/>
              </a:solidFill>
              <a:effectLst/>
              <a:latin typeface="+mn-lt"/>
              <a:ea typeface="+mn-ea"/>
              <a:cs typeface="+mn-cs"/>
            </a:rPr>
            <a:t>。</a:t>
          </a:r>
          <a:endParaRPr lang="ja-JP" altLang="ja-JP">
            <a:solidFill>
              <a:schemeClr val="tx1"/>
            </a:solidFill>
            <a:effectLst/>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39370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095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58420</xdr:rowOff>
    </xdr:from>
    <xdr:to>
      <xdr:col>24</xdr:col>
      <xdr:colOff>25400</xdr:colOff>
      <xdr:row>77</xdr:row>
      <xdr:rowOff>66039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26007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46989</xdr:rowOff>
    </xdr:from>
    <xdr:to>
      <xdr:col>19</xdr:col>
      <xdr:colOff>187325</xdr:colOff>
      <xdr:row>77</xdr:row>
      <xdr:rowOff>58420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2486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129539</xdr:rowOff>
    </xdr:from>
    <xdr:to>
      <xdr:col>20</xdr:col>
      <xdr:colOff>38100</xdr:colOff>
      <xdr:row>77</xdr:row>
      <xdr:rowOff>59689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69867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2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149861</xdr:rowOff>
    </xdr:from>
    <xdr:to>
      <xdr:col>15</xdr:col>
      <xdr:colOff>98425</xdr:colOff>
      <xdr:row>77</xdr:row>
      <xdr:rowOff>46989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1800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163830</xdr:rowOff>
    </xdr:from>
    <xdr:to>
      <xdr:col>15</xdr:col>
      <xdr:colOff>149225</xdr:colOff>
      <xdr:row>77</xdr:row>
      <xdr:rowOff>93980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104157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149861</xdr:rowOff>
    </xdr:from>
    <xdr:to>
      <xdr:col>11</xdr:col>
      <xdr:colOff>9525</xdr:colOff>
      <xdr:row>77</xdr:row>
      <xdr:rowOff>24130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1800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33038</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15239</xdr:rowOff>
    </xdr:from>
    <xdr:to>
      <xdr:col>24</xdr:col>
      <xdr:colOff>76200</xdr:colOff>
      <xdr:row>77</xdr:row>
      <xdr:rowOff>116839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158766</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7620</xdr:rowOff>
    </xdr:from>
    <xdr:to>
      <xdr:col>20</xdr:col>
      <xdr:colOff>38100</xdr:colOff>
      <xdr:row>77</xdr:row>
      <xdr:rowOff>109220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93997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295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167639</xdr:rowOff>
    </xdr:from>
    <xdr:to>
      <xdr:col>15</xdr:col>
      <xdr:colOff>149225</xdr:colOff>
      <xdr:row>77</xdr:row>
      <xdr:rowOff>97789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82566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99061</xdr:rowOff>
    </xdr:from>
    <xdr:to>
      <xdr:col>11</xdr:col>
      <xdr:colOff>60325</xdr:colOff>
      <xdr:row>77</xdr:row>
      <xdr:rowOff>29211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39387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59707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tx1"/>
              </a:solidFill>
              <a:effectLst/>
              <a:latin typeface="+mn-lt"/>
              <a:ea typeface="+mn-ea"/>
              <a:cs typeface="+mn-cs"/>
            </a:rPr>
            <a:t>公債費以外に経常収支比率に占める割合が高いのは、人件費・物件費・繰出金となっている。人件費は類似団体より高い水準で推移している。物件費は離島という特性上、光熱水費料金への輸送コスト反映や出張旅費の航空券料金などにより、負担が大きい。また、繰出金は介護保険事業等の負担が増加しており、使用料・保険料等の収納率向上、予防事業への取組強化を行うなど適正化を図る必要がある。</a:t>
          </a:r>
          <a:endParaRPr lang="ja-JP" altLang="ja-JP" sz="1400">
            <a:solidFill>
              <a:schemeClr val="tx1"/>
            </a:solidFill>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119380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70000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138430</xdr:rowOff>
    </xdr:from>
    <xdr:to>
      <xdr:col>82</xdr:col>
      <xdr:colOff>107950</xdr:colOff>
      <xdr:row>75</xdr:row>
      <xdr:rowOff>153670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5671800" y="129971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6366</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153670</xdr:rowOff>
    </xdr:from>
    <xdr:to>
      <xdr:col>78</xdr:col>
      <xdr:colOff>69850</xdr:colOff>
      <xdr:row>76</xdr:row>
      <xdr:rowOff>20320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4782800" y="13012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137161</xdr:rowOff>
    </xdr:from>
    <xdr:to>
      <xdr:col>78</xdr:col>
      <xdr:colOff>120650</xdr:colOff>
      <xdr:row>77</xdr:row>
      <xdr:rowOff>67311</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52088</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50800</xdr:rowOff>
    </xdr:from>
    <xdr:to>
      <xdr:col>73</xdr:col>
      <xdr:colOff>180975</xdr:colOff>
      <xdr:row>76</xdr:row>
      <xdr:rowOff>20320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290955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6366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50800</xdr:rowOff>
    </xdr:from>
    <xdr:to>
      <xdr:col>69</xdr:col>
      <xdr:colOff>92075</xdr:colOff>
      <xdr:row>76</xdr:row>
      <xdr:rowOff>73661</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2909550"/>
          <a:ext cx="889000" cy="1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101616</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48277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87630</xdr:rowOff>
    </xdr:from>
    <xdr:to>
      <xdr:col>82</xdr:col>
      <xdr:colOff>158750</xdr:colOff>
      <xdr:row>76</xdr:row>
      <xdr:rowOff>17780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104157</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102870</xdr:rowOff>
    </xdr:from>
    <xdr:to>
      <xdr:col>78</xdr:col>
      <xdr:colOff>120650</xdr:colOff>
      <xdr:row>76</xdr:row>
      <xdr:rowOff>33020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43197</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273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140970</xdr:rowOff>
    </xdr:from>
    <xdr:to>
      <xdr:col>74</xdr:col>
      <xdr:colOff>31750</xdr:colOff>
      <xdr:row>76</xdr:row>
      <xdr:rowOff>71120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81297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0</xdr:rowOff>
    </xdr:from>
    <xdr:to>
      <xdr:col>69</xdr:col>
      <xdr:colOff>142875</xdr:colOff>
      <xdr:row>75</xdr:row>
      <xdr:rowOff>101600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111777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62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22861</xdr:rowOff>
    </xdr:from>
    <xdr:to>
      <xdr:col>65</xdr:col>
      <xdr:colOff>53975</xdr:colOff>
      <xdr:row>76</xdr:row>
      <xdr:rowOff>124461</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134637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鹿児島県喜界町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8785</xdr:rowOff>
    </xdr:from>
    <xdr:to>
      <xdr:col>29</xdr:col>
      <xdr:colOff>127000</xdr:colOff>
      <xdr:row>19</xdr:row>
      <xdr:rowOff>121814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13810"/>
          <a:ext cx="0" cy="13131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93891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9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121814</xdr:rowOff>
    </xdr:from>
    <xdr:to>
      <xdr:col>30</xdr:col>
      <xdr:colOff>25400</xdr:colOff>
      <xdr:row>19</xdr:row>
      <xdr:rowOff>121814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269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95162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5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8785</xdr:rowOff>
    </xdr:from>
    <xdr:to>
      <xdr:col>30</xdr:col>
      <xdr:colOff>25400</xdr:colOff>
      <xdr:row>12</xdr:row>
      <xdr:rowOff>8785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13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47628</xdr:rowOff>
    </xdr:from>
    <xdr:to>
      <xdr:col>29</xdr:col>
      <xdr:colOff>127000</xdr:colOff>
      <xdr:row>16</xdr:row>
      <xdr:rowOff>108359</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838453"/>
          <a:ext cx="647700" cy="607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50584</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41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78507</xdr:rowOff>
    </xdr:from>
    <xdr:to>
      <xdr:col>29</xdr:col>
      <xdr:colOff>177800</xdr:colOff>
      <xdr:row>17</xdr:row>
      <xdr:rowOff>8657</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9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108359</xdr:rowOff>
    </xdr:from>
    <xdr:to>
      <xdr:col>26</xdr:col>
      <xdr:colOff>50800</xdr:colOff>
      <xdr:row>16</xdr:row>
      <xdr:rowOff>152693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899184"/>
          <a:ext cx="698500" cy="443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159633</xdr:rowOff>
    </xdr:from>
    <xdr:to>
      <xdr:col>26</xdr:col>
      <xdr:colOff>101600</xdr:colOff>
      <xdr:row>17</xdr:row>
      <xdr:rowOff>89783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74560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36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152693</xdr:rowOff>
    </xdr:from>
    <xdr:to>
      <xdr:col>22</xdr:col>
      <xdr:colOff>114300</xdr:colOff>
      <xdr:row>17</xdr:row>
      <xdr:rowOff>17065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943518"/>
          <a:ext cx="698500" cy="358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30789</xdr:rowOff>
    </xdr:from>
    <xdr:to>
      <xdr:col>22</xdr:col>
      <xdr:colOff>165100</xdr:colOff>
      <xdr:row>17</xdr:row>
      <xdr:rowOff>132389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117166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07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17065</xdr:rowOff>
    </xdr:from>
    <xdr:to>
      <xdr:col>18</xdr:col>
      <xdr:colOff>177800</xdr:colOff>
      <xdr:row>17</xdr:row>
      <xdr:rowOff>23475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979340"/>
          <a:ext cx="698500" cy="6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55355</xdr:rowOff>
    </xdr:from>
    <xdr:to>
      <xdr:col>19</xdr:col>
      <xdr:colOff>38100</xdr:colOff>
      <xdr:row>17</xdr:row>
      <xdr:rowOff>156955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141732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04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81159</xdr:rowOff>
    </xdr:from>
    <xdr:to>
      <xdr:col>15</xdr:col>
      <xdr:colOff>101600</xdr:colOff>
      <xdr:row>18</xdr:row>
      <xdr:rowOff>11309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167536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2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168278</xdr:rowOff>
    </xdr:from>
    <xdr:to>
      <xdr:col>29</xdr:col>
      <xdr:colOff>177800</xdr:colOff>
      <xdr:row>16</xdr:row>
      <xdr:rowOff>98428</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787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13355</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632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57559</xdr:rowOff>
    </xdr:from>
    <xdr:to>
      <xdr:col>26</xdr:col>
      <xdr:colOff>101600</xdr:colOff>
      <xdr:row>16</xdr:row>
      <xdr:rowOff>159159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8483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169336</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617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101893</xdr:rowOff>
    </xdr:from>
    <xdr:to>
      <xdr:col>22</xdr:col>
      <xdr:colOff>165100</xdr:colOff>
      <xdr:row>17</xdr:row>
      <xdr:rowOff>32043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892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42220</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66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137715</xdr:rowOff>
    </xdr:from>
    <xdr:to>
      <xdr:col>19</xdr:col>
      <xdr:colOff>38100</xdr:colOff>
      <xdr:row>17</xdr:row>
      <xdr:rowOff>67865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928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78042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69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144125</xdr:rowOff>
    </xdr:from>
    <xdr:to>
      <xdr:col>15</xdr:col>
      <xdr:colOff>101600</xdr:colOff>
      <xdr:row>17</xdr:row>
      <xdr:rowOff>74275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34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84452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70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295459</xdr:rowOff>
    </xdr:from>
    <xdr:to>
      <xdr:col>29</xdr:col>
      <xdr:colOff>127000</xdr:colOff>
      <xdr:row>38</xdr:row>
      <xdr:rowOff>168719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20009"/>
          <a:ext cx="0" cy="14163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140796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0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168719</xdr:rowOff>
    </xdr:from>
    <xdr:to>
      <xdr:col>30</xdr:col>
      <xdr:colOff>25400</xdr:colOff>
      <xdr:row>38</xdr:row>
      <xdr:rowOff>168719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36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38936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295459</xdr:rowOff>
    </xdr:from>
    <xdr:to>
      <xdr:col>30</xdr:col>
      <xdr:colOff>25400</xdr:colOff>
      <xdr:row>33</xdr:row>
      <xdr:rowOff>295459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200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203143</xdr:rowOff>
    </xdr:from>
    <xdr:to>
      <xdr:col>29</xdr:col>
      <xdr:colOff>127000</xdr:colOff>
      <xdr:row>35</xdr:row>
      <xdr:rowOff>247739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813493"/>
          <a:ext cx="647700" cy="445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300214</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10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328137</xdr:rowOff>
    </xdr:from>
    <xdr:to>
      <xdr:col>29</xdr:col>
      <xdr:colOff>177800</xdr:colOff>
      <xdr:row>36</xdr:row>
      <xdr:rowOff>86837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38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247739</xdr:rowOff>
    </xdr:from>
    <xdr:to>
      <xdr:col>26</xdr:col>
      <xdr:colOff>50800</xdr:colOff>
      <xdr:row>35</xdr:row>
      <xdr:rowOff>268637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58089"/>
          <a:ext cx="698500" cy="208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332327</xdr:rowOff>
    </xdr:from>
    <xdr:to>
      <xdr:col>26</xdr:col>
      <xdr:colOff>101600</xdr:colOff>
      <xdr:row>36</xdr:row>
      <xdr:rowOff>91027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42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75804</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02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268637</xdr:rowOff>
    </xdr:from>
    <xdr:to>
      <xdr:col>22</xdr:col>
      <xdr:colOff>114300</xdr:colOff>
      <xdr:row>36</xdr:row>
      <xdr:rowOff>9804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78987"/>
          <a:ext cx="698500" cy="84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3010</xdr:rowOff>
    </xdr:from>
    <xdr:to>
      <xdr:col>22</xdr:col>
      <xdr:colOff>165100</xdr:colOff>
      <xdr:row>36</xdr:row>
      <xdr:rowOff>104610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56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89387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04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9804</xdr:rowOff>
    </xdr:from>
    <xdr:to>
      <xdr:col>18</xdr:col>
      <xdr:colOff>177800</xdr:colOff>
      <xdr:row>36</xdr:row>
      <xdr:rowOff>79622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63054"/>
          <a:ext cx="698500" cy="698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74733</xdr:rowOff>
    </xdr:from>
    <xdr:to>
      <xdr:col>19</xdr:col>
      <xdr:colOff>38100</xdr:colOff>
      <xdr:row>37</xdr:row>
      <xdr:rowOff>4883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27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161110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11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3353</xdr:rowOff>
    </xdr:from>
    <xdr:to>
      <xdr:col>15</xdr:col>
      <xdr:colOff>101600</xdr:colOff>
      <xdr:row>37</xdr:row>
      <xdr:rowOff>104953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1280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89730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214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152343</xdr:rowOff>
    </xdr:from>
    <xdr:to>
      <xdr:col>29</xdr:col>
      <xdr:colOff>177800</xdr:colOff>
      <xdr:row>35</xdr:row>
      <xdr:rowOff>253943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626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340320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607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196939</xdr:rowOff>
    </xdr:from>
    <xdr:to>
      <xdr:col>26</xdr:col>
      <xdr:colOff>101600</xdr:colOff>
      <xdr:row>35</xdr:row>
      <xdr:rowOff>298539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07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308716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576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217837</xdr:rowOff>
    </xdr:from>
    <xdr:to>
      <xdr:col>22</xdr:col>
      <xdr:colOff>165100</xdr:colOff>
      <xdr:row>35</xdr:row>
      <xdr:rowOff>319437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281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329614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5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301904</xdr:rowOff>
    </xdr:from>
    <xdr:to>
      <xdr:col>19</xdr:col>
      <xdr:colOff>38100</xdr:colOff>
      <xdr:row>36</xdr:row>
      <xdr:rowOff>60604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122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70781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68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28822</xdr:rowOff>
    </xdr:from>
    <xdr:to>
      <xdr:col>15</xdr:col>
      <xdr:colOff>101600</xdr:colOff>
      <xdr:row>36</xdr:row>
      <xdr:rowOff>130422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82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140599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75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鹿児島県喜界町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6,307
6,253
56.82
8,791,135
8,566,995
56,334
4,150,227
6,849,836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91223</xdr:rowOff>
    </xdr:from>
    <xdr:to>
      <xdr:col>24</xdr:col>
      <xdr:colOff>62865</xdr:colOff>
      <xdr:row>38</xdr:row>
      <xdr:rowOff>164667</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577623"/>
          <a:ext cx="1270" cy="110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168494</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164667</xdr:rowOff>
    </xdr:from>
    <xdr:to>
      <xdr:col>24</xdr:col>
      <xdr:colOff>152400</xdr:colOff>
      <xdr:row>38</xdr:row>
      <xdr:rowOff>164667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37900</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35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91223</xdr:rowOff>
    </xdr:from>
    <xdr:to>
      <xdr:col>24</xdr:col>
      <xdr:colOff>152400</xdr:colOff>
      <xdr:row>32</xdr:row>
      <xdr:rowOff>91223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57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164476</xdr:rowOff>
    </xdr:from>
    <xdr:to>
      <xdr:col>24</xdr:col>
      <xdr:colOff>63500</xdr:colOff>
      <xdr:row>36</xdr:row>
      <xdr:rowOff>47785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165226"/>
          <a:ext cx="838200" cy="54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15778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87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37351</xdr:rowOff>
    </xdr:from>
    <xdr:to>
      <xdr:col>24</xdr:col>
      <xdr:colOff>114300</xdr:colOff>
      <xdr:row>36</xdr:row>
      <xdr:rowOff>138951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0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47785</xdr:rowOff>
    </xdr:from>
    <xdr:to>
      <xdr:col>19</xdr:col>
      <xdr:colOff>177800</xdr:colOff>
      <xdr:row>36</xdr:row>
      <xdr:rowOff>57303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219985"/>
          <a:ext cx="889000" cy="9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107174</xdr:rowOff>
    </xdr:from>
    <xdr:to>
      <xdr:col>20</xdr:col>
      <xdr:colOff>38100</xdr:colOff>
      <xdr:row>37</xdr:row>
      <xdr:rowOff>37324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28451</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372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57303</xdr:rowOff>
    </xdr:from>
    <xdr:to>
      <xdr:col>15</xdr:col>
      <xdr:colOff>50800</xdr:colOff>
      <xdr:row>36</xdr:row>
      <xdr:rowOff>78270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229503"/>
          <a:ext cx="889000" cy="20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125485</xdr:rowOff>
    </xdr:from>
    <xdr:to>
      <xdr:col>15</xdr:col>
      <xdr:colOff>101600</xdr:colOff>
      <xdr:row>37</xdr:row>
      <xdr:rowOff>55635</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9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46762</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39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78270</xdr:rowOff>
    </xdr:from>
    <xdr:to>
      <xdr:col>10</xdr:col>
      <xdr:colOff>114300</xdr:colOff>
      <xdr:row>36</xdr:row>
      <xdr:rowOff>88274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250470"/>
          <a:ext cx="889000" cy="1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140243</xdr:rowOff>
    </xdr:from>
    <xdr:to>
      <xdr:col>10</xdr:col>
      <xdr:colOff>165100</xdr:colOff>
      <xdr:row>37</xdr:row>
      <xdr:rowOff>70393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61520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405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4021</xdr:rowOff>
    </xdr:from>
    <xdr:to>
      <xdr:col>6</xdr:col>
      <xdr:colOff>38100</xdr:colOff>
      <xdr:row>37</xdr:row>
      <xdr:rowOff>105621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34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96748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440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113676</xdr:rowOff>
    </xdr:from>
    <xdr:to>
      <xdr:col>24</xdr:col>
      <xdr:colOff>114300</xdr:colOff>
      <xdr:row>36</xdr:row>
      <xdr:rowOff>43826</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11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136553</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965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168435</xdr:rowOff>
    </xdr:from>
    <xdr:to>
      <xdr:col>20</xdr:col>
      <xdr:colOff>38100</xdr:colOff>
      <xdr:row>36</xdr:row>
      <xdr:rowOff>98585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1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115112</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944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6503</xdr:rowOff>
    </xdr:from>
    <xdr:to>
      <xdr:col>15</xdr:col>
      <xdr:colOff>101600</xdr:colOff>
      <xdr:row>36</xdr:row>
      <xdr:rowOff>108103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17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124630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953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27470</xdr:rowOff>
    </xdr:from>
    <xdr:to>
      <xdr:col>10</xdr:col>
      <xdr:colOff>165100</xdr:colOff>
      <xdr:row>36</xdr:row>
      <xdr:rowOff>129070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19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145597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97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37474</xdr:rowOff>
    </xdr:from>
    <xdr:to>
      <xdr:col>6</xdr:col>
      <xdr:colOff>38100</xdr:colOff>
      <xdr:row>36</xdr:row>
      <xdr:rowOff>139074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20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155601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5984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166252</xdr:rowOff>
    </xdr:from>
    <xdr:to>
      <xdr:col>24</xdr:col>
      <xdr:colOff>62865</xdr:colOff>
      <xdr:row>59</xdr:row>
      <xdr:rowOff>49334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67302"/>
          <a:ext cx="1270" cy="159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53161</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6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49334</xdr:rowOff>
    </xdr:from>
    <xdr:to>
      <xdr:col>24</xdr:col>
      <xdr:colOff>152400</xdr:colOff>
      <xdr:row>59</xdr:row>
      <xdr:rowOff>49334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6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112929</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4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166252</xdr:rowOff>
    </xdr:from>
    <xdr:to>
      <xdr:col>24</xdr:col>
      <xdr:colOff>152400</xdr:colOff>
      <xdr:row>49</xdr:row>
      <xdr:rowOff>166252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6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42370</xdr:rowOff>
    </xdr:from>
    <xdr:to>
      <xdr:col>24</xdr:col>
      <xdr:colOff>63500</xdr:colOff>
      <xdr:row>57</xdr:row>
      <xdr:rowOff>118372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15020"/>
          <a:ext cx="838200" cy="7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156889</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58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7012</xdr:rowOff>
    </xdr:from>
    <xdr:to>
      <xdr:col>24</xdr:col>
      <xdr:colOff>114300</xdr:colOff>
      <xdr:row>57</xdr:row>
      <xdr:rowOff>108612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84010</xdr:rowOff>
    </xdr:from>
    <xdr:to>
      <xdr:col>19</xdr:col>
      <xdr:colOff>177800</xdr:colOff>
      <xdr:row>57</xdr:row>
      <xdr:rowOff>118372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856660"/>
          <a:ext cx="889000" cy="3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47569</xdr:rowOff>
    </xdr:from>
    <xdr:to>
      <xdr:col>20</xdr:col>
      <xdr:colOff>38100</xdr:colOff>
      <xdr:row>57</xdr:row>
      <xdr:rowOff>149169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165696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9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84010</xdr:rowOff>
    </xdr:from>
    <xdr:to>
      <xdr:col>15</xdr:col>
      <xdr:colOff>50800</xdr:colOff>
      <xdr:row>58</xdr:row>
      <xdr:rowOff>1226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56660"/>
          <a:ext cx="889000" cy="88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60641</xdr:rowOff>
    </xdr:from>
    <xdr:to>
      <xdr:col>15</xdr:col>
      <xdr:colOff>101600</xdr:colOff>
      <xdr:row>57</xdr:row>
      <xdr:rowOff>162241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153368</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2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1226</xdr:rowOff>
    </xdr:from>
    <xdr:to>
      <xdr:col>10</xdr:col>
      <xdr:colOff>114300</xdr:colOff>
      <xdr:row>58</xdr:row>
      <xdr:rowOff>25012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45326"/>
          <a:ext cx="889000" cy="23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83558</xdr:rowOff>
    </xdr:from>
    <xdr:to>
      <xdr:col>10</xdr:col>
      <xdr:colOff>165100</xdr:colOff>
      <xdr:row>58</xdr:row>
      <xdr:rowOff>13708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30235</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134418</xdr:rowOff>
    </xdr:from>
    <xdr:to>
      <xdr:col>6</xdr:col>
      <xdr:colOff>38100</xdr:colOff>
      <xdr:row>58</xdr:row>
      <xdr:rowOff>64568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81095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8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163020</xdr:rowOff>
    </xdr:from>
    <xdr:to>
      <xdr:col>24</xdr:col>
      <xdr:colOff>114300</xdr:colOff>
      <xdr:row>57</xdr:row>
      <xdr:rowOff>93170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6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14447</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615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67572</xdr:rowOff>
    </xdr:from>
    <xdr:to>
      <xdr:col>20</xdr:col>
      <xdr:colOff>38100</xdr:colOff>
      <xdr:row>57</xdr:row>
      <xdr:rowOff>169172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4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160299</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93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33210</xdr:rowOff>
    </xdr:from>
    <xdr:to>
      <xdr:col>15</xdr:col>
      <xdr:colOff>101600</xdr:colOff>
      <xdr:row>57</xdr:row>
      <xdr:rowOff>134810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0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151337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581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121876</xdr:rowOff>
    </xdr:from>
    <xdr:to>
      <xdr:col>10</xdr:col>
      <xdr:colOff>165100</xdr:colOff>
      <xdr:row>58</xdr:row>
      <xdr:rowOff>52026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9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43153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98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145662</xdr:rowOff>
    </xdr:from>
    <xdr:to>
      <xdr:col>6</xdr:col>
      <xdr:colOff>38100</xdr:colOff>
      <xdr:row>58</xdr:row>
      <xdr:rowOff>75812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1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66939</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10011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127846</xdr:rowOff>
    </xdr:from>
    <xdr:to>
      <xdr:col>24</xdr:col>
      <xdr:colOff>62865</xdr:colOff>
      <xdr:row>79</xdr:row>
      <xdr:rowOff>98062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29346"/>
          <a:ext cx="1270" cy="151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101889</xdr:rowOff>
    </xdr:from>
    <xdr:ext cx="313932"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6464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98062</xdr:rowOff>
    </xdr:from>
    <xdr:to>
      <xdr:col>24</xdr:col>
      <xdr:colOff>152400</xdr:colOff>
      <xdr:row>79</xdr:row>
      <xdr:rowOff>98062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64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74523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0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127846</xdr:rowOff>
    </xdr:from>
    <xdr:to>
      <xdr:col>24</xdr:col>
      <xdr:colOff>152400</xdr:colOff>
      <xdr:row>70</xdr:row>
      <xdr:rowOff>127846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2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37923</xdr:rowOff>
    </xdr:from>
    <xdr:to>
      <xdr:col>24</xdr:col>
      <xdr:colOff>63500</xdr:colOff>
      <xdr:row>78</xdr:row>
      <xdr:rowOff>114767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11023"/>
          <a:ext cx="838200" cy="7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9282</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39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157855</xdr:rowOff>
    </xdr:from>
    <xdr:to>
      <xdr:col>24</xdr:col>
      <xdr:colOff>114300</xdr:colOff>
      <xdr:row>77</xdr:row>
      <xdr:rowOff>88005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8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77374</xdr:rowOff>
    </xdr:from>
    <xdr:to>
      <xdr:col>19</xdr:col>
      <xdr:colOff>177800</xdr:colOff>
      <xdr:row>78</xdr:row>
      <xdr:rowOff>114767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450474"/>
          <a:ext cx="889000" cy="3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25676</xdr:rowOff>
    </xdr:from>
    <xdr:to>
      <xdr:col>20</xdr:col>
      <xdr:colOff>38100</xdr:colOff>
      <xdr:row>77</xdr:row>
      <xdr:rowOff>127276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2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143803</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300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77374</xdr:rowOff>
    </xdr:from>
    <xdr:to>
      <xdr:col>15</xdr:col>
      <xdr:colOff>50800</xdr:colOff>
      <xdr:row>78</xdr:row>
      <xdr:rowOff>106928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50474"/>
          <a:ext cx="889000" cy="29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38264</xdr:rowOff>
    </xdr:from>
    <xdr:to>
      <xdr:col>15</xdr:col>
      <xdr:colOff>101600</xdr:colOff>
      <xdr:row>77</xdr:row>
      <xdr:rowOff>139864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3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156391</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301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106928</xdr:rowOff>
    </xdr:from>
    <xdr:to>
      <xdr:col>10</xdr:col>
      <xdr:colOff>114300</xdr:colOff>
      <xdr:row>78</xdr:row>
      <xdr:rowOff>141415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80028"/>
          <a:ext cx="889000" cy="34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57860</xdr:rowOff>
    </xdr:from>
    <xdr:to>
      <xdr:col>10</xdr:col>
      <xdr:colOff>165100</xdr:colOff>
      <xdr:row>77</xdr:row>
      <xdr:rowOff>159460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4537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0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95659</xdr:rowOff>
    </xdr:from>
    <xdr:to>
      <xdr:col>6</xdr:col>
      <xdr:colOff>38100</xdr:colOff>
      <xdr:row>78</xdr:row>
      <xdr:rowOff>25809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97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42336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307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158573</xdr:rowOff>
    </xdr:from>
    <xdr:to>
      <xdr:col>24</xdr:col>
      <xdr:colOff>114300</xdr:colOff>
      <xdr:row>78</xdr:row>
      <xdr:rowOff>88723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6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137000</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3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63967</xdr:rowOff>
    </xdr:from>
    <xdr:to>
      <xdr:col>20</xdr:col>
      <xdr:colOff>38100</xdr:colOff>
      <xdr:row>78</xdr:row>
      <xdr:rowOff>165567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3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156694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2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26574</xdr:rowOff>
    </xdr:from>
    <xdr:to>
      <xdr:col>15</xdr:col>
      <xdr:colOff>101600</xdr:colOff>
      <xdr:row>78</xdr:row>
      <xdr:rowOff>128174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9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119301</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349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56128</xdr:rowOff>
    </xdr:from>
    <xdr:to>
      <xdr:col>10</xdr:col>
      <xdr:colOff>165100</xdr:colOff>
      <xdr:row>78</xdr:row>
      <xdr:rowOff>157728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2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148855</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352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90615</xdr:rowOff>
    </xdr:from>
    <xdr:to>
      <xdr:col>6</xdr:col>
      <xdr:colOff>38100</xdr:colOff>
      <xdr:row>79</xdr:row>
      <xdr:rowOff>20765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6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11892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56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70791</xdr:rowOff>
    </xdr:from>
    <xdr:to>
      <xdr:col>24</xdr:col>
      <xdr:colOff>62865</xdr:colOff>
      <xdr:row>98</xdr:row>
      <xdr:rowOff>88860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01291"/>
          <a:ext cx="1270" cy="138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92687</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9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88860</xdr:rowOff>
    </xdr:from>
    <xdr:to>
      <xdr:col>24</xdr:col>
      <xdr:colOff>152400</xdr:colOff>
      <xdr:row>98</xdr:row>
      <xdr:rowOff>88860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17468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7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70791</xdr:rowOff>
    </xdr:from>
    <xdr:to>
      <xdr:col>24</xdr:col>
      <xdr:colOff>152400</xdr:colOff>
      <xdr:row>90</xdr:row>
      <xdr:rowOff>70791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0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159945</xdr:rowOff>
    </xdr:from>
    <xdr:to>
      <xdr:col>24</xdr:col>
      <xdr:colOff>63500</xdr:colOff>
      <xdr:row>95</xdr:row>
      <xdr:rowOff>72006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276245"/>
          <a:ext cx="838200" cy="8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42153</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299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63726</xdr:rowOff>
    </xdr:from>
    <xdr:to>
      <xdr:col>24</xdr:col>
      <xdr:colOff>114300</xdr:colOff>
      <xdr:row>95</xdr:row>
      <xdr:rowOff>165326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5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72006</xdr:rowOff>
    </xdr:from>
    <xdr:to>
      <xdr:col>19</xdr:col>
      <xdr:colOff>177800</xdr:colOff>
      <xdr:row>95</xdr:row>
      <xdr:rowOff>164791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359756"/>
          <a:ext cx="889000" cy="9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99516</xdr:rowOff>
    </xdr:from>
    <xdr:to>
      <xdr:col>20</xdr:col>
      <xdr:colOff>38100</xdr:colOff>
      <xdr:row>96</xdr:row>
      <xdr:rowOff>29666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8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20793</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47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125664</xdr:rowOff>
    </xdr:from>
    <xdr:to>
      <xdr:col>15</xdr:col>
      <xdr:colOff>50800</xdr:colOff>
      <xdr:row>95</xdr:row>
      <xdr:rowOff>164791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241964"/>
          <a:ext cx="889000" cy="21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20284</xdr:rowOff>
    </xdr:from>
    <xdr:to>
      <xdr:col>15</xdr:col>
      <xdr:colOff>101600</xdr:colOff>
      <xdr:row>96</xdr:row>
      <xdr:rowOff>121884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7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113011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57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125664</xdr:rowOff>
    </xdr:from>
    <xdr:to>
      <xdr:col>10</xdr:col>
      <xdr:colOff>114300</xdr:colOff>
      <xdr:row>96</xdr:row>
      <xdr:rowOff>108263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241964"/>
          <a:ext cx="889000" cy="32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86385</xdr:rowOff>
    </xdr:from>
    <xdr:to>
      <xdr:col>10</xdr:col>
      <xdr:colOff>165100</xdr:colOff>
      <xdr:row>96</xdr:row>
      <xdr:rowOff>16535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37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7662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466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18373</xdr:rowOff>
    </xdr:from>
    <xdr:to>
      <xdr:col>6</xdr:col>
      <xdr:colOff>38100</xdr:colOff>
      <xdr:row>97</xdr:row>
      <xdr:rowOff>119973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111100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74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109145</xdr:rowOff>
    </xdr:from>
    <xdr:to>
      <xdr:col>24</xdr:col>
      <xdr:colOff>114300</xdr:colOff>
      <xdr:row>95</xdr:row>
      <xdr:rowOff>39295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22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132022</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076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21206</xdr:rowOff>
    </xdr:from>
    <xdr:to>
      <xdr:col>20</xdr:col>
      <xdr:colOff>38100</xdr:colOff>
      <xdr:row>95</xdr:row>
      <xdr:rowOff>122806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30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139333</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084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113991</xdr:rowOff>
    </xdr:from>
    <xdr:to>
      <xdr:col>15</xdr:col>
      <xdr:colOff>101600</xdr:colOff>
      <xdr:row>96</xdr:row>
      <xdr:rowOff>44141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40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60668</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17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74864</xdr:rowOff>
    </xdr:from>
    <xdr:to>
      <xdr:col>10</xdr:col>
      <xdr:colOff>165100</xdr:colOff>
      <xdr:row>95</xdr:row>
      <xdr:rowOff>5014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19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21541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5966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57463</xdr:rowOff>
    </xdr:from>
    <xdr:to>
      <xdr:col>6</xdr:col>
      <xdr:colOff>38100</xdr:colOff>
      <xdr:row>96</xdr:row>
      <xdr:rowOff>159063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51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4140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29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160815</xdr:rowOff>
    </xdr:from>
    <xdr:to>
      <xdr:col>54</xdr:col>
      <xdr:colOff>189865</xdr:colOff>
      <xdr:row>38</xdr:row>
      <xdr:rowOff>24089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4315"/>
          <a:ext cx="1270" cy="1234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27916</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4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24089</xdr:rowOff>
    </xdr:from>
    <xdr:to>
      <xdr:col>55</xdr:col>
      <xdr:colOff>88900</xdr:colOff>
      <xdr:row>38</xdr:row>
      <xdr:rowOff>24089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107492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7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160815</xdr:rowOff>
    </xdr:from>
    <xdr:to>
      <xdr:col>55</xdr:col>
      <xdr:colOff>88900</xdr:colOff>
      <xdr:row>30</xdr:row>
      <xdr:rowOff>160815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4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56032</xdr:rowOff>
    </xdr:from>
    <xdr:to>
      <xdr:col>55</xdr:col>
      <xdr:colOff>0</xdr:colOff>
      <xdr:row>37</xdr:row>
      <xdr:rowOff>109087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399682"/>
          <a:ext cx="838200" cy="5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100067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00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77190</xdr:rowOff>
    </xdr:from>
    <xdr:to>
      <xdr:col>55</xdr:col>
      <xdr:colOff>50800</xdr:colOff>
      <xdr:row>37</xdr:row>
      <xdr:rowOff>7340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97956</xdr:rowOff>
    </xdr:from>
    <xdr:to>
      <xdr:col>50</xdr:col>
      <xdr:colOff>114300</xdr:colOff>
      <xdr:row>37</xdr:row>
      <xdr:rowOff>109087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441606"/>
          <a:ext cx="889000" cy="1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121150</xdr:rowOff>
    </xdr:from>
    <xdr:to>
      <xdr:col>50</xdr:col>
      <xdr:colOff>165100</xdr:colOff>
      <xdr:row>37</xdr:row>
      <xdr:rowOff>51300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67827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068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97956</xdr:rowOff>
    </xdr:from>
    <xdr:to>
      <xdr:col>45</xdr:col>
      <xdr:colOff>177800</xdr:colOff>
      <xdr:row>37</xdr:row>
      <xdr:rowOff>154420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441606"/>
          <a:ext cx="889000" cy="5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141773</xdr:rowOff>
    </xdr:from>
    <xdr:to>
      <xdr:col>46</xdr:col>
      <xdr:colOff>38100</xdr:colOff>
      <xdr:row>37</xdr:row>
      <xdr:rowOff>71923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1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88450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0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129184</xdr:rowOff>
    </xdr:from>
    <xdr:to>
      <xdr:col>41</xdr:col>
      <xdr:colOff>50800</xdr:colOff>
      <xdr:row>37</xdr:row>
      <xdr:rowOff>154420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301384"/>
          <a:ext cx="889000" cy="196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2621</xdr:rowOff>
    </xdr:from>
    <xdr:to>
      <xdr:col>41</xdr:col>
      <xdr:colOff>101600</xdr:colOff>
      <xdr:row>37</xdr:row>
      <xdr:rowOff>104221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120748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12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148479</xdr:rowOff>
    </xdr:from>
    <xdr:to>
      <xdr:col>36</xdr:col>
      <xdr:colOff>165100</xdr:colOff>
      <xdr:row>36</xdr:row>
      <xdr:rowOff>78629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4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95156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2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5232</xdr:rowOff>
    </xdr:from>
    <xdr:to>
      <xdr:col>55</xdr:col>
      <xdr:colOff>50800</xdr:colOff>
      <xdr:row>37</xdr:row>
      <xdr:rowOff>106832</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4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155109</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27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58287</xdr:rowOff>
    </xdr:from>
    <xdr:to>
      <xdr:col>50</xdr:col>
      <xdr:colOff>165100</xdr:colOff>
      <xdr:row>37</xdr:row>
      <xdr:rowOff>159886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0193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151013</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494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47156</xdr:rowOff>
    </xdr:from>
    <xdr:to>
      <xdr:col>46</xdr:col>
      <xdr:colOff>38100</xdr:colOff>
      <xdr:row>37</xdr:row>
      <xdr:rowOff>148756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9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139883</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48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103620</xdr:rowOff>
    </xdr:from>
    <xdr:to>
      <xdr:col>41</xdr:col>
      <xdr:colOff>101600</xdr:colOff>
      <xdr:row>38</xdr:row>
      <xdr:rowOff>33770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4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24897</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539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78384</xdr:rowOff>
    </xdr:from>
    <xdr:to>
      <xdr:col>36</xdr:col>
      <xdr:colOff>165100</xdr:colOff>
      <xdr:row>37</xdr:row>
      <xdr:rowOff>8534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25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171111</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34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140446</xdr:rowOff>
    </xdr:from>
    <xdr:to>
      <xdr:col>54</xdr:col>
      <xdr:colOff>189865</xdr:colOff>
      <xdr:row>59</xdr:row>
      <xdr:rowOff>38470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41496"/>
          <a:ext cx="1270" cy="1612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42297</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5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38470</xdr:rowOff>
    </xdr:from>
    <xdr:to>
      <xdr:col>55</xdr:col>
      <xdr:colOff>88900</xdr:colOff>
      <xdr:row>59</xdr:row>
      <xdr:rowOff>38470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5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87123</xdr:rowOff>
    </xdr:from>
    <xdr:ext cx="690189"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167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140446</xdr:rowOff>
    </xdr:from>
    <xdr:to>
      <xdr:col>55</xdr:col>
      <xdr:colOff>88900</xdr:colOff>
      <xdr:row>49</xdr:row>
      <xdr:rowOff>140446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4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23289</xdr:rowOff>
    </xdr:from>
    <xdr:to>
      <xdr:col>55</xdr:col>
      <xdr:colOff>0</xdr:colOff>
      <xdr:row>58</xdr:row>
      <xdr:rowOff>22433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624489"/>
          <a:ext cx="838200" cy="34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3365</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776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24938</xdr:rowOff>
    </xdr:from>
    <xdr:to>
      <xdr:col>55</xdr:col>
      <xdr:colOff>50800</xdr:colOff>
      <xdr:row>57</xdr:row>
      <xdr:rowOff>126538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9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22433</xdr:rowOff>
    </xdr:from>
    <xdr:to>
      <xdr:col>50</xdr:col>
      <xdr:colOff>114300</xdr:colOff>
      <xdr:row>58</xdr:row>
      <xdr:rowOff>31476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966533"/>
          <a:ext cx="889000" cy="9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72619</xdr:rowOff>
    </xdr:from>
    <xdr:to>
      <xdr:col>50</xdr:col>
      <xdr:colOff>165100</xdr:colOff>
      <xdr:row>58</xdr:row>
      <xdr:rowOff>2769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84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19296</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62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121856</xdr:rowOff>
    </xdr:from>
    <xdr:to>
      <xdr:col>45</xdr:col>
      <xdr:colOff>177800</xdr:colOff>
      <xdr:row>58</xdr:row>
      <xdr:rowOff>31476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723056"/>
          <a:ext cx="889000" cy="25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56640</xdr:rowOff>
    </xdr:from>
    <xdr:to>
      <xdr:col>46</xdr:col>
      <xdr:colOff>38100</xdr:colOff>
      <xdr:row>57</xdr:row>
      <xdr:rowOff>158240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82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3317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60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119352</xdr:rowOff>
    </xdr:from>
    <xdr:to>
      <xdr:col>41</xdr:col>
      <xdr:colOff>50800</xdr:colOff>
      <xdr:row>56</xdr:row>
      <xdr:rowOff>121856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720552"/>
          <a:ext cx="889000" cy="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69446</xdr:rowOff>
    </xdr:from>
    <xdr:to>
      <xdr:col>41</xdr:col>
      <xdr:colOff>101600</xdr:colOff>
      <xdr:row>57</xdr:row>
      <xdr:rowOff>171046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162173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93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64091</xdr:rowOff>
    </xdr:from>
    <xdr:to>
      <xdr:col>36</xdr:col>
      <xdr:colOff>165100</xdr:colOff>
      <xdr:row>57</xdr:row>
      <xdr:rowOff>165691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156818</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929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143939</xdr:rowOff>
    </xdr:from>
    <xdr:to>
      <xdr:col>55</xdr:col>
      <xdr:colOff>50800</xdr:colOff>
      <xdr:row>56</xdr:row>
      <xdr:rowOff>74089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57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166816</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425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143083</xdr:rowOff>
    </xdr:from>
    <xdr:to>
      <xdr:col>50</xdr:col>
      <xdr:colOff>165100</xdr:colOff>
      <xdr:row>58</xdr:row>
      <xdr:rowOff>73233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91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64360</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10008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152126</xdr:rowOff>
    </xdr:from>
    <xdr:to>
      <xdr:col>46</xdr:col>
      <xdr:colOff>38100</xdr:colOff>
      <xdr:row>58</xdr:row>
      <xdr:rowOff>82276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92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73403</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10017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71056</xdr:rowOff>
    </xdr:from>
    <xdr:to>
      <xdr:col>41</xdr:col>
      <xdr:colOff>101600</xdr:colOff>
      <xdr:row>57</xdr:row>
      <xdr:rowOff>1206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67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17733</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9447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68552</xdr:rowOff>
    </xdr:from>
    <xdr:to>
      <xdr:col>36</xdr:col>
      <xdr:colOff>165100</xdr:colOff>
      <xdr:row>56</xdr:row>
      <xdr:rowOff>170152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66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15229</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9444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35271</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36771"/>
          <a:ext cx="1270" cy="147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153398</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1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35271</xdr:rowOff>
    </xdr:from>
    <xdr:to>
      <xdr:col>55</xdr:col>
      <xdr:colOff>88900</xdr:colOff>
      <xdr:row>70</xdr:row>
      <xdr:rowOff>35271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3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83446</xdr:rowOff>
    </xdr:from>
    <xdr:to>
      <xdr:col>55</xdr:col>
      <xdr:colOff>0</xdr:colOff>
      <xdr:row>77</xdr:row>
      <xdr:rowOff>162561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2599296"/>
          <a:ext cx="838200" cy="76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151232</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181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1355</xdr:rowOff>
    </xdr:from>
    <xdr:to>
      <xdr:col>55</xdr:col>
      <xdr:colOff>50800</xdr:colOff>
      <xdr:row>77</xdr:row>
      <xdr:rowOff>102955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162561</xdr:rowOff>
    </xdr:from>
    <xdr:to>
      <xdr:col>50</xdr:col>
      <xdr:colOff>114300</xdr:colOff>
      <xdr:row>78</xdr:row>
      <xdr:rowOff>114860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364211"/>
          <a:ext cx="889000" cy="1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28138</xdr:rowOff>
    </xdr:from>
    <xdr:to>
      <xdr:col>50</xdr:col>
      <xdr:colOff>165100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146265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00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100199</xdr:rowOff>
    </xdr:from>
    <xdr:to>
      <xdr:col>45</xdr:col>
      <xdr:colOff>177800</xdr:colOff>
      <xdr:row>78</xdr:row>
      <xdr:rowOff>114860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473299"/>
          <a:ext cx="889000" cy="1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167904</xdr:rowOff>
    </xdr:from>
    <xdr:to>
      <xdr:col>46</xdr:col>
      <xdr:colOff>38100</xdr:colOff>
      <xdr:row>77</xdr:row>
      <xdr:rowOff>98054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114581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52174</xdr:rowOff>
    </xdr:from>
    <xdr:to>
      <xdr:col>41</xdr:col>
      <xdr:colOff>50800</xdr:colOff>
      <xdr:row>78</xdr:row>
      <xdr:rowOff>100199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425274"/>
          <a:ext cx="889000" cy="48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47876</xdr:rowOff>
    </xdr:from>
    <xdr:to>
      <xdr:col>41</xdr:col>
      <xdr:colOff>101600</xdr:colOff>
      <xdr:row>77</xdr:row>
      <xdr:rowOff>149476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166003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0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48475</xdr:rowOff>
    </xdr:from>
    <xdr:to>
      <xdr:col>36</xdr:col>
      <xdr:colOff>165100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166602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0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32646</xdr:rowOff>
    </xdr:from>
    <xdr:to>
      <xdr:col>55</xdr:col>
      <xdr:colOff>50800</xdr:colOff>
      <xdr:row>73</xdr:row>
      <xdr:rowOff>134246</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254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55523</xdr:rowOff>
    </xdr:from>
    <xdr:ext cx="599010"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239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111761</xdr:rowOff>
    </xdr:from>
    <xdr:to>
      <xdr:col>50</xdr:col>
      <xdr:colOff>165100</xdr:colOff>
      <xdr:row>78</xdr:row>
      <xdr:rowOff>41911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31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33038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340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64060</xdr:rowOff>
    </xdr:from>
    <xdr:to>
      <xdr:col>46</xdr:col>
      <xdr:colOff>38100</xdr:colOff>
      <xdr:row>78</xdr:row>
      <xdr:rowOff>165660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43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156787</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5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49399</xdr:rowOff>
    </xdr:from>
    <xdr:to>
      <xdr:col>41</xdr:col>
      <xdr:colOff>101600</xdr:colOff>
      <xdr:row>78</xdr:row>
      <xdr:rowOff>150999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42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142126</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26428" y="1351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1374</xdr:rowOff>
    </xdr:from>
    <xdr:to>
      <xdr:col>36</xdr:col>
      <xdr:colOff>165100</xdr:colOff>
      <xdr:row>78</xdr:row>
      <xdr:rowOff>102974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37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94101</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46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14194</xdr:rowOff>
    </xdr:from>
    <xdr:to>
      <xdr:col>54</xdr:col>
      <xdr:colOff>189865</xdr:colOff>
      <xdr:row>99</xdr:row>
      <xdr:rowOff>21321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16144"/>
          <a:ext cx="1270" cy="1378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25148</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9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21321</xdr:rowOff>
    </xdr:from>
    <xdr:to>
      <xdr:col>55</xdr:col>
      <xdr:colOff>88900</xdr:colOff>
      <xdr:row>99</xdr:row>
      <xdr:rowOff>21321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132321</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14194</xdr:rowOff>
    </xdr:from>
    <xdr:to>
      <xdr:col>55</xdr:col>
      <xdr:colOff>88900</xdr:colOff>
      <xdr:row>91</xdr:row>
      <xdr:rowOff>14194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18095</xdr:rowOff>
    </xdr:from>
    <xdr:to>
      <xdr:col>55</xdr:col>
      <xdr:colOff>0</xdr:colOff>
      <xdr:row>98</xdr:row>
      <xdr:rowOff>22716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820195"/>
          <a:ext cx="838200" cy="4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114826</xdr:rowOff>
    </xdr:from>
    <xdr:ext cx="599010"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740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91949</xdr:rowOff>
    </xdr:from>
    <xdr:to>
      <xdr:col>55</xdr:col>
      <xdr:colOff>50800</xdr:colOff>
      <xdr:row>98</xdr:row>
      <xdr:rowOff>22099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2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155856</xdr:rowOff>
    </xdr:from>
    <xdr:to>
      <xdr:col>50</xdr:col>
      <xdr:colOff>114300</xdr:colOff>
      <xdr:row>98</xdr:row>
      <xdr:rowOff>22716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786506"/>
          <a:ext cx="889000" cy="38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127798</xdr:rowOff>
    </xdr:from>
    <xdr:to>
      <xdr:col>50</xdr:col>
      <xdr:colOff>165100</xdr:colOff>
      <xdr:row>98</xdr:row>
      <xdr:rowOff>57948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74475</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795" y="1653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163040</xdr:rowOff>
    </xdr:from>
    <xdr:to>
      <xdr:col>45</xdr:col>
      <xdr:colOff>177800</xdr:colOff>
      <xdr:row>97</xdr:row>
      <xdr:rowOff>155856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622240"/>
          <a:ext cx="889000" cy="164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123413</xdr:rowOff>
    </xdr:from>
    <xdr:to>
      <xdr:col>46</xdr:col>
      <xdr:colOff>38100</xdr:colOff>
      <xdr:row>98</xdr:row>
      <xdr:rowOff>53563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44690</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795" y="1684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112945</xdr:rowOff>
    </xdr:from>
    <xdr:to>
      <xdr:col>41</xdr:col>
      <xdr:colOff>50800</xdr:colOff>
      <xdr:row>96</xdr:row>
      <xdr:rowOff>163040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572145"/>
          <a:ext cx="889000" cy="5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133534</xdr:rowOff>
    </xdr:from>
    <xdr:to>
      <xdr:col>41</xdr:col>
      <xdr:colOff>101600</xdr:colOff>
      <xdr:row>98</xdr:row>
      <xdr:rowOff>63684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54811</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795" y="16856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100912</xdr:rowOff>
    </xdr:from>
    <xdr:to>
      <xdr:col>36</xdr:col>
      <xdr:colOff>165100</xdr:colOff>
      <xdr:row>98</xdr:row>
      <xdr:rowOff>31062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22189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672795" y="16824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138745</xdr:rowOff>
    </xdr:from>
    <xdr:to>
      <xdr:col>55</xdr:col>
      <xdr:colOff>50800</xdr:colOff>
      <xdr:row>98</xdr:row>
      <xdr:rowOff>68895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76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117172</xdr:rowOff>
    </xdr:from>
    <xdr:ext cx="599010"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747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143366</xdr:rowOff>
    </xdr:from>
    <xdr:to>
      <xdr:col>50</xdr:col>
      <xdr:colOff>165100</xdr:colOff>
      <xdr:row>98</xdr:row>
      <xdr:rowOff>73516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77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64643</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39795" y="16866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105056</xdr:rowOff>
    </xdr:from>
    <xdr:to>
      <xdr:col>46</xdr:col>
      <xdr:colOff>38100</xdr:colOff>
      <xdr:row>98</xdr:row>
      <xdr:rowOff>35206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73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51733</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50795" y="16510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112240</xdr:rowOff>
    </xdr:from>
    <xdr:to>
      <xdr:col>41</xdr:col>
      <xdr:colOff>101600</xdr:colOff>
      <xdr:row>97</xdr:row>
      <xdr:rowOff>42390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57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58917</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61795" y="1634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62145</xdr:rowOff>
    </xdr:from>
    <xdr:to>
      <xdr:col>36</xdr:col>
      <xdr:colOff>165100</xdr:colOff>
      <xdr:row>96</xdr:row>
      <xdr:rowOff>163745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52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8822</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672795" y="16296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49175</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64125"/>
          <a:ext cx="1269" cy="142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167302</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49175</xdr:rowOff>
    </xdr:from>
    <xdr:to>
      <xdr:col>86</xdr:col>
      <xdr:colOff>25400</xdr:colOff>
      <xdr:row>31</xdr:row>
      <xdr:rowOff>49175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6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129631</xdr:rowOff>
    </xdr:from>
    <xdr:to>
      <xdr:col>85</xdr:col>
      <xdr:colOff>127000</xdr:colOff>
      <xdr:row>39</xdr:row>
      <xdr:rowOff>96549</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644731"/>
          <a:ext cx="838200" cy="13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64878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79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86451</xdr:rowOff>
    </xdr:from>
    <xdr:to>
      <xdr:col>85</xdr:col>
      <xdr:colOff>177800</xdr:colOff>
      <xdr:row>39</xdr:row>
      <xdr:rowOff>16601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0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96549</xdr:rowOff>
    </xdr:from>
    <xdr:to>
      <xdr:col>81</xdr:col>
      <xdr:colOff>50800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783099"/>
          <a:ext cx="889000" cy="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42059</xdr:rowOff>
    </xdr:from>
    <xdr:to>
      <xdr:col>81</xdr:col>
      <xdr:colOff>101600</xdr:colOff>
      <xdr:row>38</xdr:row>
      <xdr:rowOff>143659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5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160186</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33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40008</xdr:rowOff>
    </xdr:from>
    <xdr:to>
      <xdr:col>76</xdr:col>
      <xdr:colOff>114300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726558"/>
          <a:ext cx="889000" cy="5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60368</xdr:rowOff>
    </xdr:from>
    <xdr:to>
      <xdr:col>76</xdr:col>
      <xdr:colOff>165100</xdr:colOff>
      <xdr:row>38</xdr:row>
      <xdr:rowOff>161968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7045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35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21427</xdr:rowOff>
    </xdr:from>
    <xdr:to>
      <xdr:col>71</xdr:col>
      <xdr:colOff>177800</xdr:colOff>
      <xdr:row>39</xdr:row>
      <xdr:rowOff>40008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07977"/>
          <a:ext cx="889000" cy="1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70993</xdr:rowOff>
    </xdr:from>
    <xdr:to>
      <xdr:col>72</xdr:col>
      <xdr:colOff>38100</xdr:colOff>
      <xdr:row>39</xdr:row>
      <xdr:rowOff>1143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8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17670</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36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19231</xdr:rowOff>
    </xdr:from>
    <xdr:to>
      <xdr:col>67</xdr:col>
      <xdr:colOff>101600</xdr:colOff>
      <xdr:row>38</xdr:row>
      <xdr:rowOff>120831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3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137358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0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78831</xdr:rowOff>
    </xdr:from>
    <xdr:to>
      <xdr:col>85</xdr:col>
      <xdr:colOff>177800</xdr:colOff>
      <xdr:row>39</xdr:row>
      <xdr:rowOff>8981</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59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101708</xdr:rowOff>
    </xdr:from>
    <xdr:ext cx="534377"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44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45749</xdr:rowOff>
    </xdr:from>
    <xdr:to>
      <xdr:col>81</xdr:col>
      <xdr:colOff>101600</xdr:colOff>
      <xdr:row>39</xdr:row>
      <xdr:rowOff>147349</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73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138476</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2017" y="6825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160658</xdr:rowOff>
    </xdr:from>
    <xdr:to>
      <xdr:col>72</xdr:col>
      <xdr:colOff>38100</xdr:colOff>
      <xdr:row>39</xdr:row>
      <xdr:rowOff>90808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7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81935</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6768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142077</xdr:rowOff>
    </xdr:from>
    <xdr:to>
      <xdr:col>67</xdr:col>
      <xdr:colOff>101600</xdr:colOff>
      <xdr:row>39</xdr:row>
      <xdr:rowOff>72227</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5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63354</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749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146050</xdr:rowOff>
    </xdr:from>
    <xdr:to>
      <xdr:col>67</xdr:col>
      <xdr:colOff>101600</xdr:colOff>
      <xdr:row>52</xdr:row>
      <xdr:rowOff>76200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92727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33177</xdr:rowOff>
    </xdr:from>
    <xdr:to>
      <xdr:col>85</xdr:col>
      <xdr:colOff>126364</xdr:colOff>
      <xdr:row>78</xdr:row>
      <xdr:rowOff>139032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377577"/>
          <a:ext cx="1269" cy="1134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142859</xdr:rowOff>
    </xdr:from>
    <xdr:ext cx="378565"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15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139032</xdr:rowOff>
    </xdr:from>
    <xdr:to>
      <xdr:col>86</xdr:col>
      <xdr:colOff>25400</xdr:colOff>
      <xdr:row>78</xdr:row>
      <xdr:rowOff>139032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12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151304</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15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33177</xdr:rowOff>
    </xdr:from>
    <xdr:to>
      <xdr:col>86</xdr:col>
      <xdr:colOff>25400</xdr:colOff>
      <xdr:row>72</xdr:row>
      <xdr:rowOff>33177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37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8694</xdr:rowOff>
    </xdr:from>
    <xdr:to>
      <xdr:col>85</xdr:col>
      <xdr:colOff>127000</xdr:colOff>
      <xdr:row>75</xdr:row>
      <xdr:rowOff>42554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2867444"/>
          <a:ext cx="838200" cy="3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3717</xdr:rowOff>
    </xdr:from>
    <xdr:ext cx="599010"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862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25290</xdr:rowOff>
    </xdr:from>
    <xdr:to>
      <xdr:col>85</xdr:col>
      <xdr:colOff>177800</xdr:colOff>
      <xdr:row>75</xdr:row>
      <xdr:rowOff>126890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8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42554</xdr:rowOff>
    </xdr:from>
    <xdr:to>
      <xdr:col>81</xdr:col>
      <xdr:colOff>50800</xdr:colOff>
      <xdr:row>75</xdr:row>
      <xdr:rowOff>70219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2901304"/>
          <a:ext cx="889000" cy="2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40876</xdr:rowOff>
    </xdr:from>
    <xdr:to>
      <xdr:col>81</xdr:col>
      <xdr:colOff>101600</xdr:colOff>
      <xdr:row>75</xdr:row>
      <xdr:rowOff>142476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9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133602</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181795" y="1299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70219</xdr:rowOff>
    </xdr:from>
    <xdr:to>
      <xdr:col>76</xdr:col>
      <xdr:colOff>114300</xdr:colOff>
      <xdr:row>75</xdr:row>
      <xdr:rowOff>120612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2928969"/>
          <a:ext cx="889000" cy="50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8589</xdr:rowOff>
    </xdr:from>
    <xdr:to>
      <xdr:col>76</xdr:col>
      <xdr:colOff>165100</xdr:colOff>
      <xdr:row>75</xdr:row>
      <xdr:rowOff>110189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6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126716</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642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120612</xdr:rowOff>
    </xdr:from>
    <xdr:to>
      <xdr:col>71</xdr:col>
      <xdr:colOff>177800</xdr:colOff>
      <xdr:row>75</xdr:row>
      <xdr:rowOff>140002</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2979362"/>
          <a:ext cx="889000" cy="1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59292</xdr:rowOff>
    </xdr:from>
    <xdr:to>
      <xdr:col>72</xdr:col>
      <xdr:colOff>38100</xdr:colOff>
      <xdr:row>75</xdr:row>
      <xdr:rowOff>160893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5969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03795" y="1269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95072</xdr:rowOff>
    </xdr:from>
    <xdr:to>
      <xdr:col>67</xdr:col>
      <xdr:colOff>101600</xdr:colOff>
      <xdr:row>76</xdr:row>
      <xdr:rowOff>25223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16349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14795" y="13046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129344</xdr:rowOff>
    </xdr:from>
    <xdr:to>
      <xdr:col>85</xdr:col>
      <xdr:colOff>177800</xdr:colOff>
      <xdr:row>75</xdr:row>
      <xdr:rowOff>59494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81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152221</xdr:rowOff>
    </xdr:from>
    <xdr:ext cx="599010"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668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163204</xdr:rowOff>
    </xdr:from>
    <xdr:to>
      <xdr:col>81</xdr:col>
      <xdr:colOff>101600</xdr:colOff>
      <xdr:row>75</xdr:row>
      <xdr:rowOff>93354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85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109881</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181795" y="12625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19419</xdr:rowOff>
    </xdr:from>
    <xdr:to>
      <xdr:col>76</xdr:col>
      <xdr:colOff>165100</xdr:colOff>
      <xdr:row>75</xdr:row>
      <xdr:rowOff>121019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87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112146</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292795" y="12970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69812</xdr:rowOff>
    </xdr:from>
    <xdr:to>
      <xdr:col>72</xdr:col>
      <xdr:colOff>38100</xdr:colOff>
      <xdr:row>75</xdr:row>
      <xdr:rowOff>171413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9285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162538</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03795" y="13021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89202</xdr:rowOff>
    </xdr:from>
    <xdr:to>
      <xdr:col>67</xdr:col>
      <xdr:colOff>101600</xdr:colOff>
      <xdr:row>76</xdr:row>
      <xdr:rowOff>19351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94795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35879</xdr:rowOff>
    </xdr:from>
    <xdr:ext cx="59901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14795" y="1272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62998</xdr:rowOff>
    </xdr:from>
    <xdr:to>
      <xdr:col>85</xdr:col>
      <xdr:colOff>126364</xdr:colOff>
      <xdr:row>99</xdr:row>
      <xdr:rowOff>9581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64948"/>
          <a:ext cx="1269" cy="1318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13408</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8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9581</xdr:rowOff>
    </xdr:from>
    <xdr:to>
      <xdr:col>86</xdr:col>
      <xdr:colOff>25400</xdr:colOff>
      <xdr:row>99</xdr:row>
      <xdr:rowOff>9581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8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9675</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62998</xdr:rowOff>
    </xdr:from>
    <xdr:to>
      <xdr:col>86</xdr:col>
      <xdr:colOff>25400</xdr:colOff>
      <xdr:row>91</xdr:row>
      <xdr:rowOff>62998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6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149324</xdr:rowOff>
    </xdr:from>
    <xdr:to>
      <xdr:col>85</xdr:col>
      <xdr:colOff>127000</xdr:colOff>
      <xdr:row>99</xdr:row>
      <xdr:rowOff>9581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951424"/>
          <a:ext cx="838200" cy="3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76885</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36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54008</xdr:rowOff>
    </xdr:from>
    <xdr:to>
      <xdr:col>85</xdr:col>
      <xdr:colOff>177800</xdr:colOff>
      <xdr:row>97</xdr:row>
      <xdr:rowOff>155608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8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169914</xdr:rowOff>
    </xdr:from>
    <xdr:to>
      <xdr:col>81</xdr:col>
      <xdr:colOff>50800</xdr:colOff>
      <xdr:row>98</xdr:row>
      <xdr:rowOff>149324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800564"/>
          <a:ext cx="889000" cy="15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45310</xdr:rowOff>
    </xdr:from>
    <xdr:to>
      <xdr:col>81</xdr:col>
      <xdr:colOff>101600</xdr:colOff>
      <xdr:row>97</xdr:row>
      <xdr:rowOff>146910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7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163437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5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169914</xdr:rowOff>
    </xdr:from>
    <xdr:to>
      <xdr:col>76</xdr:col>
      <xdr:colOff>114300</xdr:colOff>
      <xdr:row>98</xdr:row>
      <xdr:rowOff>13033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800564"/>
          <a:ext cx="889000" cy="14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39210</xdr:rowOff>
    </xdr:from>
    <xdr:to>
      <xdr:col>76</xdr:col>
      <xdr:colOff>165100</xdr:colOff>
      <xdr:row>97</xdr:row>
      <xdr:rowOff>140810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6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157337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4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13033</xdr:rowOff>
    </xdr:from>
    <xdr:to>
      <xdr:col>71</xdr:col>
      <xdr:colOff>177800</xdr:colOff>
      <xdr:row>99</xdr:row>
      <xdr:rowOff>23244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815133"/>
          <a:ext cx="889000" cy="18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69915</xdr:rowOff>
    </xdr:from>
    <xdr:to>
      <xdr:col>72</xdr:col>
      <xdr:colOff>38100</xdr:colOff>
      <xdr:row>97</xdr:row>
      <xdr:rowOff>65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2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16592</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03795" y="16304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45724</xdr:rowOff>
    </xdr:from>
    <xdr:to>
      <xdr:col>67</xdr:col>
      <xdr:colOff>101600</xdr:colOff>
      <xdr:row>97</xdr:row>
      <xdr:rowOff>147324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67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163851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45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130231</xdr:rowOff>
    </xdr:from>
    <xdr:to>
      <xdr:col>85</xdr:col>
      <xdr:colOff>177800</xdr:colOff>
      <xdr:row>99</xdr:row>
      <xdr:rowOff>60381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93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45158</xdr:rowOff>
    </xdr:from>
    <xdr:ext cx="469744"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847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98524</xdr:rowOff>
    </xdr:from>
    <xdr:to>
      <xdr:col>81</xdr:col>
      <xdr:colOff>101600</xdr:colOff>
      <xdr:row>99</xdr:row>
      <xdr:rowOff>28674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90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19801</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99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119114</xdr:rowOff>
    </xdr:from>
    <xdr:to>
      <xdr:col>76</xdr:col>
      <xdr:colOff>165100</xdr:colOff>
      <xdr:row>98</xdr:row>
      <xdr:rowOff>49264</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4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40391</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84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133683</xdr:rowOff>
    </xdr:from>
    <xdr:to>
      <xdr:col>72</xdr:col>
      <xdr:colOff>38100</xdr:colOff>
      <xdr:row>98</xdr:row>
      <xdr:rowOff>63833</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76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54960</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85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143894</xdr:rowOff>
    </xdr:from>
    <xdr:to>
      <xdr:col>67</xdr:col>
      <xdr:colOff>101600</xdr:colOff>
      <xdr:row>99</xdr:row>
      <xdr:rowOff>74044</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94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65171</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703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96647</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40147"/>
          <a:ext cx="1269" cy="14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43324</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1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96647</xdr:rowOff>
    </xdr:from>
    <xdr:to>
      <xdr:col>116</xdr:col>
      <xdr:colOff>152400</xdr:colOff>
      <xdr:row>30</xdr:row>
      <xdr:rowOff>96647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4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141948</xdr:rowOff>
    </xdr:from>
    <xdr:to>
      <xdr:col>116</xdr:col>
      <xdr:colOff>63500</xdr:colOff>
      <xdr:row>38</xdr:row>
      <xdr:rowOff>19914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1323300" y="6485598"/>
          <a:ext cx="838200" cy="4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91051</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263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68174</xdr:rowOff>
    </xdr:from>
    <xdr:to>
      <xdr:col>116</xdr:col>
      <xdr:colOff>114300</xdr:colOff>
      <xdr:row>37</xdr:row>
      <xdr:rowOff>169774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19914</xdr:rowOff>
    </xdr:from>
    <xdr:to>
      <xdr:col>111</xdr:col>
      <xdr:colOff>177800</xdr:colOff>
      <xdr:row>38</xdr:row>
      <xdr:rowOff>26657</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0434300" y="6535014"/>
          <a:ext cx="889000" cy="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161976</xdr:rowOff>
    </xdr:from>
    <xdr:to>
      <xdr:col>112</xdr:col>
      <xdr:colOff>38100</xdr:colOff>
      <xdr:row>38</xdr:row>
      <xdr:rowOff>92126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5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83253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59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26657</xdr:rowOff>
    </xdr:from>
    <xdr:to>
      <xdr:col>107</xdr:col>
      <xdr:colOff>50800</xdr:colOff>
      <xdr:row>38</xdr:row>
      <xdr:rowOff>41173</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9545300" y="6541757"/>
          <a:ext cx="889000" cy="1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22111</xdr:rowOff>
    </xdr:from>
    <xdr:to>
      <xdr:col>107</xdr:col>
      <xdr:colOff>101600</xdr:colOff>
      <xdr:row>38</xdr:row>
      <xdr:rowOff>123711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114838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62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41173</xdr:rowOff>
    </xdr:from>
    <xdr:to>
      <xdr:col>102</xdr:col>
      <xdr:colOff>114300</xdr:colOff>
      <xdr:row>38</xdr:row>
      <xdr:rowOff>65557</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8656300" y="6556273"/>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147688</xdr:rowOff>
    </xdr:from>
    <xdr:to>
      <xdr:col>102</xdr:col>
      <xdr:colOff>165100</xdr:colOff>
      <xdr:row>38</xdr:row>
      <xdr:rowOff>77839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94365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6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19748</xdr:rowOff>
    </xdr:from>
    <xdr:to>
      <xdr:col>98</xdr:col>
      <xdr:colOff>38100</xdr:colOff>
      <xdr:row>38</xdr:row>
      <xdr:rowOff>121348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112475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62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91148</xdr:rowOff>
    </xdr:from>
    <xdr:to>
      <xdr:col>116</xdr:col>
      <xdr:colOff>114300</xdr:colOff>
      <xdr:row>38</xdr:row>
      <xdr:rowOff>21298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43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69575</xdr:rowOff>
    </xdr:from>
    <xdr:ext cx="469744"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413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140564</xdr:rowOff>
    </xdr:from>
    <xdr:to>
      <xdr:col>112</xdr:col>
      <xdr:colOff>38100</xdr:colOff>
      <xdr:row>38</xdr:row>
      <xdr:rowOff>70714</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48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87241</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088428" y="6259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147307</xdr:rowOff>
    </xdr:from>
    <xdr:to>
      <xdr:col>107</xdr:col>
      <xdr:colOff>101600</xdr:colOff>
      <xdr:row>38</xdr:row>
      <xdr:rowOff>77457</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4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93984</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199428" y="626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161823</xdr:rowOff>
    </xdr:from>
    <xdr:to>
      <xdr:col>102</xdr:col>
      <xdr:colOff>165100</xdr:colOff>
      <xdr:row>38</xdr:row>
      <xdr:rowOff>91973</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50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83100</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10428" y="6598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14757</xdr:rowOff>
    </xdr:from>
    <xdr:to>
      <xdr:col>98</xdr:col>
      <xdr:colOff>38100</xdr:colOff>
      <xdr:row>38</xdr:row>
      <xdr:rowOff>116357</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52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132884</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21428" y="630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53</xdr:row>
      <xdr:rowOff>162122</xdr:rowOff>
    </xdr:from>
    <xdr:to>
      <xdr:col>116</xdr:col>
      <xdr:colOff>62864</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9248972"/>
          <a:ext cx="1269" cy="911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52</xdr:row>
      <xdr:rowOff>108799</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902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53</xdr:row>
      <xdr:rowOff>162122</xdr:rowOff>
    </xdr:from>
    <xdr:to>
      <xdr:col>116</xdr:col>
      <xdr:colOff>152400</xdr:colOff>
      <xdr:row>53</xdr:row>
      <xdr:rowOff>162122</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9248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51</xdr:row>
      <xdr:rowOff>131699</xdr:rowOff>
    </xdr:from>
    <xdr:to>
      <xdr:col>116</xdr:col>
      <xdr:colOff>63500</xdr:colOff>
      <xdr:row>53</xdr:row>
      <xdr:rowOff>162122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1323300" y="8875649"/>
          <a:ext cx="838200" cy="37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21626</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9657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43199</xdr:rowOff>
    </xdr:from>
    <xdr:to>
      <xdr:col>116</xdr:col>
      <xdr:colOff>114300</xdr:colOff>
      <xdr:row>58</xdr:row>
      <xdr:rowOff>144799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998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51</xdr:row>
      <xdr:rowOff>131699</xdr:rowOff>
    </xdr:from>
    <xdr:to>
      <xdr:col>111</xdr:col>
      <xdr:colOff>177800</xdr:colOff>
      <xdr:row>59</xdr:row>
      <xdr:rowOff>40278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0434300" y="8875649"/>
          <a:ext cx="889000" cy="1280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35579</xdr:rowOff>
    </xdr:from>
    <xdr:to>
      <xdr:col>112</xdr:col>
      <xdr:colOff>38100</xdr:colOff>
      <xdr:row>58</xdr:row>
      <xdr:rowOff>137179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9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128306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10072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168980</xdr:rowOff>
    </xdr:from>
    <xdr:to>
      <xdr:col>107</xdr:col>
      <xdr:colOff>50800</xdr:colOff>
      <xdr:row>59</xdr:row>
      <xdr:rowOff>40278</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9545300" y="10113080"/>
          <a:ext cx="889000" cy="4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17787</xdr:rowOff>
    </xdr:from>
    <xdr:to>
      <xdr:col>107</xdr:col>
      <xdr:colOff>101600</xdr:colOff>
      <xdr:row>58</xdr:row>
      <xdr:rowOff>119387</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96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135914</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73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168980</xdr:rowOff>
    </xdr:from>
    <xdr:to>
      <xdr:col>102</xdr:col>
      <xdr:colOff>114300</xdr:colOff>
      <xdr:row>59</xdr:row>
      <xdr:rowOff>43117</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8656300" y="10113080"/>
          <a:ext cx="889000" cy="4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59772</xdr:rowOff>
    </xdr:from>
    <xdr:to>
      <xdr:col>102</xdr:col>
      <xdr:colOff>165100</xdr:colOff>
      <xdr:row>58</xdr:row>
      <xdr:rowOff>161372</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1000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6449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77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56591</xdr:rowOff>
    </xdr:from>
    <xdr:to>
      <xdr:col>98</xdr:col>
      <xdr:colOff>38100</xdr:colOff>
      <xdr:row>58</xdr:row>
      <xdr:rowOff>158191</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3268</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77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111322</xdr:rowOff>
    </xdr:from>
    <xdr:to>
      <xdr:col>116</xdr:col>
      <xdr:colOff>114300</xdr:colOff>
      <xdr:row>54</xdr:row>
      <xdr:rowOff>41472</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919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64349</xdr:rowOff>
    </xdr:from>
    <xdr:ext cx="534377"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9151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51</xdr:row>
      <xdr:rowOff>80899</xdr:rowOff>
    </xdr:from>
    <xdr:to>
      <xdr:col>112</xdr:col>
      <xdr:colOff>38100</xdr:colOff>
      <xdr:row>52</xdr:row>
      <xdr:rowOff>11049</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882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50</xdr:row>
      <xdr:rowOff>27576</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056111" y="860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160928</xdr:rowOff>
    </xdr:from>
    <xdr:to>
      <xdr:col>107</xdr:col>
      <xdr:colOff>101600</xdr:colOff>
      <xdr:row>59</xdr:row>
      <xdr:rowOff>91078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1010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82205</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5017" y="10197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118180</xdr:rowOff>
    </xdr:from>
    <xdr:to>
      <xdr:col>102</xdr:col>
      <xdr:colOff>165100</xdr:colOff>
      <xdr:row>59</xdr:row>
      <xdr:rowOff>48330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1006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39457</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10428" y="101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163767</xdr:rowOff>
    </xdr:from>
    <xdr:to>
      <xdr:col>98</xdr:col>
      <xdr:colOff>38100</xdr:colOff>
      <xdr:row>59</xdr:row>
      <xdr:rowOff>93917</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1010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85044</xdr:rowOff>
    </xdr:from>
    <xdr:ext cx="313932"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99333" y="10200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8217</xdr:rowOff>
    </xdr:from>
    <xdr:to>
      <xdr:col>116</xdr:col>
      <xdr:colOff>62864</xdr:colOff>
      <xdr:row>78</xdr:row>
      <xdr:rowOff>149061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81167"/>
          <a:ext cx="1269" cy="1340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152888</xdr:rowOff>
    </xdr:from>
    <xdr:ext cx="469744"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52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149061</xdr:rowOff>
    </xdr:from>
    <xdr:to>
      <xdr:col>116</xdr:col>
      <xdr:colOff>152400</xdr:colOff>
      <xdr:row>78</xdr:row>
      <xdr:rowOff>149061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52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126344</xdr:rowOff>
    </xdr:from>
    <xdr:ext cx="599010"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9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8217</xdr:rowOff>
    </xdr:from>
    <xdr:to>
      <xdr:col>116</xdr:col>
      <xdr:colOff>152400</xdr:colOff>
      <xdr:row>71</xdr:row>
      <xdr:rowOff>8217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91186</xdr:rowOff>
    </xdr:from>
    <xdr:to>
      <xdr:col>116</xdr:col>
      <xdr:colOff>63500</xdr:colOff>
      <xdr:row>74</xdr:row>
      <xdr:rowOff>305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1323300" y="12435586"/>
          <a:ext cx="838200" cy="25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133990</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649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155563</xdr:rowOff>
    </xdr:from>
    <xdr:to>
      <xdr:col>116</xdr:col>
      <xdr:colOff>114300</xdr:colOff>
      <xdr:row>74</xdr:row>
      <xdr:rowOff>85713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67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91186</xdr:rowOff>
    </xdr:from>
    <xdr:to>
      <xdr:col>111</xdr:col>
      <xdr:colOff>177800</xdr:colOff>
      <xdr:row>72</xdr:row>
      <xdr:rowOff>169456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435586"/>
          <a:ext cx="889000" cy="7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140919</xdr:rowOff>
    </xdr:from>
    <xdr:to>
      <xdr:col>112</xdr:col>
      <xdr:colOff>38100</xdr:colOff>
      <xdr:row>73</xdr:row>
      <xdr:rowOff>71069</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48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62196</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57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154674</xdr:rowOff>
    </xdr:from>
    <xdr:to>
      <xdr:col>107</xdr:col>
      <xdr:colOff>50800</xdr:colOff>
      <xdr:row>72</xdr:row>
      <xdr:rowOff>169456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9545300" y="12499074"/>
          <a:ext cx="889000" cy="1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138100</xdr:rowOff>
    </xdr:from>
    <xdr:to>
      <xdr:col>107</xdr:col>
      <xdr:colOff>101600</xdr:colOff>
      <xdr:row>73</xdr:row>
      <xdr:rowOff>68250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48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59377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57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122415</xdr:rowOff>
    </xdr:from>
    <xdr:to>
      <xdr:col>102</xdr:col>
      <xdr:colOff>114300</xdr:colOff>
      <xdr:row>72</xdr:row>
      <xdr:rowOff>154674</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2466815"/>
          <a:ext cx="889000" cy="32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168237</xdr:rowOff>
    </xdr:from>
    <xdr:to>
      <xdr:col>102</xdr:col>
      <xdr:colOff>165100</xdr:colOff>
      <xdr:row>73</xdr:row>
      <xdr:rowOff>98387</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51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89514</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60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36411</xdr:rowOff>
    </xdr:from>
    <xdr:to>
      <xdr:col>98</xdr:col>
      <xdr:colOff>38100</xdr:colOff>
      <xdr:row>73</xdr:row>
      <xdr:rowOff>138011</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55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129138</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64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120955</xdr:rowOff>
    </xdr:from>
    <xdr:to>
      <xdr:col>116</xdr:col>
      <xdr:colOff>114300</xdr:colOff>
      <xdr:row>74</xdr:row>
      <xdr:rowOff>51105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63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143832</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48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40386</xdr:rowOff>
    </xdr:from>
    <xdr:to>
      <xdr:col>112</xdr:col>
      <xdr:colOff>38100</xdr:colOff>
      <xdr:row>72</xdr:row>
      <xdr:rowOff>141986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38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158513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16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118656</xdr:rowOff>
    </xdr:from>
    <xdr:to>
      <xdr:col>107</xdr:col>
      <xdr:colOff>101600</xdr:colOff>
      <xdr:row>73</xdr:row>
      <xdr:rowOff>48806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46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65333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23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103874</xdr:rowOff>
    </xdr:from>
    <xdr:to>
      <xdr:col>102</xdr:col>
      <xdr:colOff>165100</xdr:colOff>
      <xdr:row>73</xdr:row>
      <xdr:rowOff>34024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44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50551</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22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71615</xdr:rowOff>
    </xdr:from>
    <xdr:to>
      <xdr:col>98</xdr:col>
      <xdr:colOff>38100</xdr:colOff>
      <xdr:row>73</xdr:row>
      <xdr:rowOff>1765</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41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18292</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19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tx1"/>
              </a:solidFill>
              <a:effectLst/>
              <a:latin typeface="+mn-lt"/>
              <a:ea typeface="+mn-ea"/>
              <a:cs typeface="+mn-cs"/>
            </a:rPr>
            <a:t>○人件費は住民一人当たり</a:t>
          </a:r>
          <a:r>
            <a:rPr kumimoji="1" lang="en-US" altLang="ja-JP" sz="900" b="0" i="0" baseline="0">
              <a:solidFill>
                <a:schemeClr val="tx1"/>
              </a:solidFill>
              <a:effectLst/>
              <a:latin typeface="+mn-lt"/>
              <a:ea typeface="+mn-ea"/>
              <a:cs typeface="+mn-cs"/>
            </a:rPr>
            <a:t>207,081</a:t>
          </a:r>
          <a:r>
            <a:rPr kumimoji="1" lang="ja-JP" altLang="ja-JP" sz="900" b="0" i="0" baseline="0">
              <a:solidFill>
                <a:schemeClr val="tx1"/>
              </a:solidFill>
              <a:effectLst/>
              <a:latin typeface="+mn-lt"/>
              <a:ea typeface="+mn-ea"/>
              <a:cs typeface="+mn-cs"/>
            </a:rPr>
            <a:t>円となっており、類似団体と比較して一人当たりのコストが高い状況となっている。</a:t>
          </a:r>
          <a:endParaRPr lang="ja-JP" altLang="ja-JP" sz="900">
            <a:solidFill>
              <a:schemeClr val="tx1"/>
            </a:solidFill>
            <a:effectLst/>
          </a:endParaRPr>
        </a:p>
        <a:p>
          <a:pPr eaLnBrk="1" fontAlgn="auto" latinLnBrk="0" hangingPunct="1"/>
          <a:r>
            <a:rPr kumimoji="1" lang="ja-JP" altLang="ja-JP" sz="900" b="0" i="0" baseline="0">
              <a:solidFill>
                <a:schemeClr val="tx1"/>
              </a:solidFill>
              <a:effectLst/>
              <a:latin typeface="+mn-lt"/>
              <a:ea typeface="+mn-ea"/>
              <a:cs typeface="+mn-cs"/>
            </a:rPr>
            <a:t>   会計年度任用職員の期末手当の支給率</a:t>
          </a:r>
          <a:r>
            <a:rPr kumimoji="1" lang="ja-JP" altLang="en-US" sz="900" b="0" i="0" baseline="0">
              <a:solidFill>
                <a:schemeClr val="tx1"/>
              </a:solidFill>
              <a:effectLst/>
              <a:latin typeface="+mn-lt"/>
              <a:ea typeface="+mn-ea"/>
              <a:cs typeface="+mn-cs"/>
            </a:rPr>
            <a:t>の</a:t>
          </a:r>
          <a:r>
            <a:rPr kumimoji="1" lang="ja-JP" altLang="ja-JP" sz="900" b="0" i="0" baseline="0">
              <a:solidFill>
                <a:schemeClr val="tx1"/>
              </a:solidFill>
              <a:effectLst/>
              <a:latin typeface="+mn-lt"/>
              <a:ea typeface="+mn-ea"/>
              <a:cs typeface="+mn-cs"/>
            </a:rPr>
            <a:t>段階的</a:t>
          </a:r>
          <a:r>
            <a:rPr kumimoji="1" lang="ja-JP" altLang="en-US" sz="900" b="0" i="0" baseline="0">
              <a:solidFill>
                <a:schemeClr val="tx1"/>
              </a:solidFill>
              <a:effectLst/>
              <a:latin typeface="+mn-lt"/>
              <a:ea typeface="+mn-ea"/>
              <a:cs typeface="+mn-cs"/>
            </a:rPr>
            <a:t>引き上げや人事院勧告による職員給与の増額などが影響しており、</a:t>
          </a:r>
          <a:r>
            <a:rPr kumimoji="1" lang="ja-JP" altLang="ja-JP" sz="900" b="0" i="0" baseline="0">
              <a:solidFill>
                <a:schemeClr val="tx1"/>
              </a:solidFill>
              <a:effectLst/>
              <a:latin typeface="+mn-lt"/>
              <a:ea typeface="+mn-ea"/>
              <a:cs typeface="+mn-cs"/>
            </a:rPr>
            <a:t>今後も</a:t>
          </a:r>
          <a:r>
            <a:rPr kumimoji="1" lang="ja-JP" altLang="en-US" sz="900" b="0" i="0" baseline="0">
              <a:solidFill>
                <a:schemeClr val="tx1"/>
              </a:solidFill>
              <a:effectLst/>
              <a:latin typeface="+mn-lt"/>
              <a:ea typeface="+mn-ea"/>
              <a:cs typeface="+mn-cs"/>
            </a:rPr>
            <a:t>勧告等により</a:t>
          </a:r>
          <a:r>
            <a:rPr kumimoji="1" lang="ja-JP" altLang="ja-JP" sz="900" b="0" i="0" baseline="0">
              <a:solidFill>
                <a:schemeClr val="tx1"/>
              </a:solidFill>
              <a:effectLst/>
              <a:latin typeface="+mn-lt"/>
              <a:ea typeface="+mn-ea"/>
              <a:cs typeface="+mn-cs"/>
            </a:rPr>
            <a:t>増加</a:t>
          </a:r>
          <a:r>
            <a:rPr kumimoji="1" lang="ja-JP" altLang="en-US" sz="900" b="0" i="0" baseline="0">
              <a:solidFill>
                <a:schemeClr val="tx1"/>
              </a:solidFill>
              <a:effectLst/>
              <a:latin typeface="+mn-lt"/>
              <a:ea typeface="+mn-ea"/>
              <a:cs typeface="+mn-cs"/>
            </a:rPr>
            <a:t>していく</a:t>
          </a:r>
          <a:r>
            <a:rPr kumimoji="1" lang="ja-JP" altLang="ja-JP" sz="900" b="0" i="0" baseline="0">
              <a:solidFill>
                <a:schemeClr val="tx1"/>
              </a:solidFill>
              <a:effectLst/>
              <a:latin typeface="+mn-lt"/>
              <a:ea typeface="+mn-ea"/>
              <a:cs typeface="+mn-cs"/>
            </a:rPr>
            <a:t>可能性がある。</a:t>
          </a:r>
          <a:endParaRPr lang="ja-JP" altLang="ja-JP" sz="900">
            <a:solidFill>
              <a:schemeClr val="tx1"/>
            </a:solidFill>
            <a:effectLst/>
          </a:endParaRPr>
        </a:p>
        <a:p>
          <a:pPr eaLnBrk="1" fontAlgn="auto" latinLnBrk="0" hangingPunct="1"/>
          <a:r>
            <a:rPr kumimoji="1" lang="ja-JP" altLang="ja-JP" sz="900" b="0" i="0" baseline="0">
              <a:solidFill>
                <a:srgbClr val="FF0000"/>
              </a:solidFill>
              <a:effectLst/>
              <a:latin typeface="+mn-lt"/>
              <a:ea typeface="+mn-ea"/>
              <a:cs typeface="+mn-cs"/>
            </a:rPr>
            <a:t>    </a:t>
          </a:r>
          <a:r>
            <a:rPr kumimoji="1" lang="ja-JP" altLang="ja-JP" sz="900" b="0" i="0" baseline="0">
              <a:solidFill>
                <a:schemeClr val="tx1"/>
              </a:solidFill>
              <a:effectLst/>
              <a:latin typeface="+mn-lt"/>
              <a:ea typeface="+mn-ea"/>
              <a:cs typeface="+mn-cs"/>
            </a:rPr>
            <a:t>令和元年度に策定された第６次定員適正化計画</a:t>
          </a:r>
          <a:r>
            <a:rPr kumimoji="1" lang="en-US" altLang="ja-JP" sz="900" b="0" i="0" baseline="0">
              <a:solidFill>
                <a:schemeClr val="tx1"/>
              </a:solidFill>
              <a:effectLst/>
              <a:latin typeface="+mn-lt"/>
              <a:ea typeface="+mn-ea"/>
              <a:cs typeface="+mn-cs"/>
            </a:rPr>
            <a:t>(</a:t>
          </a:r>
          <a:r>
            <a:rPr kumimoji="1" lang="ja-JP" altLang="ja-JP" sz="900" b="0" i="0" baseline="0">
              <a:solidFill>
                <a:schemeClr val="tx1"/>
              </a:solidFill>
              <a:effectLst/>
              <a:latin typeface="+mn-lt"/>
              <a:ea typeface="+mn-ea"/>
              <a:cs typeface="+mn-cs"/>
            </a:rPr>
            <a:t>令和２～１１年度</a:t>
          </a:r>
          <a:r>
            <a:rPr kumimoji="1" lang="en-US" altLang="ja-JP" sz="900" b="0" i="0" baseline="0">
              <a:solidFill>
                <a:schemeClr val="tx1"/>
              </a:solidFill>
              <a:effectLst/>
              <a:latin typeface="+mn-lt"/>
              <a:ea typeface="+mn-ea"/>
              <a:cs typeface="+mn-cs"/>
            </a:rPr>
            <a:t>)</a:t>
          </a:r>
          <a:r>
            <a:rPr kumimoji="1" lang="ja-JP" altLang="ja-JP" sz="900" b="0" i="0" baseline="0">
              <a:solidFill>
                <a:schemeClr val="tx1"/>
              </a:solidFill>
              <a:effectLst/>
              <a:latin typeface="+mn-lt"/>
              <a:ea typeface="+mn-ea"/>
              <a:cs typeface="+mn-cs"/>
            </a:rPr>
            <a:t>を基に、組織運営が持続可能な職員の維持を目標としながら定員削減に努める。（目標数値　令和２年</a:t>
          </a:r>
          <a:r>
            <a:rPr kumimoji="1" lang="en-US" altLang="ja-JP" sz="900" b="0" i="0" baseline="0">
              <a:solidFill>
                <a:schemeClr val="tx1"/>
              </a:solidFill>
              <a:effectLst/>
              <a:latin typeface="+mn-lt"/>
              <a:ea typeface="+mn-ea"/>
              <a:cs typeface="+mn-cs"/>
            </a:rPr>
            <a:t>153</a:t>
          </a:r>
          <a:r>
            <a:rPr kumimoji="1" lang="ja-JP" altLang="ja-JP" sz="900" b="0" i="0" baseline="0">
              <a:solidFill>
                <a:schemeClr val="tx1"/>
              </a:solidFill>
              <a:effectLst/>
              <a:latin typeface="+mn-lt"/>
              <a:ea typeface="+mn-ea"/>
              <a:cs typeface="+mn-cs"/>
            </a:rPr>
            <a:t>人→令和</a:t>
          </a:r>
          <a:r>
            <a:rPr kumimoji="1" lang="en-US" altLang="ja-JP" sz="900" b="0" i="0" baseline="0">
              <a:solidFill>
                <a:schemeClr val="tx1"/>
              </a:solidFill>
              <a:effectLst/>
              <a:latin typeface="+mn-lt"/>
              <a:ea typeface="+mn-ea"/>
              <a:cs typeface="+mn-cs"/>
            </a:rPr>
            <a:t>11</a:t>
          </a:r>
          <a:r>
            <a:rPr kumimoji="1" lang="ja-JP" altLang="ja-JP" sz="900" b="0" i="0" baseline="0">
              <a:solidFill>
                <a:schemeClr val="tx1"/>
              </a:solidFill>
              <a:effectLst/>
              <a:latin typeface="+mn-lt"/>
              <a:ea typeface="+mn-ea"/>
              <a:cs typeface="+mn-cs"/>
            </a:rPr>
            <a:t>年</a:t>
          </a:r>
          <a:r>
            <a:rPr kumimoji="1" lang="en-US" altLang="ja-JP" sz="900" b="0" i="0" baseline="0">
              <a:solidFill>
                <a:schemeClr val="tx1"/>
              </a:solidFill>
              <a:effectLst/>
              <a:latin typeface="+mn-lt"/>
              <a:ea typeface="+mn-ea"/>
              <a:cs typeface="+mn-cs"/>
            </a:rPr>
            <a:t>133</a:t>
          </a:r>
          <a:r>
            <a:rPr kumimoji="1" lang="ja-JP" altLang="ja-JP" sz="900" b="0" i="0" baseline="0">
              <a:solidFill>
                <a:schemeClr val="tx1"/>
              </a:solidFill>
              <a:effectLst/>
              <a:latin typeface="+mn-lt"/>
              <a:ea typeface="+mn-ea"/>
              <a:cs typeface="+mn-cs"/>
            </a:rPr>
            <a:t>人</a:t>
          </a:r>
          <a:r>
            <a:rPr kumimoji="1" lang="en-US" altLang="ja-JP" sz="900" b="0" i="0" baseline="0">
              <a:solidFill>
                <a:schemeClr val="tx1"/>
              </a:solidFill>
              <a:effectLst/>
              <a:latin typeface="+mn-lt"/>
              <a:ea typeface="+mn-ea"/>
              <a:cs typeface="+mn-cs"/>
            </a:rPr>
            <a:t>)</a:t>
          </a:r>
          <a:endParaRPr lang="ja-JP" altLang="ja-JP" sz="900">
            <a:solidFill>
              <a:schemeClr val="tx1"/>
            </a:solidFill>
            <a:effectLst/>
          </a:endParaRPr>
        </a:p>
        <a:p>
          <a:pPr eaLnBrk="1" fontAlgn="auto" latinLnBrk="0" hangingPunct="1"/>
          <a:r>
            <a:rPr kumimoji="1" lang="en-US" altLang="ja-JP" sz="900" b="0" i="0" baseline="0">
              <a:solidFill>
                <a:schemeClr val="tx1"/>
              </a:solidFill>
              <a:effectLst/>
              <a:latin typeface="+mn-lt"/>
              <a:ea typeface="+mn-ea"/>
              <a:cs typeface="+mn-cs"/>
            </a:rPr>
            <a:t>○</a:t>
          </a:r>
          <a:r>
            <a:rPr kumimoji="1" lang="ja-JP" altLang="ja-JP" sz="900" b="0" i="0" baseline="0">
              <a:solidFill>
                <a:schemeClr val="tx1"/>
              </a:solidFill>
              <a:effectLst/>
              <a:latin typeface="+mn-lt"/>
              <a:ea typeface="+mn-ea"/>
              <a:cs typeface="+mn-cs"/>
            </a:rPr>
            <a:t>普通建設事業費は住民一人当たり</a:t>
          </a:r>
          <a:r>
            <a:rPr kumimoji="1" lang="en-US" altLang="ja-JP" sz="900" b="0" i="0" baseline="0">
              <a:solidFill>
                <a:schemeClr val="tx1"/>
              </a:solidFill>
              <a:effectLst/>
              <a:latin typeface="+mn-lt"/>
              <a:ea typeface="+mn-ea"/>
              <a:cs typeface="+mn-cs"/>
            </a:rPr>
            <a:t>361,293</a:t>
          </a:r>
          <a:r>
            <a:rPr kumimoji="1" lang="ja-JP" altLang="ja-JP" sz="900" b="0" i="0" baseline="0">
              <a:solidFill>
                <a:schemeClr val="tx1"/>
              </a:solidFill>
              <a:effectLst/>
              <a:latin typeface="+mn-lt"/>
              <a:ea typeface="+mn-ea"/>
              <a:cs typeface="+mn-cs"/>
            </a:rPr>
            <a:t>円となっており、類似団体の一人当たりのコストを</a:t>
          </a:r>
          <a:r>
            <a:rPr kumimoji="1" lang="ja-JP" altLang="en-US" sz="900" b="0" i="0" baseline="0">
              <a:solidFill>
                <a:schemeClr val="tx1"/>
              </a:solidFill>
              <a:effectLst/>
              <a:latin typeface="+mn-lt"/>
              <a:ea typeface="+mn-ea"/>
              <a:cs typeface="+mn-cs"/>
            </a:rPr>
            <a:t>大幅に上回った</a:t>
          </a:r>
          <a:r>
            <a:rPr kumimoji="1" lang="ja-JP" altLang="ja-JP" sz="900" b="0" i="0" baseline="0">
              <a:solidFill>
                <a:schemeClr val="tx1"/>
              </a:solidFill>
              <a:effectLst/>
              <a:latin typeface="+mn-lt"/>
              <a:ea typeface="+mn-ea"/>
              <a:cs typeface="+mn-cs"/>
            </a:rPr>
            <a:t>。</a:t>
          </a:r>
          <a:endParaRPr lang="ja-JP" altLang="ja-JP" sz="900">
            <a:solidFill>
              <a:schemeClr val="tx1"/>
            </a:solidFill>
            <a:effectLst/>
          </a:endParaRPr>
        </a:p>
        <a:p>
          <a:pPr eaLnBrk="1" fontAlgn="auto" latinLnBrk="0" hangingPunct="1"/>
          <a:r>
            <a:rPr kumimoji="1" lang="ja-JP" altLang="ja-JP" sz="900" b="0" i="0" baseline="0">
              <a:solidFill>
                <a:schemeClr val="tx1"/>
              </a:solidFill>
              <a:effectLst/>
              <a:latin typeface="+mn-lt"/>
              <a:ea typeface="+mn-ea"/>
              <a:cs typeface="+mn-cs"/>
            </a:rPr>
            <a:t>　  これは、令和</a:t>
          </a:r>
          <a:r>
            <a:rPr kumimoji="1" lang="en-US" altLang="ja-JP" sz="900" b="0" i="0" baseline="0">
              <a:solidFill>
                <a:schemeClr val="tx1"/>
              </a:solidFill>
              <a:effectLst/>
              <a:latin typeface="+mn-lt"/>
              <a:ea typeface="+mn-ea"/>
              <a:cs typeface="+mn-cs"/>
            </a:rPr>
            <a:t>4</a:t>
          </a:r>
          <a:r>
            <a:rPr kumimoji="1" lang="ja-JP" altLang="ja-JP" sz="900" b="0" i="0" baseline="0">
              <a:solidFill>
                <a:schemeClr val="tx1"/>
              </a:solidFill>
              <a:effectLst/>
              <a:latin typeface="+mn-lt"/>
              <a:ea typeface="+mn-ea"/>
              <a:cs typeface="+mn-cs"/>
            </a:rPr>
            <a:t>～</a:t>
          </a:r>
          <a:r>
            <a:rPr kumimoji="1" lang="en-US" altLang="ja-JP" sz="900" b="0" i="0" baseline="0">
              <a:solidFill>
                <a:schemeClr val="tx1"/>
              </a:solidFill>
              <a:effectLst/>
              <a:latin typeface="+mn-lt"/>
              <a:ea typeface="+mn-ea"/>
              <a:cs typeface="+mn-cs"/>
            </a:rPr>
            <a:t>6</a:t>
          </a:r>
          <a:r>
            <a:rPr kumimoji="1" lang="ja-JP" altLang="ja-JP" sz="900" b="0" i="0" baseline="0">
              <a:solidFill>
                <a:schemeClr val="tx1"/>
              </a:solidFill>
              <a:effectLst/>
              <a:latin typeface="+mn-lt"/>
              <a:ea typeface="+mn-ea"/>
              <a:cs typeface="+mn-cs"/>
            </a:rPr>
            <a:t>年度にかけて一般廃棄物最終処分場整備を進め</a:t>
          </a:r>
          <a:r>
            <a:rPr kumimoji="1" lang="ja-JP" altLang="en-US" sz="900" b="0" i="0" baseline="0">
              <a:solidFill>
                <a:schemeClr val="tx1"/>
              </a:solidFill>
              <a:effectLst/>
              <a:latin typeface="+mn-lt"/>
              <a:ea typeface="+mn-ea"/>
              <a:cs typeface="+mn-cs"/>
            </a:rPr>
            <a:t>た結果、最終年度の令和６年度決算額に大きく事業費（</a:t>
          </a:r>
          <a:r>
            <a:rPr kumimoji="1" lang="en-US" altLang="ja-JP" sz="900" b="0" i="0" baseline="0">
              <a:solidFill>
                <a:schemeClr val="tx1"/>
              </a:solidFill>
              <a:effectLst/>
              <a:latin typeface="+mn-lt"/>
              <a:ea typeface="+mn-ea"/>
              <a:cs typeface="+mn-cs"/>
            </a:rPr>
            <a:t>946</a:t>
          </a:r>
          <a:r>
            <a:rPr kumimoji="1" lang="ja-JP" altLang="en-US" sz="900" b="0" i="0" baseline="0">
              <a:solidFill>
                <a:schemeClr val="tx1"/>
              </a:solidFill>
              <a:effectLst/>
              <a:latin typeface="+mn-lt"/>
              <a:ea typeface="+mn-ea"/>
              <a:cs typeface="+mn-cs"/>
            </a:rPr>
            <a:t>百万円）が計上されたためである。</a:t>
          </a:r>
          <a:endParaRPr kumimoji="1" lang="en-US" altLang="ja-JP" sz="900" b="0" i="0" baseline="0">
            <a:solidFill>
              <a:schemeClr val="tx1"/>
            </a:solidFill>
            <a:effectLst/>
            <a:latin typeface="+mn-lt"/>
            <a:ea typeface="+mn-ea"/>
            <a:cs typeface="+mn-cs"/>
          </a:endParaRPr>
        </a:p>
        <a:p>
          <a:pPr eaLnBrk="1" fontAlgn="auto" latinLnBrk="0" hangingPunct="1"/>
          <a:r>
            <a:rPr kumimoji="1" lang="ja-JP" altLang="ja-JP" sz="900" b="0" i="0" baseline="0">
              <a:solidFill>
                <a:schemeClr val="tx1"/>
              </a:solidFill>
              <a:effectLst/>
              <a:latin typeface="+mn-lt"/>
              <a:ea typeface="+mn-ea"/>
              <a:cs typeface="+mn-cs"/>
            </a:rPr>
            <a:t>○貸付金は住民一人当たり</a:t>
          </a:r>
          <a:r>
            <a:rPr kumimoji="1" lang="en-US" altLang="ja-JP" sz="900" b="0" i="0" baseline="0">
              <a:solidFill>
                <a:schemeClr val="tx1"/>
              </a:solidFill>
              <a:effectLst/>
              <a:latin typeface="+mn-lt"/>
              <a:ea typeface="+mn-ea"/>
              <a:cs typeface="+mn-cs"/>
            </a:rPr>
            <a:t>47,823</a:t>
          </a:r>
          <a:r>
            <a:rPr kumimoji="1" lang="ja-JP" altLang="ja-JP" sz="900" b="0" i="0" baseline="0">
              <a:solidFill>
                <a:schemeClr val="tx1"/>
              </a:solidFill>
              <a:effectLst/>
              <a:latin typeface="+mn-lt"/>
              <a:ea typeface="+mn-ea"/>
              <a:cs typeface="+mn-cs"/>
            </a:rPr>
            <a:t>円となっており、類似団体と比較して一人当たりコストが高い状況になっている。</a:t>
          </a:r>
          <a:endParaRPr lang="ja-JP" altLang="ja-JP" sz="900">
            <a:solidFill>
              <a:schemeClr val="tx1"/>
            </a:solidFill>
            <a:effectLst/>
          </a:endParaRPr>
        </a:p>
        <a:p>
          <a:pPr eaLnBrk="1" fontAlgn="auto" latinLnBrk="0" hangingPunct="1"/>
          <a:r>
            <a:rPr kumimoji="1" lang="ja-JP" altLang="ja-JP" sz="900" b="0" i="0" baseline="0">
              <a:solidFill>
                <a:srgbClr val="FF0000"/>
              </a:solidFill>
              <a:effectLst/>
              <a:latin typeface="+mn-lt"/>
              <a:ea typeface="+mn-ea"/>
              <a:cs typeface="+mn-cs"/>
            </a:rPr>
            <a:t>　  </a:t>
          </a:r>
          <a:r>
            <a:rPr kumimoji="1" lang="ja-JP" altLang="ja-JP" sz="900" b="0" i="0" baseline="0">
              <a:solidFill>
                <a:schemeClr val="tx1"/>
              </a:solidFill>
              <a:effectLst/>
              <a:latin typeface="+mn-lt"/>
              <a:ea typeface="+mn-ea"/>
              <a:cs typeface="+mn-cs"/>
            </a:rPr>
            <a:t>これは、水道事業会計において国県補助金を活用して普通建設</a:t>
          </a:r>
          <a:r>
            <a:rPr lang="ja-JP" altLang="ja-JP" sz="900" b="0" i="0" baseline="0">
              <a:solidFill>
                <a:schemeClr val="tx1"/>
              </a:solidFill>
              <a:effectLst/>
              <a:latin typeface="+mn-lt"/>
              <a:ea typeface="+mn-ea"/>
              <a:cs typeface="+mn-cs"/>
            </a:rPr>
            <a:t>事業などを行う際、補助金の入金までに時間を要するため、一時的な資金融通が必要になっている</a:t>
          </a:r>
          <a:r>
            <a:rPr lang="ja-JP" altLang="en-US" sz="900" b="0" i="0" baseline="0">
              <a:solidFill>
                <a:schemeClr val="tx1"/>
              </a:solidFill>
              <a:effectLst/>
              <a:latin typeface="+mn-lt"/>
              <a:ea typeface="+mn-ea"/>
              <a:cs typeface="+mn-cs"/>
            </a:rPr>
            <a:t>ためである。</a:t>
          </a:r>
          <a:endParaRPr lang="ja-JP" altLang="ja-JP" sz="900">
            <a:solidFill>
              <a:schemeClr val="tx1"/>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鹿児島県喜界町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6,307
6,253
56.82
8,791,135
8,566,995
56,334
4,150,227
6,849,836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254</xdr:rowOff>
    </xdr:from>
    <xdr:to>
      <xdr:col>24</xdr:col>
      <xdr:colOff>62865</xdr:colOff>
      <xdr:row>38</xdr:row>
      <xdr:rowOff>156900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5204"/>
          <a:ext cx="1270" cy="135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7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156900</xdr:rowOff>
    </xdr:from>
    <xdr:to>
      <xdr:col>24</xdr:col>
      <xdr:colOff>152400</xdr:colOff>
      <xdr:row>38</xdr:row>
      <xdr:rowOff>156900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118381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9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254</xdr:rowOff>
    </xdr:from>
    <xdr:to>
      <xdr:col>24</xdr:col>
      <xdr:colOff>152400</xdr:colOff>
      <xdr:row>31</xdr:row>
      <xdr:rowOff>254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31278</xdr:rowOff>
    </xdr:from>
    <xdr:to>
      <xdr:col>24</xdr:col>
      <xdr:colOff>63500</xdr:colOff>
      <xdr:row>35</xdr:row>
      <xdr:rowOff>67092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032028"/>
          <a:ext cx="8382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163121</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63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13244</xdr:rowOff>
    </xdr:from>
    <xdr:to>
      <xdr:col>24</xdr:col>
      <xdr:colOff>114300</xdr:colOff>
      <xdr:row>36</xdr:row>
      <xdr:rowOff>114844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31278</xdr:rowOff>
    </xdr:from>
    <xdr:to>
      <xdr:col>19</xdr:col>
      <xdr:colOff>177800</xdr:colOff>
      <xdr:row>35</xdr:row>
      <xdr:rowOff>80699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032028"/>
          <a:ext cx="889000" cy="4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48840</xdr:rowOff>
    </xdr:from>
    <xdr:to>
      <xdr:col>20</xdr:col>
      <xdr:colOff>38100</xdr:colOff>
      <xdr:row>36</xdr:row>
      <xdr:rowOff>150440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2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141567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30111" y="631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80699</xdr:rowOff>
    </xdr:from>
    <xdr:to>
      <xdr:col>15</xdr:col>
      <xdr:colOff>50800</xdr:colOff>
      <xdr:row>35</xdr:row>
      <xdr:rowOff>124895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081449"/>
          <a:ext cx="88900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81716</xdr:rowOff>
    </xdr:from>
    <xdr:to>
      <xdr:col>15</xdr:col>
      <xdr:colOff>101600</xdr:colOff>
      <xdr:row>37</xdr:row>
      <xdr:rowOff>11866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5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2993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1111" y="6346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124895</xdr:rowOff>
    </xdr:from>
    <xdr:to>
      <xdr:col>10</xdr:col>
      <xdr:colOff>114300</xdr:colOff>
      <xdr:row>35</xdr:row>
      <xdr:rowOff>162016</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125645"/>
          <a:ext cx="889000" cy="37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107950</xdr:rowOff>
    </xdr:from>
    <xdr:to>
      <xdr:col>10</xdr:col>
      <xdr:colOff>165100</xdr:colOff>
      <xdr:row>37</xdr:row>
      <xdr:rowOff>38100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29227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637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116114</xdr:rowOff>
    </xdr:from>
    <xdr:to>
      <xdr:col>6</xdr:col>
      <xdr:colOff>38100</xdr:colOff>
      <xdr:row>37</xdr:row>
      <xdr:rowOff>46264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37391</xdr:rowOff>
    </xdr:from>
    <xdr:ext cx="534377"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3111" y="638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16292</xdr:rowOff>
    </xdr:from>
    <xdr:to>
      <xdr:col>24</xdr:col>
      <xdr:colOff>114300</xdr:colOff>
      <xdr:row>35</xdr:row>
      <xdr:rowOff>117892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01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39169</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86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151928</xdr:rowOff>
    </xdr:from>
    <xdr:to>
      <xdr:col>20</xdr:col>
      <xdr:colOff>38100</xdr:colOff>
      <xdr:row>35</xdr:row>
      <xdr:rowOff>82078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98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98605</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75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29899</xdr:rowOff>
    </xdr:from>
    <xdr:to>
      <xdr:col>15</xdr:col>
      <xdr:colOff>101600</xdr:colOff>
      <xdr:row>35</xdr:row>
      <xdr:rowOff>131499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03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148026</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580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74095</xdr:rowOff>
    </xdr:from>
    <xdr:to>
      <xdr:col>10</xdr:col>
      <xdr:colOff>165100</xdr:colOff>
      <xdr:row>36</xdr:row>
      <xdr:rowOff>4245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07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20772</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52111" y="585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111216</xdr:rowOff>
    </xdr:from>
    <xdr:to>
      <xdr:col>6</xdr:col>
      <xdr:colOff>38100</xdr:colOff>
      <xdr:row>36</xdr:row>
      <xdr:rowOff>41366</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1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57893</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63111" y="588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69712</xdr:rowOff>
    </xdr:from>
    <xdr:to>
      <xdr:col>24</xdr:col>
      <xdr:colOff>62865</xdr:colOff>
      <xdr:row>58</xdr:row>
      <xdr:rowOff>33444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2212"/>
          <a:ext cx="1270" cy="1335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37271</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33444</xdr:rowOff>
    </xdr:from>
    <xdr:to>
      <xdr:col>24</xdr:col>
      <xdr:colOff>152400</xdr:colOff>
      <xdr:row>58</xdr:row>
      <xdr:rowOff>33444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16389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1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69712</xdr:rowOff>
    </xdr:from>
    <xdr:to>
      <xdr:col>24</xdr:col>
      <xdr:colOff>152400</xdr:colOff>
      <xdr:row>50</xdr:row>
      <xdr:rowOff>69712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142077</xdr:rowOff>
    </xdr:from>
    <xdr:to>
      <xdr:col>24</xdr:col>
      <xdr:colOff>63500</xdr:colOff>
      <xdr:row>57</xdr:row>
      <xdr:rowOff>67512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743277"/>
          <a:ext cx="838200" cy="9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50668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4804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27791</xdr:rowOff>
    </xdr:from>
    <xdr:to>
      <xdr:col>24</xdr:col>
      <xdr:colOff>114300</xdr:colOff>
      <xdr:row>56</xdr:row>
      <xdr:rowOff>129391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2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151734</xdr:rowOff>
    </xdr:from>
    <xdr:to>
      <xdr:col>19</xdr:col>
      <xdr:colOff>177800</xdr:colOff>
      <xdr:row>57</xdr:row>
      <xdr:rowOff>67512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752934"/>
          <a:ext cx="889000" cy="87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52849</xdr:rowOff>
    </xdr:from>
    <xdr:to>
      <xdr:col>20</xdr:col>
      <xdr:colOff>38100</xdr:colOff>
      <xdr:row>56</xdr:row>
      <xdr:rowOff>154449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5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170976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29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151734</xdr:rowOff>
    </xdr:from>
    <xdr:to>
      <xdr:col>15</xdr:col>
      <xdr:colOff>50800</xdr:colOff>
      <xdr:row>57</xdr:row>
      <xdr:rowOff>188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752934"/>
          <a:ext cx="889000" cy="19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39875</xdr:rowOff>
    </xdr:from>
    <xdr:to>
      <xdr:col>15</xdr:col>
      <xdr:colOff>101600</xdr:colOff>
      <xdr:row>56</xdr:row>
      <xdr:rowOff>141475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4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158002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16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42305</xdr:rowOff>
    </xdr:from>
    <xdr:to>
      <xdr:col>10</xdr:col>
      <xdr:colOff>114300</xdr:colOff>
      <xdr:row>57</xdr:row>
      <xdr:rowOff>188</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643505"/>
          <a:ext cx="889000" cy="129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162244</xdr:rowOff>
    </xdr:from>
    <xdr:to>
      <xdr:col>10</xdr:col>
      <xdr:colOff>165100</xdr:colOff>
      <xdr:row>56</xdr:row>
      <xdr:rowOff>92394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59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108921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6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34794</xdr:rowOff>
    </xdr:from>
    <xdr:to>
      <xdr:col>6</xdr:col>
      <xdr:colOff>38100</xdr:colOff>
      <xdr:row>55</xdr:row>
      <xdr:rowOff>136394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6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152921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23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91277</xdr:rowOff>
    </xdr:from>
    <xdr:to>
      <xdr:col>24</xdr:col>
      <xdr:colOff>114300</xdr:colOff>
      <xdr:row>57</xdr:row>
      <xdr:rowOff>21427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69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69704</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70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16712</xdr:rowOff>
    </xdr:from>
    <xdr:to>
      <xdr:col>20</xdr:col>
      <xdr:colOff>38100</xdr:colOff>
      <xdr:row>57</xdr:row>
      <xdr:rowOff>118312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8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109439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882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100934</xdr:rowOff>
    </xdr:from>
    <xdr:to>
      <xdr:col>15</xdr:col>
      <xdr:colOff>101600</xdr:colOff>
      <xdr:row>57</xdr:row>
      <xdr:rowOff>31084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70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22211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794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120838</xdr:rowOff>
    </xdr:from>
    <xdr:to>
      <xdr:col>10</xdr:col>
      <xdr:colOff>165100</xdr:colOff>
      <xdr:row>57</xdr:row>
      <xdr:rowOff>50988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2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42115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814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162955</xdr:rowOff>
    </xdr:from>
    <xdr:to>
      <xdr:col>6</xdr:col>
      <xdr:colOff>38100</xdr:colOff>
      <xdr:row>56</xdr:row>
      <xdr:rowOff>93105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59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84232</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685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43018</xdr:rowOff>
    </xdr:from>
    <xdr:to>
      <xdr:col>24</xdr:col>
      <xdr:colOff>62865</xdr:colOff>
      <xdr:row>79</xdr:row>
      <xdr:rowOff>6259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5968"/>
          <a:ext cx="1270" cy="133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10086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6259</xdr:rowOff>
    </xdr:from>
    <xdr:to>
      <xdr:col>24</xdr:col>
      <xdr:colOff>152400</xdr:colOff>
      <xdr:row>79</xdr:row>
      <xdr:rowOff>6259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5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161145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43018</xdr:rowOff>
    </xdr:from>
    <xdr:to>
      <xdr:col>24</xdr:col>
      <xdr:colOff>152400</xdr:colOff>
      <xdr:row>71</xdr:row>
      <xdr:rowOff>43018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103939</xdr:rowOff>
    </xdr:from>
    <xdr:to>
      <xdr:col>24</xdr:col>
      <xdr:colOff>63500</xdr:colOff>
      <xdr:row>76</xdr:row>
      <xdr:rowOff>86330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962689"/>
          <a:ext cx="838200" cy="15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133890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6497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111013</xdr:rowOff>
    </xdr:from>
    <xdr:to>
      <xdr:col>24</xdr:col>
      <xdr:colOff>114300</xdr:colOff>
      <xdr:row>75</xdr:row>
      <xdr:rowOff>41163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9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86330</xdr:rowOff>
    </xdr:from>
    <xdr:to>
      <xdr:col>19</xdr:col>
      <xdr:colOff>177800</xdr:colOff>
      <xdr:row>77</xdr:row>
      <xdr:rowOff>15632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16530"/>
          <a:ext cx="889000" cy="10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156490</xdr:rowOff>
    </xdr:from>
    <xdr:to>
      <xdr:col>20</xdr:col>
      <xdr:colOff>38100</xdr:colOff>
      <xdr:row>75</xdr:row>
      <xdr:rowOff>86640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103167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61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43139</xdr:rowOff>
    </xdr:from>
    <xdr:to>
      <xdr:col>15</xdr:col>
      <xdr:colOff>50800</xdr:colOff>
      <xdr:row>77</xdr:row>
      <xdr:rowOff>15632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901889"/>
          <a:ext cx="889000" cy="31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98341</xdr:rowOff>
    </xdr:from>
    <xdr:to>
      <xdr:col>15</xdr:col>
      <xdr:colOff>101600</xdr:colOff>
      <xdr:row>76</xdr:row>
      <xdr:rowOff>28491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5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45018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32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43139</xdr:rowOff>
    </xdr:from>
    <xdr:to>
      <xdr:col>10</xdr:col>
      <xdr:colOff>114300</xdr:colOff>
      <xdr:row>76</xdr:row>
      <xdr:rowOff>156099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901889"/>
          <a:ext cx="889000" cy="284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9614</xdr:rowOff>
    </xdr:from>
    <xdr:to>
      <xdr:col>10</xdr:col>
      <xdr:colOff>165100</xdr:colOff>
      <xdr:row>75</xdr:row>
      <xdr:rowOff>111214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102341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61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95858</xdr:rowOff>
    </xdr:from>
    <xdr:to>
      <xdr:col>6</xdr:col>
      <xdr:colOff>38100</xdr:colOff>
      <xdr:row>77</xdr:row>
      <xdr:rowOff>26008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2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42534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01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53139</xdr:rowOff>
    </xdr:from>
    <xdr:to>
      <xdr:col>24</xdr:col>
      <xdr:colOff>114300</xdr:colOff>
      <xdr:row>75</xdr:row>
      <xdr:rowOff>154739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1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31566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90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35530</xdr:rowOff>
    </xdr:from>
    <xdr:to>
      <xdr:col>20</xdr:col>
      <xdr:colOff>38100</xdr:colOff>
      <xdr:row>76</xdr:row>
      <xdr:rowOff>137130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6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128257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158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136282</xdr:rowOff>
    </xdr:from>
    <xdr:to>
      <xdr:col>15</xdr:col>
      <xdr:colOff>101600</xdr:colOff>
      <xdr:row>77</xdr:row>
      <xdr:rowOff>66432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6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57559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259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163789</xdr:rowOff>
    </xdr:from>
    <xdr:to>
      <xdr:col>10</xdr:col>
      <xdr:colOff>165100</xdr:colOff>
      <xdr:row>75</xdr:row>
      <xdr:rowOff>93939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85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110466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626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105299</xdr:rowOff>
    </xdr:from>
    <xdr:to>
      <xdr:col>6</xdr:col>
      <xdr:colOff>38100</xdr:colOff>
      <xdr:row>77</xdr:row>
      <xdr:rowOff>35449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3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26576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228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82150</xdr:rowOff>
    </xdr:from>
    <xdr:to>
      <xdr:col>24</xdr:col>
      <xdr:colOff>62865</xdr:colOff>
      <xdr:row>98</xdr:row>
      <xdr:rowOff>85967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2650"/>
          <a:ext cx="1270" cy="1375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89794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85967</xdr:rowOff>
    </xdr:from>
    <xdr:to>
      <xdr:col>24</xdr:col>
      <xdr:colOff>152400</xdr:colOff>
      <xdr:row>98</xdr:row>
      <xdr:rowOff>85967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8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28827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8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82150</xdr:rowOff>
    </xdr:from>
    <xdr:to>
      <xdr:col>24</xdr:col>
      <xdr:colOff>152400</xdr:colOff>
      <xdr:row>90</xdr:row>
      <xdr:rowOff>82150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74240</xdr:rowOff>
    </xdr:from>
    <xdr:to>
      <xdr:col>24</xdr:col>
      <xdr:colOff>63500</xdr:colOff>
      <xdr:row>94</xdr:row>
      <xdr:rowOff>91439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5847640"/>
          <a:ext cx="838200" cy="36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166733</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544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16856</xdr:rowOff>
    </xdr:from>
    <xdr:to>
      <xdr:col>24</xdr:col>
      <xdr:colOff>114300</xdr:colOff>
      <xdr:row>96</xdr:row>
      <xdr:rowOff>118456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7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91439</xdr:rowOff>
    </xdr:from>
    <xdr:to>
      <xdr:col>19</xdr:col>
      <xdr:colOff>177800</xdr:colOff>
      <xdr:row>96</xdr:row>
      <xdr:rowOff>136820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207739"/>
          <a:ext cx="889000" cy="388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59669</xdr:rowOff>
    </xdr:from>
    <xdr:to>
      <xdr:col>20</xdr:col>
      <xdr:colOff>38100</xdr:colOff>
      <xdr:row>96</xdr:row>
      <xdr:rowOff>161269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152396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497795" y="16611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49555</xdr:rowOff>
    </xdr:from>
    <xdr:to>
      <xdr:col>15</xdr:col>
      <xdr:colOff>50800</xdr:colOff>
      <xdr:row>96</xdr:row>
      <xdr:rowOff>136820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337305"/>
          <a:ext cx="889000" cy="25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99251</xdr:rowOff>
    </xdr:from>
    <xdr:to>
      <xdr:col>15</xdr:col>
      <xdr:colOff>101600</xdr:colOff>
      <xdr:row>97</xdr:row>
      <xdr:rowOff>29401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20528</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08795" y="1665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152383</xdr:rowOff>
    </xdr:from>
    <xdr:to>
      <xdr:col>10</xdr:col>
      <xdr:colOff>114300</xdr:colOff>
      <xdr:row>95</xdr:row>
      <xdr:rowOff>49555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268683"/>
          <a:ext cx="889000" cy="6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104434</xdr:rowOff>
    </xdr:from>
    <xdr:to>
      <xdr:col>10</xdr:col>
      <xdr:colOff>165100</xdr:colOff>
      <xdr:row>97</xdr:row>
      <xdr:rowOff>34584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25711</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19795" y="1665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157629</xdr:rowOff>
    </xdr:from>
    <xdr:to>
      <xdr:col>6</xdr:col>
      <xdr:colOff>38100</xdr:colOff>
      <xdr:row>97</xdr:row>
      <xdr:rowOff>87779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78906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70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23440</xdr:rowOff>
    </xdr:from>
    <xdr:to>
      <xdr:col>24</xdr:col>
      <xdr:colOff>114300</xdr:colOff>
      <xdr:row>92</xdr:row>
      <xdr:rowOff>125040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579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46317</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5648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40639</xdr:rowOff>
    </xdr:from>
    <xdr:to>
      <xdr:col>20</xdr:col>
      <xdr:colOff>38100</xdr:colOff>
      <xdr:row>94</xdr:row>
      <xdr:rowOff>142239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15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158766</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497795" y="15932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86020</xdr:rowOff>
    </xdr:from>
    <xdr:to>
      <xdr:col>15</xdr:col>
      <xdr:colOff>101600</xdr:colOff>
      <xdr:row>97</xdr:row>
      <xdr:rowOff>16170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54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32697</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08795" y="16320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170205</xdr:rowOff>
    </xdr:from>
    <xdr:to>
      <xdr:col>10</xdr:col>
      <xdr:colOff>165100</xdr:colOff>
      <xdr:row>95</xdr:row>
      <xdr:rowOff>100355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28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116882</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19795" y="1606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101583</xdr:rowOff>
    </xdr:from>
    <xdr:to>
      <xdr:col>6</xdr:col>
      <xdr:colOff>38100</xdr:colOff>
      <xdr:row>95</xdr:row>
      <xdr:rowOff>31733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2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48260</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30795" y="15993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2083</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88483"/>
          <a:ext cx="1270" cy="1166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120210</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6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2083</xdr:rowOff>
    </xdr:from>
    <xdr:to>
      <xdr:col>55</xdr:col>
      <xdr:colOff>88900</xdr:colOff>
      <xdr:row>32</xdr:row>
      <xdr:rowOff>2083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8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11650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553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160224</xdr:rowOff>
    </xdr:from>
    <xdr:to>
      <xdr:col>55</xdr:col>
      <xdr:colOff>50800</xdr:colOff>
      <xdr:row>38</xdr:row>
      <xdr:rowOff>90374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148793</xdr:rowOff>
    </xdr:from>
    <xdr:to>
      <xdr:col>50</xdr:col>
      <xdr:colOff>165100</xdr:colOff>
      <xdr:row>38</xdr:row>
      <xdr:rowOff>78943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9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95470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67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151079</xdr:rowOff>
    </xdr:from>
    <xdr:to>
      <xdr:col>46</xdr:col>
      <xdr:colOff>38100</xdr:colOff>
      <xdr:row>38</xdr:row>
      <xdr:rowOff>81229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9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97756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2699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166167</xdr:rowOff>
    </xdr:from>
    <xdr:to>
      <xdr:col>41</xdr:col>
      <xdr:colOff>101600</xdr:colOff>
      <xdr:row>38</xdr:row>
      <xdr:rowOff>96317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112844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85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166853</xdr:rowOff>
    </xdr:from>
    <xdr:to>
      <xdr:col>36</xdr:col>
      <xdr:colOff>165100</xdr:colOff>
      <xdr:row>38</xdr:row>
      <xdr:rowOff>97003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1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113530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85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101254</xdr:rowOff>
    </xdr:from>
    <xdr:to>
      <xdr:col>54</xdr:col>
      <xdr:colOff>189865</xdr:colOff>
      <xdr:row>58</xdr:row>
      <xdr:rowOff>138942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73754"/>
          <a:ext cx="1270" cy="140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142769</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138942</xdr:rowOff>
    </xdr:from>
    <xdr:to>
      <xdr:col>55</xdr:col>
      <xdr:colOff>88900</xdr:colOff>
      <xdr:row>58</xdr:row>
      <xdr:rowOff>138942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47931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4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101254</xdr:rowOff>
    </xdr:from>
    <xdr:to>
      <xdr:col>55</xdr:col>
      <xdr:colOff>88900</xdr:colOff>
      <xdr:row>50</xdr:row>
      <xdr:rowOff>101254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7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31934</xdr:rowOff>
    </xdr:from>
    <xdr:to>
      <xdr:col>55</xdr:col>
      <xdr:colOff>0</xdr:colOff>
      <xdr:row>56</xdr:row>
      <xdr:rowOff>55887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461684"/>
          <a:ext cx="838200" cy="19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49904</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51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71477</xdr:rowOff>
    </xdr:from>
    <xdr:to>
      <xdr:col>55</xdr:col>
      <xdr:colOff>50800</xdr:colOff>
      <xdr:row>57</xdr:row>
      <xdr:rowOff>1627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15978</xdr:rowOff>
    </xdr:from>
    <xdr:to>
      <xdr:col>50</xdr:col>
      <xdr:colOff>114300</xdr:colOff>
      <xdr:row>56</xdr:row>
      <xdr:rowOff>55887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617178"/>
          <a:ext cx="889000" cy="3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85223</xdr:rowOff>
    </xdr:from>
    <xdr:to>
      <xdr:col>50</xdr:col>
      <xdr:colOff>165100</xdr:colOff>
      <xdr:row>57</xdr:row>
      <xdr:rowOff>15373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6500</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779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91424</xdr:rowOff>
    </xdr:from>
    <xdr:to>
      <xdr:col>45</xdr:col>
      <xdr:colOff>177800</xdr:colOff>
      <xdr:row>56</xdr:row>
      <xdr:rowOff>15978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521174"/>
          <a:ext cx="889000" cy="96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63449</xdr:rowOff>
    </xdr:from>
    <xdr:to>
      <xdr:col>46</xdr:col>
      <xdr:colOff>38100</xdr:colOff>
      <xdr:row>56</xdr:row>
      <xdr:rowOff>165049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6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156176</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757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91424</xdr:rowOff>
    </xdr:from>
    <xdr:to>
      <xdr:col>41</xdr:col>
      <xdr:colOff>50800</xdr:colOff>
      <xdr:row>56</xdr:row>
      <xdr:rowOff>19315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521174"/>
          <a:ext cx="889000" cy="99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99561</xdr:rowOff>
    </xdr:from>
    <xdr:to>
      <xdr:col>41</xdr:col>
      <xdr:colOff>101600</xdr:colOff>
      <xdr:row>57</xdr:row>
      <xdr:rowOff>29711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20838</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61795" y="9793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125030</xdr:rowOff>
    </xdr:from>
    <xdr:to>
      <xdr:col>36</xdr:col>
      <xdr:colOff>165100</xdr:colOff>
      <xdr:row>57</xdr:row>
      <xdr:rowOff>55180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46307</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81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152584</xdr:rowOff>
    </xdr:from>
    <xdr:to>
      <xdr:col>55</xdr:col>
      <xdr:colOff>50800</xdr:colOff>
      <xdr:row>55</xdr:row>
      <xdr:rowOff>82734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41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4011</xdr:rowOff>
    </xdr:from>
    <xdr:ext cx="599010"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26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5087</xdr:rowOff>
    </xdr:from>
    <xdr:to>
      <xdr:col>50</xdr:col>
      <xdr:colOff>165100</xdr:colOff>
      <xdr:row>56</xdr:row>
      <xdr:rowOff>106687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60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123214</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39795" y="9381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136628</xdr:rowOff>
    </xdr:from>
    <xdr:to>
      <xdr:col>46</xdr:col>
      <xdr:colOff>38100</xdr:colOff>
      <xdr:row>56</xdr:row>
      <xdr:rowOff>66778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56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83305</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50795" y="9341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40624</xdr:rowOff>
    </xdr:from>
    <xdr:to>
      <xdr:col>41</xdr:col>
      <xdr:colOff>101600</xdr:colOff>
      <xdr:row>55</xdr:row>
      <xdr:rowOff>142224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47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158751</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61795" y="9245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139965</xdr:rowOff>
    </xdr:from>
    <xdr:to>
      <xdr:col>36</xdr:col>
      <xdr:colOff>165100</xdr:colOff>
      <xdr:row>56</xdr:row>
      <xdr:rowOff>70115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56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86642</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672795" y="9344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121869</xdr:rowOff>
    </xdr:from>
    <xdr:to>
      <xdr:col>54</xdr:col>
      <xdr:colOff>189865</xdr:colOff>
      <xdr:row>78</xdr:row>
      <xdr:rowOff>114632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23369"/>
          <a:ext cx="1270" cy="1364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118459</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114632</xdr:rowOff>
    </xdr:from>
    <xdr:to>
      <xdr:col>55</xdr:col>
      <xdr:colOff>88900</xdr:colOff>
      <xdr:row>78</xdr:row>
      <xdr:rowOff>114632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8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68546</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121869</xdr:rowOff>
    </xdr:from>
    <xdr:to>
      <xdr:col>55</xdr:col>
      <xdr:colOff>88900</xdr:colOff>
      <xdr:row>70</xdr:row>
      <xdr:rowOff>121869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2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64084</xdr:rowOff>
    </xdr:from>
    <xdr:to>
      <xdr:col>55</xdr:col>
      <xdr:colOff>0</xdr:colOff>
      <xdr:row>78</xdr:row>
      <xdr:rowOff>75276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437184"/>
          <a:ext cx="838200" cy="1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60712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90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37835</xdr:rowOff>
    </xdr:from>
    <xdr:to>
      <xdr:col>55</xdr:col>
      <xdr:colOff>50800</xdr:colOff>
      <xdr:row>77</xdr:row>
      <xdr:rowOff>139435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97358</xdr:rowOff>
    </xdr:from>
    <xdr:to>
      <xdr:col>50</xdr:col>
      <xdr:colOff>114300</xdr:colOff>
      <xdr:row>78</xdr:row>
      <xdr:rowOff>64084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299008"/>
          <a:ext cx="889000" cy="13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60348</xdr:rowOff>
    </xdr:from>
    <xdr:to>
      <xdr:col>50</xdr:col>
      <xdr:colOff>165100</xdr:colOff>
      <xdr:row>77</xdr:row>
      <xdr:rowOff>161948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7025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3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97358</xdr:rowOff>
    </xdr:from>
    <xdr:to>
      <xdr:col>45</xdr:col>
      <xdr:colOff>177800</xdr:colOff>
      <xdr:row>78</xdr:row>
      <xdr:rowOff>59389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299008"/>
          <a:ext cx="889000" cy="13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42132</xdr:rowOff>
    </xdr:from>
    <xdr:to>
      <xdr:col>46</xdr:col>
      <xdr:colOff>38100</xdr:colOff>
      <xdr:row>77</xdr:row>
      <xdr:rowOff>143732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160259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59389</xdr:rowOff>
    </xdr:from>
    <xdr:to>
      <xdr:col>41</xdr:col>
      <xdr:colOff>50800</xdr:colOff>
      <xdr:row>78</xdr:row>
      <xdr:rowOff>98081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432489"/>
          <a:ext cx="889000" cy="3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65565</xdr:rowOff>
    </xdr:from>
    <xdr:to>
      <xdr:col>41</xdr:col>
      <xdr:colOff>101600</xdr:colOff>
      <xdr:row>77</xdr:row>
      <xdr:rowOff>167165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12242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45901</xdr:rowOff>
    </xdr:from>
    <xdr:to>
      <xdr:col>36</xdr:col>
      <xdr:colOff>165100</xdr:colOff>
      <xdr:row>77</xdr:row>
      <xdr:rowOff>147501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164028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24476</xdr:rowOff>
    </xdr:from>
    <xdr:to>
      <xdr:col>55</xdr:col>
      <xdr:colOff>50800</xdr:colOff>
      <xdr:row>78</xdr:row>
      <xdr:rowOff>126076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9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110853</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1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13284</xdr:rowOff>
    </xdr:from>
    <xdr:to>
      <xdr:col>50</xdr:col>
      <xdr:colOff>165100</xdr:colOff>
      <xdr:row>78</xdr:row>
      <xdr:rowOff>114884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8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106011</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47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46558</xdr:rowOff>
    </xdr:from>
    <xdr:to>
      <xdr:col>46</xdr:col>
      <xdr:colOff>38100</xdr:colOff>
      <xdr:row>77</xdr:row>
      <xdr:rowOff>148158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24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139285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34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8589</xdr:rowOff>
    </xdr:from>
    <xdr:to>
      <xdr:col>41</xdr:col>
      <xdr:colOff>101600</xdr:colOff>
      <xdr:row>78</xdr:row>
      <xdr:rowOff>110189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8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101316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47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47281</xdr:rowOff>
    </xdr:from>
    <xdr:to>
      <xdr:col>36</xdr:col>
      <xdr:colOff>165100</xdr:colOff>
      <xdr:row>78</xdr:row>
      <xdr:rowOff>148881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2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140008</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513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21189</xdr:rowOff>
    </xdr:from>
    <xdr:to>
      <xdr:col>54</xdr:col>
      <xdr:colOff>189865</xdr:colOff>
      <xdr:row>97</xdr:row>
      <xdr:rowOff>130697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51689"/>
          <a:ext cx="1270" cy="130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134524</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76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130697</xdr:rowOff>
    </xdr:from>
    <xdr:to>
      <xdr:col>55</xdr:col>
      <xdr:colOff>88900</xdr:colOff>
      <xdr:row>97</xdr:row>
      <xdr:rowOff>130697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76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139316</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22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325,921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21189</xdr:rowOff>
    </xdr:from>
    <xdr:to>
      <xdr:col>55</xdr:col>
      <xdr:colOff>88900</xdr:colOff>
      <xdr:row>90</xdr:row>
      <xdr:rowOff>21189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5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42704</xdr:rowOff>
    </xdr:from>
    <xdr:to>
      <xdr:col>55</xdr:col>
      <xdr:colOff>0</xdr:colOff>
      <xdr:row>96</xdr:row>
      <xdr:rowOff>113128</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501904"/>
          <a:ext cx="838200" cy="7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45986</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1622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23109</xdr:rowOff>
    </xdr:from>
    <xdr:to>
      <xdr:col>55</xdr:col>
      <xdr:colOff>50800</xdr:colOff>
      <xdr:row>95</xdr:row>
      <xdr:rowOff>124709</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31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113128</xdr:rowOff>
    </xdr:from>
    <xdr:to>
      <xdr:col>50</xdr:col>
      <xdr:colOff>114300</xdr:colOff>
      <xdr:row>96</xdr:row>
      <xdr:rowOff>149995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572328"/>
          <a:ext cx="889000" cy="3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86796</xdr:rowOff>
    </xdr:from>
    <xdr:to>
      <xdr:col>50</xdr:col>
      <xdr:colOff>165100</xdr:colOff>
      <xdr:row>96</xdr:row>
      <xdr:rowOff>16946</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33473</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14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70723</xdr:rowOff>
    </xdr:from>
    <xdr:to>
      <xdr:col>45</xdr:col>
      <xdr:colOff>177800</xdr:colOff>
      <xdr:row>96</xdr:row>
      <xdr:rowOff>149995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529923"/>
          <a:ext cx="889000" cy="79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107307</xdr:rowOff>
    </xdr:from>
    <xdr:to>
      <xdr:col>46</xdr:col>
      <xdr:colOff>38100</xdr:colOff>
      <xdr:row>96</xdr:row>
      <xdr:rowOff>37457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53984</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19672</xdr:rowOff>
    </xdr:from>
    <xdr:to>
      <xdr:col>41</xdr:col>
      <xdr:colOff>50800</xdr:colOff>
      <xdr:row>96</xdr:row>
      <xdr:rowOff>70723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478872"/>
          <a:ext cx="889000" cy="5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123117</xdr:rowOff>
    </xdr:from>
    <xdr:to>
      <xdr:col>41</xdr:col>
      <xdr:colOff>101600</xdr:colOff>
      <xdr:row>96</xdr:row>
      <xdr:rowOff>53267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69794</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18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146754</xdr:rowOff>
    </xdr:from>
    <xdr:to>
      <xdr:col>36</xdr:col>
      <xdr:colOff>165100</xdr:colOff>
      <xdr:row>96</xdr:row>
      <xdr:rowOff>76904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68031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52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163354</xdr:rowOff>
    </xdr:from>
    <xdr:to>
      <xdr:col>55</xdr:col>
      <xdr:colOff>50800</xdr:colOff>
      <xdr:row>96</xdr:row>
      <xdr:rowOff>93504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45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141781</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42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62328</xdr:rowOff>
    </xdr:from>
    <xdr:to>
      <xdr:col>50</xdr:col>
      <xdr:colOff>165100</xdr:colOff>
      <xdr:row>96</xdr:row>
      <xdr:rowOff>163928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52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155055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61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99195</xdr:rowOff>
    </xdr:from>
    <xdr:to>
      <xdr:col>46</xdr:col>
      <xdr:colOff>38100</xdr:colOff>
      <xdr:row>97</xdr:row>
      <xdr:rowOff>29345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55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20472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65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19923</xdr:rowOff>
    </xdr:from>
    <xdr:to>
      <xdr:col>41</xdr:col>
      <xdr:colOff>101600</xdr:colOff>
      <xdr:row>96</xdr:row>
      <xdr:rowOff>121523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47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112650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57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140322</xdr:rowOff>
    </xdr:from>
    <xdr:to>
      <xdr:col>36</xdr:col>
      <xdr:colOff>165100</xdr:colOff>
      <xdr:row>96</xdr:row>
      <xdr:rowOff>70472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42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86999</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672795" y="16203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8925</xdr:rowOff>
    </xdr:from>
    <xdr:to>
      <xdr:col>85</xdr:col>
      <xdr:colOff>126364</xdr:colOff>
      <xdr:row>38</xdr:row>
      <xdr:rowOff>31824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23875"/>
          <a:ext cx="1269" cy="1223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35651</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5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31824</xdr:rowOff>
    </xdr:from>
    <xdr:to>
      <xdr:col>86</xdr:col>
      <xdr:colOff>25400</xdr:colOff>
      <xdr:row>38</xdr:row>
      <xdr:rowOff>31824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46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127052</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9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8925</xdr:rowOff>
    </xdr:from>
    <xdr:to>
      <xdr:col>86</xdr:col>
      <xdr:colOff>25400</xdr:colOff>
      <xdr:row>31</xdr:row>
      <xdr:rowOff>8925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2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22009</xdr:rowOff>
    </xdr:from>
    <xdr:to>
      <xdr:col>85</xdr:col>
      <xdr:colOff>127000</xdr:colOff>
      <xdr:row>38</xdr:row>
      <xdr:rowOff>34567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537109"/>
          <a:ext cx="838200" cy="12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130949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31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108072</xdr:rowOff>
    </xdr:from>
    <xdr:to>
      <xdr:col>85</xdr:col>
      <xdr:colOff>177800</xdr:colOff>
      <xdr:row>37</xdr:row>
      <xdr:rowOff>38222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8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143891</xdr:rowOff>
    </xdr:from>
    <xdr:to>
      <xdr:col>81</xdr:col>
      <xdr:colOff>50800</xdr:colOff>
      <xdr:row>38</xdr:row>
      <xdr:rowOff>34567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487541"/>
          <a:ext cx="889000" cy="6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147201</xdr:rowOff>
    </xdr:from>
    <xdr:to>
      <xdr:col>81</xdr:col>
      <xdr:colOff>101600</xdr:colOff>
      <xdr:row>37</xdr:row>
      <xdr:rowOff>77351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1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93878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9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143891</xdr:rowOff>
    </xdr:from>
    <xdr:to>
      <xdr:col>76</xdr:col>
      <xdr:colOff>114300</xdr:colOff>
      <xdr:row>37</xdr:row>
      <xdr:rowOff>154231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487541"/>
          <a:ext cx="889000" cy="10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159057</xdr:rowOff>
    </xdr:from>
    <xdr:to>
      <xdr:col>76</xdr:col>
      <xdr:colOff>165100</xdr:colOff>
      <xdr:row>37</xdr:row>
      <xdr:rowOff>89207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3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105734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10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154231</xdr:rowOff>
    </xdr:from>
    <xdr:to>
      <xdr:col>71</xdr:col>
      <xdr:colOff>177800</xdr:colOff>
      <xdr:row>38</xdr:row>
      <xdr:rowOff>22961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497881"/>
          <a:ext cx="889000" cy="40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139718</xdr:rowOff>
    </xdr:from>
    <xdr:to>
      <xdr:col>72</xdr:col>
      <xdr:colOff>38100</xdr:colOff>
      <xdr:row>37</xdr:row>
      <xdr:rowOff>69868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86395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8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109992</xdr:rowOff>
    </xdr:from>
    <xdr:to>
      <xdr:col>67</xdr:col>
      <xdr:colOff>101600</xdr:colOff>
      <xdr:row>37</xdr:row>
      <xdr:rowOff>40142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56669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5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142659</xdr:rowOff>
    </xdr:from>
    <xdr:to>
      <xdr:col>85</xdr:col>
      <xdr:colOff>177800</xdr:colOff>
      <xdr:row>38</xdr:row>
      <xdr:rowOff>72810</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863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57586</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40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155217</xdr:rowOff>
    </xdr:from>
    <xdr:to>
      <xdr:col>81</xdr:col>
      <xdr:colOff>101600</xdr:colOff>
      <xdr:row>38</xdr:row>
      <xdr:rowOff>85367</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9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76494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9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93091</xdr:rowOff>
    </xdr:from>
    <xdr:to>
      <xdr:col>76</xdr:col>
      <xdr:colOff>165100</xdr:colOff>
      <xdr:row>38</xdr:row>
      <xdr:rowOff>23240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367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14368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52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103431</xdr:rowOff>
    </xdr:from>
    <xdr:to>
      <xdr:col>72</xdr:col>
      <xdr:colOff>38100</xdr:colOff>
      <xdr:row>38</xdr:row>
      <xdr:rowOff>33581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4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24709</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3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143612</xdr:rowOff>
    </xdr:from>
    <xdr:to>
      <xdr:col>67</xdr:col>
      <xdr:colOff>101600</xdr:colOff>
      <xdr:row>38</xdr:row>
      <xdr:rowOff>73761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8726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64888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57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45993</xdr:rowOff>
    </xdr:from>
    <xdr:to>
      <xdr:col>85</xdr:col>
      <xdr:colOff>126364</xdr:colOff>
      <xdr:row>57</xdr:row>
      <xdr:rowOff>55955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18493"/>
          <a:ext cx="1269" cy="1210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59782</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983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55955</xdr:rowOff>
    </xdr:from>
    <xdr:to>
      <xdr:col>86</xdr:col>
      <xdr:colOff>25400</xdr:colOff>
      <xdr:row>57</xdr:row>
      <xdr:rowOff>55955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82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164120</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39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320,496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45993</xdr:rowOff>
    </xdr:from>
    <xdr:to>
      <xdr:col>86</xdr:col>
      <xdr:colOff>25400</xdr:colOff>
      <xdr:row>50</xdr:row>
      <xdr:rowOff>45993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130570</xdr:rowOff>
    </xdr:from>
    <xdr:to>
      <xdr:col>85</xdr:col>
      <xdr:colOff>127000</xdr:colOff>
      <xdr:row>55</xdr:row>
      <xdr:rowOff>155725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560320"/>
          <a:ext cx="838200" cy="2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30272</xdr:rowOff>
    </xdr:from>
    <xdr:ext cx="599010"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2885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7395</xdr:rowOff>
    </xdr:from>
    <xdr:to>
      <xdr:col>85</xdr:col>
      <xdr:colOff>177800</xdr:colOff>
      <xdr:row>55</xdr:row>
      <xdr:rowOff>108995</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43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155725</xdr:rowOff>
    </xdr:from>
    <xdr:to>
      <xdr:col>81</xdr:col>
      <xdr:colOff>50800</xdr:colOff>
      <xdr:row>56</xdr:row>
      <xdr:rowOff>9640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585475"/>
          <a:ext cx="889000" cy="25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60325</xdr:rowOff>
    </xdr:from>
    <xdr:to>
      <xdr:col>81</xdr:col>
      <xdr:colOff>101600</xdr:colOff>
      <xdr:row>55</xdr:row>
      <xdr:rowOff>161925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7002</xdr:rowOff>
    </xdr:from>
    <xdr:ext cx="59901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181795" y="926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148405</xdr:rowOff>
    </xdr:from>
    <xdr:to>
      <xdr:col>76</xdr:col>
      <xdr:colOff>114300</xdr:colOff>
      <xdr:row>56</xdr:row>
      <xdr:rowOff>9640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3703300" y="9578155"/>
          <a:ext cx="889000" cy="3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72532</xdr:rowOff>
    </xdr:from>
    <xdr:to>
      <xdr:col>76</xdr:col>
      <xdr:colOff>165100</xdr:colOff>
      <xdr:row>56</xdr:row>
      <xdr:rowOff>2682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50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19209</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292795" y="927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148405</xdr:rowOff>
    </xdr:from>
    <xdr:to>
      <xdr:col>71</xdr:col>
      <xdr:colOff>177800</xdr:colOff>
      <xdr:row>56</xdr:row>
      <xdr:rowOff>18679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2814300" y="9578155"/>
          <a:ext cx="889000" cy="4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117301</xdr:rowOff>
    </xdr:from>
    <xdr:to>
      <xdr:col>72</xdr:col>
      <xdr:colOff>38100</xdr:colOff>
      <xdr:row>56</xdr:row>
      <xdr:rowOff>47451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38578</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03795" y="9639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140458</xdr:rowOff>
    </xdr:from>
    <xdr:to>
      <xdr:col>67</xdr:col>
      <xdr:colOff>101600</xdr:colOff>
      <xdr:row>56</xdr:row>
      <xdr:rowOff>70608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61735</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14795" y="9662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79770</xdr:rowOff>
    </xdr:from>
    <xdr:to>
      <xdr:col>85</xdr:col>
      <xdr:colOff>177800</xdr:colOff>
      <xdr:row>56</xdr:row>
      <xdr:rowOff>9920</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50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58197</xdr:rowOff>
    </xdr:from>
    <xdr:ext cx="599010"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48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104925</xdr:rowOff>
    </xdr:from>
    <xdr:to>
      <xdr:col>81</xdr:col>
      <xdr:colOff>101600</xdr:colOff>
      <xdr:row>56</xdr:row>
      <xdr:rowOff>35075</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53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26202</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181795" y="9627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130290</xdr:rowOff>
    </xdr:from>
    <xdr:to>
      <xdr:col>76</xdr:col>
      <xdr:colOff>165100</xdr:colOff>
      <xdr:row>56</xdr:row>
      <xdr:rowOff>60440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56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51567</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292795" y="9652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97605</xdr:rowOff>
    </xdr:from>
    <xdr:to>
      <xdr:col>72</xdr:col>
      <xdr:colOff>38100</xdr:colOff>
      <xdr:row>56</xdr:row>
      <xdr:rowOff>27755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52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44282</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03795" y="930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139329</xdr:rowOff>
    </xdr:from>
    <xdr:to>
      <xdr:col>67</xdr:col>
      <xdr:colOff>101600</xdr:colOff>
      <xdr:row>56</xdr:row>
      <xdr:rowOff>69479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56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86006</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14795" y="9344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49175</xdr:rowOff>
    </xdr:from>
    <xdr:to>
      <xdr:col>85</xdr:col>
      <xdr:colOff>126364</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22125"/>
          <a:ext cx="1269" cy="142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167302</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97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49175</xdr:rowOff>
    </xdr:from>
    <xdr:to>
      <xdr:col>86</xdr:col>
      <xdr:colOff>25400</xdr:colOff>
      <xdr:row>71</xdr:row>
      <xdr:rowOff>49175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2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129631</xdr:rowOff>
    </xdr:from>
    <xdr:to>
      <xdr:col>85</xdr:col>
      <xdr:colOff>127000</xdr:colOff>
      <xdr:row>79</xdr:row>
      <xdr:rowOff>96549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502731"/>
          <a:ext cx="838200" cy="13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64878</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437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86451</xdr:rowOff>
    </xdr:from>
    <xdr:to>
      <xdr:col>85</xdr:col>
      <xdr:colOff>177800</xdr:colOff>
      <xdr:row>79</xdr:row>
      <xdr:rowOff>16601</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5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96549</xdr:rowOff>
    </xdr:from>
    <xdr:to>
      <xdr:col>81</xdr:col>
      <xdr:colOff>50800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641099"/>
          <a:ext cx="889000" cy="2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42059</xdr:rowOff>
    </xdr:from>
    <xdr:to>
      <xdr:col>81</xdr:col>
      <xdr:colOff>101600</xdr:colOff>
      <xdr:row>78</xdr:row>
      <xdr:rowOff>143659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15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160186</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9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40008</xdr:rowOff>
    </xdr:from>
    <xdr:to>
      <xdr:col>76</xdr:col>
      <xdr:colOff>114300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584558"/>
          <a:ext cx="889000" cy="5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60368</xdr:rowOff>
    </xdr:from>
    <xdr:to>
      <xdr:col>76</xdr:col>
      <xdr:colOff>165100</xdr:colOff>
      <xdr:row>78</xdr:row>
      <xdr:rowOff>161968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3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7045</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20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21427</xdr:rowOff>
    </xdr:from>
    <xdr:to>
      <xdr:col>71</xdr:col>
      <xdr:colOff>177800</xdr:colOff>
      <xdr:row>79</xdr:row>
      <xdr:rowOff>40008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565977"/>
          <a:ext cx="889000" cy="1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70993</xdr:rowOff>
    </xdr:from>
    <xdr:to>
      <xdr:col>72</xdr:col>
      <xdr:colOff>38100</xdr:colOff>
      <xdr:row>79</xdr:row>
      <xdr:rowOff>1143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4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17670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21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19199</xdr:rowOff>
    </xdr:from>
    <xdr:to>
      <xdr:col>67</xdr:col>
      <xdr:colOff>101600</xdr:colOff>
      <xdr:row>78</xdr:row>
      <xdr:rowOff>120799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3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137326</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6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78831</xdr:rowOff>
    </xdr:from>
    <xdr:to>
      <xdr:col>85</xdr:col>
      <xdr:colOff>177800</xdr:colOff>
      <xdr:row>79</xdr:row>
      <xdr:rowOff>8981</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5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101708</xdr:rowOff>
    </xdr:from>
    <xdr:ext cx="534377"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0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45749</xdr:rowOff>
    </xdr:from>
    <xdr:to>
      <xdr:col>81</xdr:col>
      <xdr:colOff>101600</xdr:colOff>
      <xdr:row>79</xdr:row>
      <xdr:rowOff>147349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59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138476</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2017" y="13683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160658</xdr:rowOff>
    </xdr:from>
    <xdr:to>
      <xdr:col>72</xdr:col>
      <xdr:colOff>38100</xdr:colOff>
      <xdr:row>79</xdr:row>
      <xdr:rowOff>90808</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53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81935</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626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142077</xdr:rowOff>
    </xdr:from>
    <xdr:to>
      <xdr:col>67</xdr:col>
      <xdr:colOff>101600</xdr:colOff>
      <xdr:row>79</xdr:row>
      <xdr:rowOff>72227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51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63354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607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33176</xdr:rowOff>
    </xdr:from>
    <xdr:to>
      <xdr:col>85</xdr:col>
      <xdr:colOff>126364</xdr:colOff>
      <xdr:row>98</xdr:row>
      <xdr:rowOff>139032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806576"/>
          <a:ext cx="1269" cy="1134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142859</xdr:rowOff>
    </xdr:from>
    <xdr:ext cx="378565"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4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139032</xdr:rowOff>
    </xdr:from>
    <xdr:to>
      <xdr:col>86</xdr:col>
      <xdr:colOff>25400</xdr:colOff>
      <xdr:row>98</xdr:row>
      <xdr:rowOff>139032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41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151303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8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33176</xdr:rowOff>
    </xdr:from>
    <xdr:to>
      <xdr:col>86</xdr:col>
      <xdr:colOff>25400</xdr:colOff>
      <xdr:row>92</xdr:row>
      <xdr:rowOff>33176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80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8694</xdr:rowOff>
    </xdr:from>
    <xdr:to>
      <xdr:col>85</xdr:col>
      <xdr:colOff>127000</xdr:colOff>
      <xdr:row>95</xdr:row>
      <xdr:rowOff>42554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296444"/>
          <a:ext cx="838200" cy="3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3717</xdr:rowOff>
    </xdr:from>
    <xdr:ext cx="599010"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291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25290</xdr:rowOff>
    </xdr:from>
    <xdr:to>
      <xdr:col>85</xdr:col>
      <xdr:colOff>177800</xdr:colOff>
      <xdr:row>95</xdr:row>
      <xdr:rowOff>126890</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31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42554</xdr:rowOff>
    </xdr:from>
    <xdr:to>
      <xdr:col>81</xdr:col>
      <xdr:colOff>50800</xdr:colOff>
      <xdr:row>95</xdr:row>
      <xdr:rowOff>70219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330304"/>
          <a:ext cx="889000" cy="2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40875</xdr:rowOff>
    </xdr:from>
    <xdr:to>
      <xdr:col>81</xdr:col>
      <xdr:colOff>101600</xdr:colOff>
      <xdr:row>95</xdr:row>
      <xdr:rowOff>142475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32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133602</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181795" y="16421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70219</xdr:rowOff>
    </xdr:from>
    <xdr:to>
      <xdr:col>76</xdr:col>
      <xdr:colOff>114300</xdr:colOff>
      <xdr:row>95</xdr:row>
      <xdr:rowOff>120611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357969"/>
          <a:ext cx="889000" cy="50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8575</xdr:rowOff>
    </xdr:from>
    <xdr:to>
      <xdr:col>76</xdr:col>
      <xdr:colOff>165100</xdr:colOff>
      <xdr:row>95</xdr:row>
      <xdr:rowOff>110175</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29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126702</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292795" y="1607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120611</xdr:rowOff>
    </xdr:from>
    <xdr:to>
      <xdr:col>71</xdr:col>
      <xdr:colOff>177800</xdr:colOff>
      <xdr:row>95</xdr:row>
      <xdr:rowOff>140002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408361"/>
          <a:ext cx="889000" cy="1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59269</xdr:rowOff>
    </xdr:from>
    <xdr:to>
      <xdr:col>72</xdr:col>
      <xdr:colOff>38100</xdr:colOff>
      <xdr:row>95</xdr:row>
      <xdr:rowOff>160869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5946</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03795" y="16122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95017</xdr:rowOff>
    </xdr:from>
    <xdr:to>
      <xdr:col>67</xdr:col>
      <xdr:colOff>101600</xdr:colOff>
      <xdr:row>96</xdr:row>
      <xdr:rowOff>25167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16294</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14795" y="1647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129344</xdr:rowOff>
    </xdr:from>
    <xdr:to>
      <xdr:col>85</xdr:col>
      <xdr:colOff>177800</xdr:colOff>
      <xdr:row>95</xdr:row>
      <xdr:rowOff>59494</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24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152221</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097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163204</xdr:rowOff>
    </xdr:from>
    <xdr:to>
      <xdr:col>81</xdr:col>
      <xdr:colOff>101600</xdr:colOff>
      <xdr:row>95</xdr:row>
      <xdr:rowOff>93354</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27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109881</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605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19419</xdr:rowOff>
    </xdr:from>
    <xdr:to>
      <xdr:col>76</xdr:col>
      <xdr:colOff>165100</xdr:colOff>
      <xdr:row>95</xdr:row>
      <xdr:rowOff>121019</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30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112146</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6399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69811</xdr:rowOff>
    </xdr:from>
    <xdr:to>
      <xdr:col>72</xdr:col>
      <xdr:colOff>38100</xdr:colOff>
      <xdr:row>95</xdr:row>
      <xdr:rowOff>171411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35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162538</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03795" y="16450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89202</xdr:rowOff>
    </xdr:from>
    <xdr:to>
      <xdr:col>67</xdr:col>
      <xdr:colOff>101600</xdr:colOff>
      <xdr:row>96</xdr:row>
      <xdr:rowOff>19352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37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35879</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14795" y="16152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142803</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286303"/>
          <a:ext cx="1269" cy="1499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119215</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805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89480</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06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142803</xdr:rowOff>
    </xdr:from>
    <xdr:to>
      <xdr:col>116</xdr:col>
      <xdr:colOff>152400</xdr:colOff>
      <xdr:row>30</xdr:row>
      <xdr:rowOff>142803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28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36665</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55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13788</xdr:rowOff>
    </xdr:from>
    <xdr:to>
      <xdr:col>116</xdr:col>
      <xdr:colOff>114300</xdr:colOff>
      <xdr:row>39</xdr:row>
      <xdr:rowOff>115388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157807</xdr:rowOff>
    </xdr:from>
    <xdr:to>
      <xdr:col>112</xdr:col>
      <xdr:colOff>38100</xdr:colOff>
      <xdr:row>39</xdr:row>
      <xdr:rowOff>87957</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104484</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4017" y="6448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98371</xdr:rowOff>
    </xdr:from>
    <xdr:to>
      <xdr:col>107</xdr:col>
      <xdr:colOff>101600</xdr:colOff>
      <xdr:row>39</xdr:row>
      <xdr:rowOff>28521</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613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45048</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5017" y="6388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21299</xdr:rowOff>
    </xdr:from>
    <xdr:to>
      <xdr:col>102</xdr:col>
      <xdr:colOff>165100</xdr:colOff>
      <xdr:row>39</xdr:row>
      <xdr:rowOff>122899</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70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139426</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483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159113</xdr:rowOff>
    </xdr:from>
    <xdr:to>
      <xdr:col>98</xdr:col>
      <xdr:colOff>38100</xdr:colOff>
      <xdr:row>39</xdr:row>
      <xdr:rowOff>89263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105790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449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163665</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tx1"/>
              </a:solidFill>
              <a:effectLst/>
              <a:latin typeface="+mn-lt"/>
              <a:ea typeface="+mn-ea"/>
              <a:cs typeface="+mn-cs"/>
            </a:rPr>
            <a:t>○衛生費は住民一人当たり</a:t>
          </a:r>
          <a:r>
            <a:rPr kumimoji="1" lang="en-US" altLang="ja-JP" sz="1100" b="0" i="0" baseline="0">
              <a:solidFill>
                <a:schemeClr val="tx1"/>
              </a:solidFill>
              <a:effectLst/>
              <a:latin typeface="+mn-lt"/>
              <a:ea typeface="+mn-ea"/>
              <a:cs typeface="+mn-cs"/>
            </a:rPr>
            <a:t>307,181</a:t>
          </a:r>
          <a:r>
            <a:rPr kumimoji="1" lang="ja-JP" altLang="ja-JP" sz="1100" b="0" i="0" baseline="0">
              <a:solidFill>
                <a:schemeClr val="tx1"/>
              </a:solidFill>
              <a:effectLst/>
              <a:latin typeface="+mn-lt"/>
              <a:ea typeface="+mn-ea"/>
              <a:cs typeface="+mn-cs"/>
            </a:rPr>
            <a:t>円となっており、</a:t>
          </a:r>
          <a:r>
            <a:rPr kumimoji="1" lang="en-US" altLang="ja-JP" sz="1100" b="0" i="0" baseline="0">
              <a:solidFill>
                <a:schemeClr val="tx1"/>
              </a:solidFill>
              <a:effectLst/>
              <a:latin typeface="+mn-lt"/>
              <a:ea typeface="+mn-ea"/>
              <a:cs typeface="+mn-cs"/>
            </a:rPr>
            <a:t>2</a:t>
          </a:r>
          <a:r>
            <a:rPr kumimoji="1" lang="ja-JP" altLang="en-US" sz="1100" b="0" i="0" baseline="0">
              <a:solidFill>
                <a:schemeClr val="tx1"/>
              </a:solidFill>
              <a:effectLst/>
              <a:latin typeface="+mn-lt"/>
              <a:ea typeface="+mn-ea"/>
              <a:cs typeface="+mn-cs"/>
            </a:rPr>
            <a:t>年連続で大きく増加している。</a:t>
          </a:r>
          <a:endParaRPr lang="ja-JP" altLang="ja-JP" sz="14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    これは、令和</a:t>
          </a:r>
          <a:r>
            <a:rPr kumimoji="1" lang="en-US" altLang="ja-JP" sz="1100" b="0" i="0" baseline="0">
              <a:solidFill>
                <a:schemeClr val="tx1"/>
              </a:solidFill>
              <a:effectLst/>
              <a:latin typeface="+mn-lt"/>
              <a:ea typeface="+mn-ea"/>
              <a:cs typeface="+mn-cs"/>
            </a:rPr>
            <a:t>4</a:t>
          </a:r>
          <a:r>
            <a:rPr kumimoji="1" lang="ja-JP" altLang="ja-JP" sz="1100" b="0" i="0" baseline="0">
              <a:solidFill>
                <a:schemeClr val="tx1"/>
              </a:solidFill>
              <a:effectLst/>
              <a:latin typeface="+mn-lt"/>
              <a:ea typeface="+mn-ea"/>
              <a:cs typeface="+mn-cs"/>
            </a:rPr>
            <a:t>～</a:t>
          </a:r>
          <a:r>
            <a:rPr kumimoji="1" lang="en-US" altLang="ja-JP" sz="1100" b="0" i="0" baseline="0">
              <a:solidFill>
                <a:schemeClr val="tx1"/>
              </a:solidFill>
              <a:effectLst/>
              <a:latin typeface="+mn-lt"/>
              <a:ea typeface="+mn-ea"/>
              <a:cs typeface="+mn-cs"/>
            </a:rPr>
            <a:t>6</a:t>
          </a:r>
          <a:r>
            <a:rPr kumimoji="1" lang="ja-JP" altLang="ja-JP" sz="1100" b="0" i="0" baseline="0">
              <a:solidFill>
                <a:schemeClr val="tx1"/>
              </a:solidFill>
              <a:effectLst/>
              <a:latin typeface="+mn-lt"/>
              <a:ea typeface="+mn-ea"/>
              <a:cs typeface="+mn-cs"/>
            </a:rPr>
            <a:t>年度にかけて進</a:t>
          </a:r>
          <a:r>
            <a:rPr kumimoji="1" lang="ja-JP" altLang="en-US" sz="1100" b="0" i="0" baseline="0">
              <a:solidFill>
                <a:schemeClr val="tx1"/>
              </a:solidFill>
              <a:effectLst/>
              <a:latin typeface="+mn-lt"/>
              <a:ea typeface="+mn-ea"/>
              <a:cs typeface="+mn-cs"/>
            </a:rPr>
            <a:t>めてきた</a:t>
          </a:r>
          <a:r>
            <a:rPr kumimoji="1" lang="ja-JP" altLang="ja-JP" sz="1100" b="0" i="0" baseline="0">
              <a:solidFill>
                <a:schemeClr val="tx1"/>
              </a:solidFill>
              <a:effectLst/>
              <a:latin typeface="+mn-lt"/>
              <a:ea typeface="+mn-ea"/>
              <a:cs typeface="+mn-cs"/>
            </a:rPr>
            <a:t>一般廃棄物最終処分場整備</a:t>
          </a:r>
          <a:r>
            <a:rPr kumimoji="1" lang="ja-JP" altLang="en-US" sz="1100" b="0" i="0" baseline="0">
              <a:solidFill>
                <a:schemeClr val="tx1"/>
              </a:solidFill>
              <a:effectLst/>
              <a:latin typeface="+mn-lt"/>
              <a:ea typeface="+mn-ea"/>
              <a:cs typeface="+mn-cs"/>
            </a:rPr>
            <a:t>について、</a:t>
          </a:r>
          <a:r>
            <a:rPr kumimoji="1" lang="ja-JP" altLang="ja-JP" sz="1100" b="0" i="0" baseline="0">
              <a:solidFill>
                <a:schemeClr val="tx1"/>
              </a:solidFill>
              <a:effectLst/>
              <a:latin typeface="+mn-lt"/>
              <a:ea typeface="+mn-ea"/>
              <a:cs typeface="+mn-cs"/>
            </a:rPr>
            <a:t>最終年度の令和６年度決算額に大きく事業費（</a:t>
          </a:r>
          <a:r>
            <a:rPr kumimoji="1" lang="en-US" altLang="ja-JP" sz="1100" b="0" i="0" baseline="0">
              <a:solidFill>
                <a:schemeClr val="tx1"/>
              </a:solidFill>
              <a:effectLst/>
              <a:latin typeface="+mn-lt"/>
              <a:ea typeface="+mn-ea"/>
              <a:cs typeface="+mn-cs"/>
            </a:rPr>
            <a:t>946</a:t>
          </a:r>
          <a:r>
            <a:rPr kumimoji="1" lang="ja-JP" altLang="ja-JP" sz="1100" b="0" i="0" baseline="0">
              <a:solidFill>
                <a:schemeClr val="tx1"/>
              </a:solidFill>
              <a:effectLst/>
              <a:latin typeface="+mn-lt"/>
              <a:ea typeface="+mn-ea"/>
              <a:cs typeface="+mn-cs"/>
            </a:rPr>
            <a:t>百万円）が計上されたためである</a:t>
          </a:r>
          <a:r>
            <a:rPr kumimoji="1" lang="ja-JP" altLang="en-US" sz="1100" b="0" i="0" baseline="0">
              <a:solidFill>
                <a:schemeClr val="tx1"/>
              </a:solidFill>
              <a:effectLst/>
              <a:latin typeface="+mn-lt"/>
              <a:ea typeface="+mn-ea"/>
              <a:cs typeface="+mn-cs"/>
            </a:rPr>
            <a:t>。</a:t>
          </a:r>
          <a:endParaRPr kumimoji="1" lang="en-US" altLang="ja-JP" sz="1100" b="0" i="0" baseline="0">
            <a:solidFill>
              <a:schemeClr val="tx1"/>
            </a:solidFill>
            <a:effectLst/>
            <a:latin typeface="+mn-lt"/>
            <a:ea typeface="+mn-ea"/>
            <a:cs typeface="+mn-cs"/>
          </a:endParaRPr>
        </a:p>
        <a:p>
          <a:pPr eaLnBrk="1" fontAlgn="auto" latinLnBrk="0" hangingPunct="1"/>
          <a:r>
            <a:rPr kumimoji="1" lang="ja-JP" altLang="ja-JP" sz="1100" b="0" i="0" baseline="0">
              <a:solidFill>
                <a:schemeClr val="tx1"/>
              </a:solidFill>
              <a:effectLst/>
              <a:latin typeface="+mn-lt"/>
              <a:ea typeface="+mn-ea"/>
              <a:cs typeface="+mn-cs"/>
            </a:rPr>
            <a:t>○農林水産業費は住民一人当たり</a:t>
          </a:r>
          <a:r>
            <a:rPr kumimoji="1" lang="en-US" altLang="ja-JP" sz="1100" b="0" i="0" baseline="0">
              <a:solidFill>
                <a:schemeClr val="tx1"/>
              </a:solidFill>
              <a:effectLst/>
              <a:latin typeface="+mn-lt"/>
              <a:ea typeface="+mn-ea"/>
              <a:cs typeface="+mn-cs"/>
            </a:rPr>
            <a:t>183,285</a:t>
          </a:r>
          <a:r>
            <a:rPr kumimoji="1" lang="ja-JP" altLang="ja-JP" sz="1100" b="0" i="0" baseline="0">
              <a:solidFill>
                <a:schemeClr val="tx1"/>
              </a:solidFill>
              <a:effectLst/>
              <a:latin typeface="+mn-lt"/>
              <a:ea typeface="+mn-ea"/>
              <a:cs typeface="+mn-cs"/>
            </a:rPr>
            <a:t>円となっており、類似団体と比較して一人当たりｺｽﾄが高い状況となっている。</a:t>
          </a:r>
          <a:endParaRPr lang="ja-JP" altLang="ja-JP" sz="14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    これは、本町の基幹産業が農業であり、畑地帯整備事業等の基盤整備を進めていることによるものである。</a:t>
          </a:r>
          <a:r>
            <a:rPr kumimoji="1" lang="ja-JP" altLang="ja-JP" sz="1100" b="0" i="0" baseline="0">
              <a:solidFill>
                <a:srgbClr val="FF0000"/>
              </a:solidFill>
              <a:effectLst/>
              <a:latin typeface="+mn-lt"/>
              <a:ea typeface="+mn-ea"/>
              <a:cs typeface="+mn-cs"/>
            </a:rPr>
            <a:t>　</a:t>
          </a:r>
          <a:endParaRPr lang="ja-JP" altLang="ja-JP" sz="1400">
            <a:solidFill>
              <a:srgbClr val="FF0000"/>
            </a:solidFill>
            <a:effectLst/>
          </a:endParaRPr>
        </a:p>
        <a:p>
          <a:pPr eaLnBrk="1" fontAlgn="auto" latinLnBrk="0" hangingPunct="1"/>
          <a:r>
            <a:rPr kumimoji="1" lang="ja-JP" altLang="ja-JP" sz="1100" b="0" i="0" baseline="0">
              <a:solidFill>
                <a:schemeClr val="tx1"/>
              </a:solidFill>
              <a:effectLst/>
              <a:latin typeface="+mn-lt"/>
              <a:ea typeface="+mn-ea"/>
              <a:cs typeface="+mn-cs"/>
            </a:rPr>
            <a:t>○</a:t>
          </a:r>
          <a:r>
            <a:rPr kumimoji="1" lang="ja-JP" altLang="en-US" sz="1100" b="0" i="0" baseline="0">
              <a:solidFill>
                <a:schemeClr val="tx1"/>
              </a:solidFill>
              <a:effectLst/>
              <a:latin typeface="+mn-lt"/>
              <a:ea typeface="+mn-ea"/>
              <a:cs typeface="+mn-cs"/>
            </a:rPr>
            <a:t>公債</a:t>
          </a:r>
          <a:r>
            <a:rPr kumimoji="1" lang="ja-JP" altLang="ja-JP" sz="1100" b="0" i="0" baseline="0">
              <a:solidFill>
                <a:schemeClr val="tx1"/>
              </a:solidFill>
              <a:effectLst/>
              <a:latin typeface="+mn-lt"/>
              <a:ea typeface="+mn-ea"/>
              <a:cs typeface="+mn-cs"/>
            </a:rPr>
            <a:t>費は住民一人当たり</a:t>
          </a:r>
          <a:r>
            <a:rPr kumimoji="1" lang="en-US" altLang="ja-JP" sz="1100" b="0" i="0" baseline="0">
              <a:solidFill>
                <a:schemeClr val="tx1"/>
              </a:solidFill>
              <a:effectLst/>
              <a:latin typeface="+mn-lt"/>
              <a:ea typeface="+mn-ea"/>
              <a:cs typeface="+mn-cs"/>
            </a:rPr>
            <a:t>141,154</a:t>
          </a:r>
          <a:r>
            <a:rPr kumimoji="1" lang="ja-JP" altLang="ja-JP" sz="1100" b="0" i="0" baseline="0">
              <a:solidFill>
                <a:schemeClr val="tx1"/>
              </a:solidFill>
              <a:effectLst/>
              <a:latin typeface="+mn-lt"/>
              <a:ea typeface="+mn-ea"/>
              <a:cs typeface="+mn-cs"/>
            </a:rPr>
            <a:t>円となっており、一人当たりコストは類似団体を</a:t>
          </a:r>
          <a:r>
            <a:rPr kumimoji="1" lang="ja-JP" altLang="en-US" sz="1100" b="0" i="0" baseline="0">
              <a:solidFill>
                <a:schemeClr val="tx1"/>
              </a:solidFill>
              <a:effectLst/>
              <a:latin typeface="+mn-lt"/>
              <a:ea typeface="+mn-ea"/>
              <a:cs typeface="+mn-cs"/>
            </a:rPr>
            <a:t>上回っており</a:t>
          </a:r>
          <a:r>
            <a:rPr kumimoji="1" lang="ja-JP" altLang="ja-JP" sz="1100" b="0" i="0" baseline="0">
              <a:solidFill>
                <a:schemeClr val="tx1"/>
              </a:solidFill>
              <a:effectLst/>
              <a:latin typeface="+mn-lt"/>
              <a:ea typeface="+mn-ea"/>
              <a:cs typeface="+mn-cs"/>
            </a:rPr>
            <a:t>、</a:t>
          </a:r>
          <a:r>
            <a:rPr kumimoji="1" lang="ja-JP" altLang="en-US" sz="1100" b="0" i="0" baseline="0">
              <a:solidFill>
                <a:schemeClr val="tx1"/>
              </a:solidFill>
              <a:effectLst/>
              <a:latin typeface="+mn-lt"/>
              <a:ea typeface="+mn-ea"/>
              <a:cs typeface="+mn-cs"/>
            </a:rPr>
            <a:t>増加傾向にある</a:t>
          </a:r>
          <a:r>
            <a:rPr kumimoji="1" lang="ja-JP" altLang="ja-JP" sz="1100" b="0" i="0" baseline="0">
              <a:solidFill>
                <a:schemeClr val="tx1"/>
              </a:solidFill>
              <a:effectLst/>
              <a:latin typeface="+mn-lt"/>
              <a:ea typeface="+mn-ea"/>
              <a:cs typeface="+mn-cs"/>
            </a:rPr>
            <a:t>。</a:t>
          </a:r>
          <a:endParaRPr lang="ja-JP" altLang="ja-JP" sz="1400">
            <a:solidFill>
              <a:schemeClr val="tx1"/>
            </a:solidFill>
            <a:effectLst/>
          </a:endParaRPr>
        </a:p>
        <a:p>
          <a:pPr eaLnBrk="1" fontAlgn="auto" latinLnBrk="0" hangingPunct="1"/>
          <a:r>
            <a:rPr kumimoji="1" lang="ja-JP" altLang="ja-JP" sz="1100" b="0" i="0" baseline="0">
              <a:solidFill>
                <a:srgbClr val="FF0000"/>
              </a:solidFill>
              <a:effectLst/>
              <a:latin typeface="+mn-lt"/>
              <a:ea typeface="+mn-ea"/>
              <a:cs typeface="+mn-cs"/>
            </a:rPr>
            <a:t>    </a:t>
          </a:r>
          <a:r>
            <a:rPr kumimoji="1" lang="ja-JP" altLang="en-US" sz="1100" b="0" i="0" baseline="0">
              <a:solidFill>
                <a:schemeClr val="tx1"/>
              </a:solidFill>
              <a:effectLst/>
              <a:latin typeface="+mn-lt"/>
              <a:ea typeface="+mn-ea"/>
              <a:cs typeface="+mn-cs"/>
            </a:rPr>
            <a:t>一般廃棄物焼却施設や一般廃棄物最終処分場の大型の施設整備事業が影響しており、今後も大型事業が続くため増加傾向が続く見込みである。</a:t>
          </a:r>
          <a:endParaRPr lang="ja-JP" altLang="ja-JP" sz="1400">
            <a:solidFill>
              <a:schemeClr val="tx1"/>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鹿児島県喜界町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tx1"/>
              </a:solidFill>
              <a:effectLst/>
              <a:latin typeface="+mn-lt"/>
              <a:ea typeface="+mn-ea"/>
              <a:cs typeface="+mn-cs"/>
            </a:rPr>
            <a:t>財政調整基金</a:t>
          </a:r>
          <a:r>
            <a:rPr kumimoji="1" lang="ja-JP" altLang="en-US" sz="1100" b="0" i="0" baseline="0">
              <a:solidFill>
                <a:schemeClr val="tx1"/>
              </a:solidFill>
              <a:effectLst/>
              <a:latin typeface="+mn-lt"/>
              <a:ea typeface="+mn-ea"/>
              <a:cs typeface="+mn-cs"/>
            </a:rPr>
            <a:t>残高</a:t>
          </a:r>
          <a:r>
            <a:rPr kumimoji="1" lang="ja-JP" altLang="ja-JP" sz="1100" b="0" i="0" baseline="0">
              <a:solidFill>
                <a:schemeClr val="tx1"/>
              </a:solidFill>
              <a:effectLst/>
              <a:latin typeface="+mn-lt"/>
              <a:ea typeface="+mn-ea"/>
              <a:cs typeface="+mn-cs"/>
            </a:rPr>
            <a:t>は</a:t>
          </a:r>
          <a:r>
            <a:rPr kumimoji="1" lang="en-US" altLang="ja-JP" sz="1100" b="0" i="0" baseline="0">
              <a:solidFill>
                <a:schemeClr val="tx1"/>
              </a:solidFill>
              <a:effectLst/>
              <a:latin typeface="+mn-lt"/>
              <a:ea typeface="+mn-ea"/>
              <a:cs typeface="+mn-cs"/>
            </a:rPr>
            <a:t>95</a:t>
          </a:r>
          <a:r>
            <a:rPr kumimoji="1" lang="ja-JP" altLang="en-US" sz="1100" b="0" i="0" baseline="0">
              <a:solidFill>
                <a:schemeClr val="tx1"/>
              </a:solidFill>
              <a:effectLst/>
              <a:latin typeface="+mn-lt"/>
              <a:ea typeface="+mn-ea"/>
              <a:cs typeface="+mn-cs"/>
            </a:rPr>
            <a:t>百万円取り崩したため、</a:t>
          </a:r>
          <a:r>
            <a:rPr kumimoji="1" lang="ja-JP" altLang="ja-JP" sz="1100" b="0" i="0" baseline="0">
              <a:solidFill>
                <a:schemeClr val="tx1"/>
              </a:solidFill>
              <a:effectLst/>
              <a:latin typeface="+mn-lt"/>
              <a:ea typeface="+mn-ea"/>
              <a:cs typeface="+mn-cs"/>
            </a:rPr>
            <a:t>前年度比で</a:t>
          </a:r>
          <a:r>
            <a:rPr kumimoji="1" lang="ja-JP" altLang="en-US" sz="1100" b="0" i="0" baseline="0">
              <a:solidFill>
                <a:schemeClr val="tx1"/>
              </a:solidFill>
              <a:effectLst/>
              <a:latin typeface="+mn-lt"/>
              <a:ea typeface="+mn-ea"/>
              <a:cs typeface="+mn-cs"/>
            </a:rPr>
            <a:t>減少</a:t>
          </a:r>
          <a:r>
            <a:rPr kumimoji="1" lang="ja-JP" altLang="ja-JP" sz="1100" b="0" i="0" baseline="0">
              <a:solidFill>
                <a:schemeClr val="tx1"/>
              </a:solidFill>
              <a:effectLst/>
              <a:latin typeface="+mn-lt"/>
              <a:ea typeface="+mn-ea"/>
              <a:cs typeface="+mn-cs"/>
            </a:rPr>
            <a:t>している。</a:t>
          </a:r>
          <a:br>
            <a:rPr kumimoji="1" lang="ja-JP" altLang="ja-JP" sz="1100" b="0" i="0" baseline="0">
              <a:solidFill>
                <a:schemeClr val="tx1"/>
              </a:solidFill>
              <a:effectLst/>
              <a:latin typeface="+mn-lt"/>
              <a:ea typeface="+mn-ea"/>
              <a:cs typeface="+mn-cs"/>
            </a:rPr>
          </a:br>
          <a:r>
            <a:rPr kumimoji="1" lang="ja-JP" altLang="ja-JP" sz="1100" b="0" i="0" baseline="0">
              <a:solidFill>
                <a:schemeClr val="tx1"/>
              </a:solidFill>
              <a:effectLst/>
              <a:latin typeface="+mn-lt"/>
              <a:ea typeface="+mn-ea"/>
              <a:cs typeface="+mn-cs"/>
            </a:rPr>
            <a:t>一般会計においては、地方交付税が</a:t>
          </a:r>
          <a:r>
            <a:rPr kumimoji="1" lang="en-US" altLang="ja-JP" sz="1100" b="0" i="0" baseline="0">
              <a:solidFill>
                <a:schemeClr val="tx1"/>
              </a:solidFill>
              <a:effectLst/>
              <a:latin typeface="+mn-lt"/>
              <a:ea typeface="+mn-ea"/>
              <a:cs typeface="+mn-cs"/>
            </a:rPr>
            <a:t>98</a:t>
          </a:r>
          <a:r>
            <a:rPr kumimoji="1" lang="ja-JP" altLang="ja-JP" sz="1100" b="0" i="0" baseline="0">
              <a:solidFill>
                <a:schemeClr val="tx1"/>
              </a:solidFill>
              <a:effectLst/>
              <a:latin typeface="+mn-lt"/>
              <a:ea typeface="+mn-ea"/>
              <a:cs typeface="+mn-cs"/>
            </a:rPr>
            <a:t>百万円増加したことなどにより、標準財政規模が</a:t>
          </a:r>
          <a:r>
            <a:rPr kumimoji="1" lang="en-US" altLang="ja-JP" sz="1100" b="0" i="0" baseline="0">
              <a:solidFill>
                <a:schemeClr val="tx1"/>
              </a:solidFill>
              <a:effectLst/>
              <a:latin typeface="+mn-lt"/>
              <a:ea typeface="+mn-ea"/>
              <a:cs typeface="+mn-cs"/>
            </a:rPr>
            <a:t>1.4%</a:t>
          </a:r>
          <a:r>
            <a:rPr kumimoji="1" lang="ja-JP" altLang="ja-JP" sz="1100" b="0" i="0" baseline="0">
              <a:solidFill>
                <a:schemeClr val="tx1"/>
              </a:solidFill>
              <a:effectLst/>
              <a:latin typeface="+mn-lt"/>
              <a:ea typeface="+mn-ea"/>
              <a:cs typeface="+mn-cs"/>
            </a:rPr>
            <a:t>増加した。</a:t>
          </a:r>
          <a:endParaRPr kumimoji="1" lang="en-US" altLang="ja-JP" sz="1100" b="0" i="0" baseline="0">
            <a:solidFill>
              <a:schemeClr val="tx1"/>
            </a:solidFill>
            <a:effectLst/>
            <a:latin typeface="+mn-lt"/>
            <a:ea typeface="+mn-ea"/>
            <a:cs typeface="+mn-cs"/>
          </a:endParaRPr>
        </a:p>
        <a:p>
          <a:pPr eaLnBrk="1" fontAlgn="auto" latinLnBrk="0" hangingPunct="1"/>
          <a:r>
            <a:rPr kumimoji="1" lang="ja-JP" altLang="en-US" sz="1100" b="0" i="0" baseline="0">
              <a:solidFill>
                <a:schemeClr val="tx1"/>
              </a:solidFill>
              <a:effectLst/>
              <a:latin typeface="+mn-lt"/>
              <a:ea typeface="+mn-ea"/>
              <a:cs typeface="+mn-cs"/>
            </a:rPr>
            <a:t>実質単年度収支については、</a:t>
          </a:r>
          <a:r>
            <a:rPr kumimoji="1" lang="ja-JP" altLang="ja-JP" sz="1100" b="0" i="0" baseline="0">
              <a:solidFill>
                <a:schemeClr val="tx1"/>
              </a:solidFill>
              <a:effectLst/>
              <a:latin typeface="+mn-lt"/>
              <a:ea typeface="+mn-ea"/>
              <a:cs typeface="+mn-cs"/>
            </a:rPr>
            <a:t>財政調整基金</a:t>
          </a:r>
          <a:r>
            <a:rPr kumimoji="1" lang="ja-JP" altLang="en-US" sz="1100" b="0" i="0" baseline="0">
              <a:solidFill>
                <a:schemeClr val="tx1"/>
              </a:solidFill>
              <a:effectLst/>
              <a:latin typeface="+mn-lt"/>
              <a:ea typeface="+mn-ea"/>
              <a:cs typeface="+mn-cs"/>
            </a:rPr>
            <a:t>を</a:t>
          </a:r>
          <a:r>
            <a:rPr kumimoji="1" lang="en-US" altLang="ja-JP" sz="1100" b="0" i="0" baseline="0">
              <a:solidFill>
                <a:schemeClr val="tx1"/>
              </a:solidFill>
              <a:effectLst/>
              <a:latin typeface="+mn-lt"/>
              <a:ea typeface="+mn-ea"/>
              <a:cs typeface="+mn-cs"/>
            </a:rPr>
            <a:t>95</a:t>
          </a:r>
          <a:r>
            <a:rPr kumimoji="1" lang="ja-JP" altLang="ja-JP" sz="1100" b="0" i="0" baseline="0">
              <a:solidFill>
                <a:schemeClr val="tx1"/>
              </a:solidFill>
              <a:effectLst/>
              <a:latin typeface="+mn-lt"/>
              <a:ea typeface="+mn-ea"/>
              <a:cs typeface="+mn-cs"/>
            </a:rPr>
            <a:t>百万円取り崩した</a:t>
          </a:r>
          <a:r>
            <a:rPr kumimoji="1" lang="ja-JP" altLang="en-US" sz="1100" b="0" i="0" baseline="0">
              <a:solidFill>
                <a:schemeClr val="tx1"/>
              </a:solidFill>
              <a:effectLst/>
              <a:latin typeface="+mn-lt"/>
              <a:ea typeface="+mn-ea"/>
              <a:cs typeface="+mn-cs"/>
            </a:rPr>
            <a:t>影響で</a:t>
          </a:r>
          <a:r>
            <a:rPr kumimoji="1" lang="ja-JP" altLang="ja-JP" sz="1100" b="0" i="0" baseline="0">
              <a:solidFill>
                <a:schemeClr val="tx1"/>
              </a:solidFill>
              <a:effectLst/>
              <a:latin typeface="+mn-lt"/>
              <a:ea typeface="+mn-ea"/>
              <a:cs typeface="+mn-cs"/>
            </a:rPr>
            <a:t>昨年よりも</a:t>
          </a:r>
          <a:r>
            <a:rPr kumimoji="1" lang="ja-JP" altLang="en-US" sz="1100" b="0" i="0" baseline="0">
              <a:solidFill>
                <a:schemeClr val="tx1"/>
              </a:solidFill>
              <a:effectLst/>
              <a:latin typeface="+mn-lt"/>
              <a:ea typeface="+mn-ea"/>
              <a:cs typeface="+mn-cs"/>
            </a:rPr>
            <a:t>赤字幅が増加した。</a:t>
          </a:r>
          <a:br>
            <a:rPr kumimoji="1" lang="ja-JP" altLang="ja-JP" sz="1100" b="0" i="0" baseline="0">
              <a:solidFill>
                <a:schemeClr val="tx1"/>
              </a:solidFill>
              <a:effectLst/>
              <a:latin typeface="+mn-lt"/>
              <a:ea typeface="+mn-ea"/>
              <a:cs typeface="+mn-cs"/>
            </a:rPr>
          </a:br>
          <a:r>
            <a:rPr kumimoji="1" lang="ja-JP" altLang="en-US" sz="1100" b="0" i="0" baseline="0">
              <a:solidFill>
                <a:schemeClr val="tx1"/>
              </a:solidFill>
              <a:effectLst/>
              <a:latin typeface="+mn-lt"/>
              <a:ea typeface="+mn-ea"/>
              <a:cs typeface="+mn-cs"/>
            </a:rPr>
            <a:t>今後も</a:t>
          </a:r>
          <a:r>
            <a:rPr kumimoji="1" lang="ja-JP" altLang="ja-JP" sz="1100" b="0" i="0" baseline="0">
              <a:solidFill>
                <a:schemeClr val="tx1"/>
              </a:solidFill>
              <a:effectLst/>
              <a:latin typeface="+mn-lt"/>
              <a:ea typeface="+mn-ea"/>
              <a:cs typeface="+mn-cs"/>
            </a:rPr>
            <a:t>臨時財政需要</a:t>
          </a:r>
          <a:r>
            <a:rPr kumimoji="1" lang="ja-JP" altLang="en-US" sz="1100" b="0" i="0" baseline="0">
              <a:solidFill>
                <a:schemeClr val="tx1"/>
              </a:solidFill>
              <a:effectLst/>
              <a:latin typeface="+mn-lt"/>
              <a:ea typeface="+mn-ea"/>
              <a:cs typeface="+mn-cs"/>
            </a:rPr>
            <a:t>等</a:t>
          </a:r>
          <a:r>
            <a:rPr kumimoji="1" lang="ja-JP" altLang="ja-JP" sz="1100" b="0" i="0" baseline="0">
              <a:solidFill>
                <a:schemeClr val="tx1"/>
              </a:solidFill>
              <a:effectLst/>
              <a:latin typeface="+mn-lt"/>
              <a:ea typeface="+mn-ea"/>
              <a:cs typeface="+mn-cs"/>
            </a:rPr>
            <a:t>に適切に対応できるよう、歳出の削減に取り組み</a:t>
          </a:r>
          <a:r>
            <a:rPr kumimoji="1" lang="ja-JP" altLang="en-US" sz="1100" b="0" i="0" baseline="0">
              <a:solidFill>
                <a:schemeClr val="tx1"/>
              </a:solidFill>
              <a:effectLst/>
              <a:latin typeface="+mn-lt"/>
              <a:ea typeface="+mn-ea"/>
              <a:cs typeface="+mn-cs"/>
            </a:rPr>
            <a:t>つつ</a:t>
          </a:r>
          <a:r>
            <a:rPr kumimoji="1" lang="ja-JP" altLang="ja-JP" sz="1100" b="0" i="0" baseline="0">
              <a:solidFill>
                <a:schemeClr val="tx1"/>
              </a:solidFill>
              <a:effectLst/>
              <a:latin typeface="+mn-lt"/>
              <a:ea typeface="+mn-ea"/>
              <a:cs typeface="+mn-cs"/>
            </a:rPr>
            <a:t>歳出剰余金</a:t>
          </a:r>
          <a:r>
            <a:rPr kumimoji="1" lang="ja-JP" altLang="en-US" sz="1100" b="0" i="0" baseline="0">
              <a:solidFill>
                <a:schemeClr val="tx1"/>
              </a:solidFill>
              <a:effectLst/>
              <a:latin typeface="+mn-lt"/>
              <a:ea typeface="+mn-ea"/>
              <a:cs typeface="+mn-cs"/>
            </a:rPr>
            <a:t>が出た際は基金へ</a:t>
          </a:r>
          <a:r>
            <a:rPr kumimoji="1" lang="ja-JP" altLang="ja-JP" sz="1100" b="0" i="0" baseline="0">
              <a:solidFill>
                <a:schemeClr val="tx1"/>
              </a:solidFill>
              <a:effectLst/>
              <a:latin typeface="+mn-lt"/>
              <a:ea typeface="+mn-ea"/>
              <a:cs typeface="+mn-cs"/>
            </a:rPr>
            <a:t>積み立てていけるよう努めていく。</a:t>
          </a:r>
          <a:endParaRPr lang="ja-JP" altLang="ja-JP" sz="1400">
            <a:solidFill>
              <a:schemeClr val="tx1"/>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鹿児島県喜界町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tx1"/>
              </a:solidFill>
              <a:effectLst/>
              <a:latin typeface="+mn-lt"/>
              <a:ea typeface="+mn-ea"/>
              <a:cs typeface="+mn-cs"/>
            </a:rPr>
            <a:t>〇現状</a:t>
          </a:r>
          <a:endParaRPr lang="ja-JP" altLang="ja-JP" sz="14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一般会計においては、地方交付税が</a:t>
          </a:r>
          <a:r>
            <a:rPr kumimoji="1" lang="en-US" altLang="ja-JP" sz="1100" b="0" i="0" baseline="0">
              <a:solidFill>
                <a:schemeClr val="tx1"/>
              </a:solidFill>
              <a:effectLst/>
              <a:latin typeface="+mn-lt"/>
              <a:ea typeface="+mn-ea"/>
              <a:cs typeface="+mn-cs"/>
            </a:rPr>
            <a:t>98</a:t>
          </a:r>
          <a:r>
            <a:rPr kumimoji="1" lang="ja-JP" altLang="ja-JP" sz="1100" b="0" i="0" baseline="0">
              <a:solidFill>
                <a:schemeClr val="tx1"/>
              </a:solidFill>
              <a:effectLst/>
              <a:latin typeface="+mn-lt"/>
              <a:ea typeface="+mn-ea"/>
              <a:cs typeface="+mn-cs"/>
            </a:rPr>
            <a:t>百万円増加したことなどにより、標準財政規模が</a:t>
          </a:r>
          <a:r>
            <a:rPr kumimoji="1" lang="en-US" altLang="ja-JP" sz="1100" b="0" i="0" baseline="0">
              <a:solidFill>
                <a:schemeClr val="tx1"/>
              </a:solidFill>
              <a:effectLst/>
              <a:latin typeface="+mn-lt"/>
              <a:ea typeface="+mn-ea"/>
              <a:cs typeface="+mn-cs"/>
            </a:rPr>
            <a:t>1.4%</a:t>
          </a:r>
          <a:r>
            <a:rPr kumimoji="1" lang="ja-JP" altLang="ja-JP" sz="1100" b="0" i="0" baseline="0">
              <a:solidFill>
                <a:schemeClr val="tx1"/>
              </a:solidFill>
              <a:effectLst/>
              <a:latin typeface="+mn-lt"/>
              <a:ea typeface="+mn-ea"/>
              <a:cs typeface="+mn-cs"/>
            </a:rPr>
            <a:t>増加した。</a:t>
          </a:r>
          <a:r>
            <a:rPr kumimoji="1" lang="ja-JP" altLang="en-US" sz="1100" b="0" i="0" baseline="0">
              <a:solidFill>
                <a:schemeClr val="tx1"/>
              </a:solidFill>
              <a:effectLst/>
              <a:latin typeface="+mn-lt"/>
              <a:ea typeface="+mn-ea"/>
              <a:cs typeface="+mn-cs"/>
            </a:rPr>
            <a:t>実質収支が昨年度より微増したが、財政調整基金から</a:t>
          </a:r>
          <a:r>
            <a:rPr kumimoji="1" lang="en-US" altLang="ja-JP" sz="1100" b="0" i="0" baseline="0">
              <a:solidFill>
                <a:schemeClr val="tx1"/>
              </a:solidFill>
              <a:effectLst/>
              <a:latin typeface="+mn-lt"/>
              <a:ea typeface="+mn-ea"/>
              <a:cs typeface="+mn-cs"/>
            </a:rPr>
            <a:t>95</a:t>
          </a:r>
          <a:r>
            <a:rPr kumimoji="1" lang="ja-JP" altLang="en-US" sz="1100" b="0" i="0" baseline="0">
              <a:solidFill>
                <a:schemeClr val="tx1"/>
              </a:solidFill>
              <a:effectLst/>
              <a:latin typeface="+mn-lt"/>
              <a:ea typeface="+mn-ea"/>
              <a:cs typeface="+mn-cs"/>
            </a:rPr>
            <a:t>百万円取崩しを行ったため実質単年度収支は赤字幅が広がった</a:t>
          </a:r>
          <a:r>
            <a:rPr kumimoji="1" lang="ja-JP" altLang="ja-JP" sz="1100" b="0" i="0" baseline="0">
              <a:solidFill>
                <a:schemeClr val="tx1"/>
              </a:solidFill>
              <a:effectLst/>
              <a:latin typeface="+mn-lt"/>
              <a:ea typeface="+mn-ea"/>
              <a:cs typeface="+mn-cs"/>
            </a:rPr>
            <a:t>。</a:t>
          </a:r>
          <a:endParaRPr lang="ja-JP" altLang="ja-JP" sz="14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公共下水道事業特別会計及び農業集落排水事業特別会計においては、</a:t>
          </a:r>
          <a:r>
            <a:rPr kumimoji="1" lang="ja-JP" altLang="en-US" sz="1100" b="0" i="0" baseline="0">
              <a:solidFill>
                <a:schemeClr val="tx1"/>
              </a:solidFill>
              <a:effectLst/>
              <a:latin typeface="+mn-lt"/>
              <a:ea typeface="+mn-ea"/>
              <a:cs typeface="+mn-cs"/>
            </a:rPr>
            <a:t>令和６年度</a:t>
          </a:r>
          <a:r>
            <a:rPr kumimoji="1" lang="ja-JP" altLang="ja-JP" sz="1100" b="0" i="0" baseline="0">
              <a:solidFill>
                <a:schemeClr val="tx1"/>
              </a:solidFill>
              <a:effectLst/>
              <a:latin typeface="+mn-lt"/>
              <a:ea typeface="+mn-ea"/>
              <a:cs typeface="+mn-cs"/>
            </a:rPr>
            <a:t>から</a:t>
          </a:r>
          <a:r>
            <a:rPr kumimoji="1" lang="ja-JP" altLang="en-US" sz="1100" b="0" i="0" baseline="0">
              <a:solidFill>
                <a:schemeClr val="tx1"/>
              </a:solidFill>
              <a:effectLst/>
              <a:latin typeface="+mn-lt"/>
              <a:ea typeface="+mn-ea"/>
              <a:cs typeface="+mn-cs"/>
            </a:rPr>
            <a:t>下水道事業会計として</a:t>
          </a:r>
          <a:r>
            <a:rPr kumimoji="1" lang="ja-JP" altLang="ja-JP" sz="1100" b="0" i="0" baseline="0">
              <a:solidFill>
                <a:schemeClr val="tx1"/>
              </a:solidFill>
              <a:effectLst/>
              <a:latin typeface="+mn-lt"/>
              <a:ea typeface="+mn-ea"/>
              <a:cs typeface="+mn-cs"/>
            </a:rPr>
            <a:t>法適化さ</a:t>
          </a:r>
          <a:r>
            <a:rPr kumimoji="1" lang="ja-JP" altLang="en-US" sz="1100" b="0" i="0" baseline="0">
              <a:solidFill>
                <a:schemeClr val="tx1"/>
              </a:solidFill>
              <a:effectLst/>
              <a:latin typeface="+mn-lt"/>
              <a:ea typeface="+mn-ea"/>
              <a:cs typeface="+mn-cs"/>
            </a:rPr>
            <a:t>れた</a:t>
          </a:r>
          <a:r>
            <a:rPr kumimoji="1" lang="ja-JP" altLang="ja-JP" sz="1100" b="0" i="0" baseline="0">
              <a:solidFill>
                <a:schemeClr val="tx1"/>
              </a:solidFill>
              <a:effectLst/>
              <a:latin typeface="+mn-lt"/>
              <a:ea typeface="+mn-ea"/>
              <a:cs typeface="+mn-cs"/>
            </a:rPr>
            <a:t>。</a:t>
          </a:r>
          <a:endParaRPr kumimoji="1" lang="en-US" altLang="ja-JP" sz="1100" b="0" i="0" baseline="0">
            <a:solidFill>
              <a:schemeClr val="tx1"/>
            </a:solidFill>
            <a:effectLst/>
            <a:latin typeface="+mn-lt"/>
            <a:ea typeface="+mn-ea"/>
            <a:cs typeface="+mn-cs"/>
          </a:endParaRPr>
        </a:p>
        <a:p>
          <a:pPr eaLnBrk="1" fontAlgn="auto" latinLnBrk="0" hangingPunct="1"/>
          <a:r>
            <a:rPr lang="ja-JP" altLang="en-US" sz="1100">
              <a:solidFill>
                <a:schemeClr val="tx1"/>
              </a:solidFill>
              <a:effectLst/>
            </a:rPr>
            <a:t>地方公営企業である水道事</a:t>
          </a:r>
          <a:r>
            <a:rPr lang="ja-JP" altLang="en-US" sz="1100" b="0">
              <a:solidFill>
                <a:schemeClr val="tx1"/>
              </a:solidFill>
              <a:effectLst/>
            </a:rPr>
            <a:t>業会計及び下水道事業会計においては、一般会計からの補助費等の額が大きくなっている。</a:t>
          </a:r>
          <a:endParaRPr lang="en-US" altLang="ja-JP" sz="1100" b="0">
            <a:solidFill>
              <a:schemeClr val="tx1"/>
            </a:solidFill>
            <a:effectLst/>
          </a:endParaRPr>
        </a:p>
        <a:p>
          <a:pPr eaLnBrk="1" fontAlgn="auto" latinLnBrk="0" hangingPunct="1"/>
          <a:endParaRPr lang="ja-JP" altLang="ja-JP" sz="1100" b="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〇今後の対応</a:t>
          </a:r>
          <a:endParaRPr lang="ja-JP" altLang="ja-JP" sz="14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各会計で適正な財政運営を行うためにも、経常収支の均衡が確保され行政内容が実質的に住民の福祉向上のために適切な行政水準を保つことが、財政運営の基本であると考える。特に水道事業においては、一般会計からの</a:t>
          </a:r>
          <a:r>
            <a:rPr kumimoji="1" lang="ja-JP" altLang="en-US" sz="1100" b="0" i="0" baseline="0">
              <a:solidFill>
                <a:schemeClr val="tx1"/>
              </a:solidFill>
              <a:effectLst/>
              <a:latin typeface="+mn-lt"/>
              <a:ea typeface="+mn-ea"/>
              <a:cs typeface="+mn-cs"/>
            </a:rPr>
            <a:t>補助費等</a:t>
          </a:r>
          <a:r>
            <a:rPr kumimoji="1" lang="ja-JP" altLang="ja-JP" sz="1100" b="0" i="0" baseline="0">
              <a:solidFill>
                <a:schemeClr val="tx1"/>
              </a:solidFill>
              <a:effectLst/>
              <a:latin typeface="+mn-lt"/>
              <a:ea typeface="+mn-ea"/>
              <a:cs typeface="+mn-cs"/>
            </a:rPr>
            <a:t>への依存度が高いため、独立採算の観点から料金改定の検討や更なる経費削減に努める必要がある。</a:t>
          </a:r>
          <a:endParaRPr lang="ja-JP" altLang="ja-JP" sz="14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税収等の伸びが期待できないことから、繰出金等を抑制しつつ、今後とも計画的かつ効率的な財政運営に努める。</a:t>
          </a:r>
          <a:endParaRPr lang="ja-JP" altLang="ja-JP" sz="1400">
            <a:solidFill>
              <a:schemeClr val="tx1"/>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c r="B2" s="164" t="s">
        <v>77</v>
      </c>
      <c r="C2" s="164"/>
      <c r="D2" s="165"/>
    </row>
    <row r="3" spans="1:119" ht="18.75" customHeight="1" thickBot="1">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8791135</v>
      </c>
      <c r="BO4" s="358"/>
      <c r="BP4" s="358"/>
      <c r="BQ4" s="358"/>
      <c r="BR4" s="358"/>
      <c r="BS4" s="358"/>
      <c r="BT4" s="358"/>
      <c r="BU4" s="359"/>
      <c r="BV4" s="357">
        <v>7335548</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1.4</v>
      </c>
      <c r="CU4" s="364"/>
      <c r="CV4" s="364"/>
      <c r="CW4" s="364"/>
      <c r="CX4" s="364"/>
      <c r="CY4" s="364"/>
      <c r="CZ4" s="364"/>
      <c r="DA4" s="365"/>
      <c r="DB4" s="363">
        <v>1.3</v>
      </c>
      <c r="DC4" s="364"/>
      <c r="DD4" s="364"/>
      <c r="DE4" s="364"/>
      <c r="DF4" s="364"/>
      <c r="DG4" s="364"/>
      <c r="DH4" s="364"/>
      <c r="DI4" s="365"/>
    </row>
    <row r="5" spans="1:119" ht="18.75" customHeight="1">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8566995</v>
      </c>
      <c r="BO5" s="395"/>
      <c r="BP5" s="395"/>
      <c r="BQ5" s="395"/>
      <c r="BR5" s="395"/>
      <c r="BS5" s="395"/>
      <c r="BT5" s="395"/>
      <c r="BU5" s="396"/>
      <c r="BV5" s="394">
        <v>7061185</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82.7</v>
      </c>
      <c r="CU5" s="392"/>
      <c r="CV5" s="392"/>
      <c r="CW5" s="392"/>
      <c r="CX5" s="392"/>
      <c r="CY5" s="392"/>
      <c r="CZ5" s="392"/>
      <c r="DA5" s="393"/>
      <c r="DB5" s="391">
        <v>82.9</v>
      </c>
      <c r="DC5" s="392"/>
      <c r="DD5" s="392"/>
      <c r="DE5" s="392"/>
      <c r="DF5" s="392"/>
      <c r="DG5" s="392"/>
      <c r="DH5" s="392"/>
      <c r="DI5" s="393"/>
    </row>
    <row r="6" spans="1:119" ht="18.75" customHeight="1">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224140</v>
      </c>
      <c r="BO6" s="395"/>
      <c r="BP6" s="395"/>
      <c r="BQ6" s="395"/>
      <c r="BR6" s="395"/>
      <c r="BS6" s="395"/>
      <c r="BT6" s="395"/>
      <c r="BU6" s="396"/>
      <c r="BV6" s="394">
        <v>274363</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82.9</v>
      </c>
      <c r="CU6" s="432"/>
      <c r="CV6" s="432"/>
      <c r="CW6" s="432"/>
      <c r="CX6" s="432"/>
      <c r="CY6" s="432"/>
      <c r="CZ6" s="432"/>
      <c r="DA6" s="433"/>
      <c r="DB6" s="431">
        <v>83.2</v>
      </c>
      <c r="DC6" s="432"/>
      <c r="DD6" s="432"/>
      <c r="DE6" s="432"/>
      <c r="DF6" s="432"/>
      <c r="DG6" s="432"/>
      <c r="DH6" s="432"/>
      <c r="DI6" s="433"/>
    </row>
    <row r="7" spans="1:119" ht="18.75" customHeight="1">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167806</v>
      </c>
      <c r="BO7" s="395"/>
      <c r="BP7" s="395"/>
      <c r="BQ7" s="395"/>
      <c r="BR7" s="395"/>
      <c r="BS7" s="395"/>
      <c r="BT7" s="395"/>
      <c r="BU7" s="396"/>
      <c r="BV7" s="394">
        <v>222808</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4150227</v>
      </c>
      <c r="CU7" s="395"/>
      <c r="CV7" s="395"/>
      <c r="CW7" s="395"/>
      <c r="CX7" s="395"/>
      <c r="CY7" s="395"/>
      <c r="CZ7" s="395"/>
      <c r="DA7" s="396"/>
      <c r="DB7" s="394">
        <v>4090921</v>
      </c>
      <c r="DC7" s="395"/>
      <c r="DD7" s="395"/>
      <c r="DE7" s="395"/>
      <c r="DF7" s="395"/>
      <c r="DG7" s="395"/>
      <c r="DH7" s="395"/>
      <c r="DI7" s="396"/>
    </row>
    <row r="8" spans="1:119" ht="18.75" customHeight="1" thickBot="1">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56334</v>
      </c>
      <c r="BO8" s="395"/>
      <c r="BP8" s="395"/>
      <c r="BQ8" s="395"/>
      <c r="BR8" s="395"/>
      <c r="BS8" s="395"/>
      <c r="BT8" s="395"/>
      <c r="BU8" s="396"/>
      <c r="BV8" s="394">
        <v>51555</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0.16</v>
      </c>
      <c r="CU8" s="435"/>
      <c r="CV8" s="435"/>
      <c r="CW8" s="435"/>
      <c r="CX8" s="435"/>
      <c r="CY8" s="435"/>
      <c r="CZ8" s="435"/>
      <c r="DA8" s="436"/>
      <c r="DB8" s="434">
        <v>0.16</v>
      </c>
      <c r="DC8" s="435"/>
      <c r="DD8" s="435"/>
      <c r="DE8" s="435"/>
      <c r="DF8" s="435"/>
      <c r="DG8" s="435"/>
      <c r="DH8" s="435"/>
      <c r="DI8" s="436"/>
    </row>
    <row r="9" spans="1:119" ht="18.75" customHeight="1" thickBot="1">
      <c r="A9" s="163"/>
      <c r="B9" s="388" t="s">
        <v>106</v>
      </c>
      <c r="C9" s="389"/>
      <c r="D9" s="389"/>
      <c r="E9" s="389"/>
      <c r="F9" s="389"/>
      <c r="G9" s="389"/>
      <c r="H9" s="389"/>
      <c r="I9" s="389"/>
      <c r="J9" s="389"/>
      <c r="K9" s="437"/>
      <c r="L9" s="438" t="s">
        <v>107</v>
      </c>
      <c r="M9" s="439"/>
      <c r="N9" s="439"/>
      <c r="O9" s="439"/>
      <c r="P9" s="439"/>
      <c r="Q9" s="440"/>
      <c r="R9" s="441">
        <v>6629</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4779</v>
      </c>
      <c r="BO9" s="395"/>
      <c r="BP9" s="395"/>
      <c r="BQ9" s="395"/>
      <c r="BR9" s="395"/>
      <c r="BS9" s="395"/>
      <c r="BT9" s="395"/>
      <c r="BU9" s="396"/>
      <c r="BV9" s="394">
        <v>-51428</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15.6</v>
      </c>
      <c r="CU9" s="392"/>
      <c r="CV9" s="392"/>
      <c r="CW9" s="392"/>
      <c r="CX9" s="392"/>
      <c r="CY9" s="392"/>
      <c r="CZ9" s="392"/>
      <c r="DA9" s="393"/>
      <c r="DB9" s="391">
        <v>17.100000000000001</v>
      </c>
      <c r="DC9" s="392"/>
      <c r="DD9" s="392"/>
      <c r="DE9" s="392"/>
      <c r="DF9" s="392"/>
      <c r="DG9" s="392"/>
      <c r="DH9" s="392"/>
      <c r="DI9" s="393"/>
    </row>
    <row r="10" spans="1:119" ht="18.75" customHeight="1" thickBot="1">
      <c r="A10" s="163"/>
      <c r="B10" s="388"/>
      <c r="C10" s="389"/>
      <c r="D10" s="389"/>
      <c r="E10" s="389"/>
      <c r="F10" s="389"/>
      <c r="G10" s="389"/>
      <c r="H10" s="389"/>
      <c r="I10" s="389"/>
      <c r="J10" s="389"/>
      <c r="K10" s="437"/>
      <c r="L10" s="444" t="s">
        <v>112</v>
      </c>
      <c r="M10" s="424"/>
      <c r="N10" s="424"/>
      <c r="O10" s="424"/>
      <c r="P10" s="424"/>
      <c r="Q10" s="425"/>
      <c r="R10" s="445">
        <v>7212</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391</v>
      </c>
      <c r="BO10" s="395"/>
      <c r="BP10" s="395"/>
      <c r="BQ10" s="395"/>
      <c r="BR10" s="395"/>
      <c r="BS10" s="395"/>
      <c r="BT10" s="395"/>
      <c r="BU10" s="396"/>
      <c r="BV10" s="394">
        <v>450</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c r="A12" s="163"/>
      <c r="B12" s="454" t="s">
        <v>123</v>
      </c>
      <c r="C12" s="455"/>
      <c r="D12" s="455"/>
      <c r="E12" s="455"/>
      <c r="F12" s="455"/>
      <c r="G12" s="455"/>
      <c r="H12" s="455"/>
      <c r="I12" s="455"/>
      <c r="J12" s="455"/>
      <c r="K12" s="456"/>
      <c r="L12" s="463" t="s">
        <v>124</v>
      </c>
      <c r="M12" s="464"/>
      <c r="N12" s="464"/>
      <c r="O12" s="464"/>
      <c r="P12" s="464"/>
      <c r="Q12" s="465"/>
      <c r="R12" s="466">
        <v>6307</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114</v>
      </c>
      <c r="AV12" s="427"/>
      <c r="AW12" s="427"/>
      <c r="AX12" s="427"/>
      <c r="AY12" s="428" t="s">
        <v>128</v>
      </c>
      <c r="AZ12" s="429"/>
      <c r="BA12" s="429"/>
      <c r="BB12" s="429"/>
      <c r="BC12" s="429"/>
      <c r="BD12" s="429"/>
      <c r="BE12" s="429"/>
      <c r="BF12" s="429"/>
      <c r="BG12" s="429"/>
      <c r="BH12" s="429"/>
      <c r="BI12" s="429"/>
      <c r="BJ12" s="429"/>
      <c r="BK12" s="429"/>
      <c r="BL12" s="429"/>
      <c r="BM12" s="430"/>
      <c r="BN12" s="394">
        <v>95000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c r="A13" s="163"/>
      <c r="B13" s="457"/>
      <c r="C13" s="458"/>
      <c r="D13" s="458"/>
      <c r="E13" s="458"/>
      <c r="F13" s="458"/>
      <c r="G13" s="458"/>
      <c r="H13" s="458"/>
      <c r="I13" s="458"/>
      <c r="J13" s="458"/>
      <c r="K13" s="459"/>
      <c r="L13" s="172"/>
      <c r="M13" s="485" t="s">
        <v>130</v>
      </c>
      <c r="N13" s="486"/>
      <c r="O13" s="486"/>
      <c r="P13" s="486"/>
      <c r="Q13" s="487"/>
      <c r="R13" s="478">
        <v>6253</v>
      </c>
      <c r="S13" s="479"/>
      <c r="T13" s="479"/>
      <c r="U13" s="479"/>
      <c r="V13" s="480"/>
      <c r="W13" s="410" t="s">
        <v>131</v>
      </c>
      <c r="X13" s="411"/>
      <c r="Y13" s="411"/>
      <c r="Z13" s="411"/>
      <c r="AA13" s="411"/>
      <c r="AB13" s="401"/>
      <c r="AC13" s="445">
        <v>707</v>
      </c>
      <c r="AD13" s="446"/>
      <c r="AE13" s="446"/>
      <c r="AF13" s="446"/>
      <c r="AG13" s="488"/>
      <c r="AH13" s="445">
        <v>762</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-89830</v>
      </c>
      <c r="BO13" s="395"/>
      <c r="BP13" s="395"/>
      <c r="BQ13" s="395"/>
      <c r="BR13" s="395"/>
      <c r="BS13" s="395"/>
      <c r="BT13" s="395"/>
      <c r="BU13" s="396"/>
      <c r="BV13" s="394">
        <v>-50978</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10.8</v>
      </c>
      <c r="CU13" s="392"/>
      <c r="CV13" s="392"/>
      <c r="CW13" s="392"/>
      <c r="CX13" s="392"/>
      <c r="CY13" s="392"/>
      <c r="CZ13" s="392"/>
      <c r="DA13" s="393"/>
      <c r="DB13" s="391">
        <v>10.4</v>
      </c>
      <c r="DC13" s="392"/>
      <c r="DD13" s="392"/>
      <c r="DE13" s="392"/>
      <c r="DF13" s="392"/>
      <c r="DG13" s="392"/>
      <c r="DH13" s="392"/>
      <c r="DI13" s="393"/>
    </row>
    <row r="14" spans="1:119" ht="18.75" customHeight="1" thickBot="1">
      <c r="A14" s="163"/>
      <c r="B14" s="457"/>
      <c r="C14" s="458"/>
      <c r="D14" s="458"/>
      <c r="E14" s="458"/>
      <c r="F14" s="458"/>
      <c r="G14" s="458"/>
      <c r="H14" s="458"/>
      <c r="I14" s="458"/>
      <c r="J14" s="458"/>
      <c r="K14" s="459"/>
      <c r="L14" s="475" t="s">
        <v>135</v>
      </c>
      <c r="M14" s="476"/>
      <c r="N14" s="476"/>
      <c r="O14" s="476"/>
      <c r="P14" s="476"/>
      <c r="Q14" s="477"/>
      <c r="R14" s="478">
        <v>6410</v>
      </c>
      <c r="S14" s="479"/>
      <c r="T14" s="479"/>
      <c r="U14" s="479"/>
      <c r="V14" s="480"/>
      <c r="W14" s="384"/>
      <c r="X14" s="385"/>
      <c r="Y14" s="385"/>
      <c r="Z14" s="385"/>
      <c r="AA14" s="385"/>
      <c r="AB14" s="374"/>
      <c r="AC14" s="481">
        <v>21</v>
      </c>
      <c r="AD14" s="482"/>
      <c r="AE14" s="482"/>
      <c r="AF14" s="482"/>
      <c r="AG14" s="483"/>
      <c r="AH14" s="481">
        <v>21.7</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c r="A15" s="163"/>
      <c r="B15" s="457"/>
      <c r="C15" s="458"/>
      <c r="D15" s="458"/>
      <c r="E15" s="458"/>
      <c r="F15" s="458"/>
      <c r="G15" s="458"/>
      <c r="H15" s="458"/>
      <c r="I15" s="458"/>
      <c r="J15" s="458"/>
      <c r="K15" s="459"/>
      <c r="L15" s="172"/>
      <c r="M15" s="485" t="s">
        <v>130</v>
      </c>
      <c r="N15" s="486"/>
      <c r="O15" s="486"/>
      <c r="P15" s="486"/>
      <c r="Q15" s="487"/>
      <c r="R15" s="478">
        <v>6358</v>
      </c>
      <c r="S15" s="479"/>
      <c r="T15" s="479"/>
      <c r="U15" s="479"/>
      <c r="V15" s="480"/>
      <c r="W15" s="410" t="s">
        <v>137</v>
      </c>
      <c r="X15" s="411"/>
      <c r="Y15" s="411"/>
      <c r="Z15" s="411"/>
      <c r="AA15" s="411"/>
      <c r="AB15" s="401"/>
      <c r="AC15" s="445">
        <v>489</v>
      </c>
      <c r="AD15" s="446"/>
      <c r="AE15" s="446"/>
      <c r="AF15" s="446"/>
      <c r="AG15" s="488"/>
      <c r="AH15" s="445">
        <v>495</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624595</v>
      </c>
      <c r="BO15" s="358"/>
      <c r="BP15" s="358"/>
      <c r="BQ15" s="358"/>
      <c r="BR15" s="358"/>
      <c r="BS15" s="358"/>
      <c r="BT15" s="358"/>
      <c r="BU15" s="359"/>
      <c r="BV15" s="357">
        <v>627296</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14.5</v>
      </c>
      <c r="AD16" s="482"/>
      <c r="AE16" s="482"/>
      <c r="AF16" s="482"/>
      <c r="AG16" s="483"/>
      <c r="AH16" s="481">
        <v>14.1</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3999949</v>
      </c>
      <c r="BO16" s="395"/>
      <c r="BP16" s="395"/>
      <c r="BQ16" s="395"/>
      <c r="BR16" s="395"/>
      <c r="BS16" s="395"/>
      <c r="BT16" s="395"/>
      <c r="BU16" s="396"/>
      <c r="BV16" s="394">
        <v>3931684</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2177</v>
      </c>
      <c r="AD17" s="446"/>
      <c r="AE17" s="446"/>
      <c r="AF17" s="446"/>
      <c r="AG17" s="488"/>
      <c r="AH17" s="445">
        <v>2247</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767628</v>
      </c>
      <c r="BO17" s="395"/>
      <c r="BP17" s="395"/>
      <c r="BQ17" s="395"/>
      <c r="BR17" s="395"/>
      <c r="BS17" s="395"/>
      <c r="BT17" s="395"/>
      <c r="BU17" s="396"/>
      <c r="BV17" s="394">
        <v>771564</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c r="A18" s="163"/>
      <c r="B18" s="516" t="s">
        <v>147</v>
      </c>
      <c r="C18" s="437"/>
      <c r="D18" s="437"/>
      <c r="E18" s="517"/>
      <c r="F18" s="517"/>
      <c r="G18" s="517"/>
      <c r="H18" s="517"/>
      <c r="I18" s="517"/>
      <c r="J18" s="517"/>
      <c r="K18" s="517"/>
      <c r="L18" s="518">
        <v>56.82</v>
      </c>
      <c r="M18" s="518"/>
      <c r="N18" s="518"/>
      <c r="O18" s="518"/>
      <c r="P18" s="518"/>
      <c r="Q18" s="518"/>
      <c r="R18" s="519"/>
      <c r="S18" s="519"/>
      <c r="T18" s="519"/>
      <c r="U18" s="519"/>
      <c r="V18" s="520"/>
      <c r="W18" s="412"/>
      <c r="X18" s="413"/>
      <c r="Y18" s="413"/>
      <c r="Z18" s="413"/>
      <c r="AA18" s="413"/>
      <c r="AB18" s="404"/>
      <c r="AC18" s="521">
        <v>64.5</v>
      </c>
      <c r="AD18" s="522"/>
      <c r="AE18" s="522"/>
      <c r="AF18" s="522"/>
      <c r="AG18" s="523"/>
      <c r="AH18" s="521">
        <v>64.099999999999994</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3490135</v>
      </c>
      <c r="BO18" s="395"/>
      <c r="BP18" s="395"/>
      <c r="BQ18" s="395"/>
      <c r="BR18" s="395"/>
      <c r="BS18" s="395"/>
      <c r="BT18" s="395"/>
      <c r="BU18" s="396"/>
      <c r="BV18" s="394">
        <v>3435898</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c r="A19" s="163"/>
      <c r="B19" s="516" t="s">
        <v>149</v>
      </c>
      <c r="C19" s="437"/>
      <c r="D19" s="437"/>
      <c r="E19" s="517"/>
      <c r="F19" s="517"/>
      <c r="G19" s="517"/>
      <c r="H19" s="517"/>
      <c r="I19" s="517"/>
      <c r="J19" s="517"/>
      <c r="K19" s="517"/>
      <c r="L19" s="525">
        <v>117</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5385735</v>
      </c>
      <c r="BO19" s="395"/>
      <c r="BP19" s="395"/>
      <c r="BQ19" s="395"/>
      <c r="BR19" s="395"/>
      <c r="BS19" s="395"/>
      <c r="BT19" s="395"/>
      <c r="BU19" s="396"/>
      <c r="BV19" s="394">
        <v>4775885</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c r="A20" s="163"/>
      <c r="B20" s="516" t="s">
        <v>151</v>
      </c>
      <c r="C20" s="437"/>
      <c r="D20" s="437"/>
      <c r="E20" s="517"/>
      <c r="F20" s="517"/>
      <c r="G20" s="517"/>
      <c r="H20" s="517"/>
      <c r="I20" s="517"/>
      <c r="J20" s="517"/>
      <c r="K20" s="517"/>
      <c r="L20" s="525">
        <v>3258</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6849836</v>
      </c>
      <c r="BO22" s="358"/>
      <c r="BP22" s="358"/>
      <c r="BQ22" s="358"/>
      <c r="BR22" s="358"/>
      <c r="BS22" s="358"/>
      <c r="BT22" s="358"/>
      <c r="BU22" s="359"/>
      <c r="BV22" s="357">
        <v>6624012</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6677206</v>
      </c>
      <c r="BO23" s="395"/>
      <c r="BP23" s="395"/>
      <c r="BQ23" s="395"/>
      <c r="BR23" s="395"/>
      <c r="BS23" s="395"/>
      <c r="BT23" s="395"/>
      <c r="BU23" s="396"/>
      <c r="BV23" s="394">
        <v>6377022</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c r="A24" s="163"/>
      <c r="B24" s="565"/>
      <c r="C24" s="541"/>
      <c r="D24" s="542"/>
      <c r="E24" s="444" t="s">
        <v>161</v>
      </c>
      <c r="F24" s="424"/>
      <c r="G24" s="424"/>
      <c r="H24" s="424"/>
      <c r="I24" s="424"/>
      <c r="J24" s="424"/>
      <c r="K24" s="425"/>
      <c r="L24" s="445">
        <v>1</v>
      </c>
      <c r="M24" s="446"/>
      <c r="N24" s="446"/>
      <c r="O24" s="446"/>
      <c r="P24" s="488"/>
      <c r="Q24" s="445">
        <v>7610</v>
      </c>
      <c r="R24" s="446"/>
      <c r="S24" s="446"/>
      <c r="T24" s="446"/>
      <c r="U24" s="446"/>
      <c r="V24" s="488"/>
      <c r="W24" s="540"/>
      <c r="X24" s="541"/>
      <c r="Y24" s="542"/>
      <c r="Z24" s="444" t="s">
        <v>162</v>
      </c>
      <c r="AA24" s="424"/>
      <c r="AB24" s="424"/>
      <c r="AC24" s="424"/>
      <c r="AD24" s="424"/>
      <c r="AE24" s="424"/>
      <c r="AF24" s="424"/>
      <c r="AG24" s="425"/>
      <c r="AH24" s="445">
        <v>118</v>
      </c>
      <c r="AI24" s="446"/>
      <c r="AJ24" s="446"/>
      <c r="AK24" s="446"/>
      <c r="AL24" s="488"/>
      <c r="AM24" s="445">
        <v>372526</v>
      </c>
      <c r="AN24" s="446"/>
      <c r="AO24" s="446"/>
      <c r="AP24" s="446"/>
      <c r="AQ24" s="446"/>
      <c r="AR24" s="488"/>
      <c r="AS24" s="445">
        <v>3157</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5774562</v>
      </c>
      <c r="BO24" s="395"/>
      <c r="BP24" s="395"/>
      <c r="BQ24" s="395"/>
      <c r="BR24" s="395"/>
      <c r="BS24" s="395"/>
      <c r="BT24" s="395"/>
      <c r="BU24" s="396"/>
      <c r="BV24" s="394">
        <v>5406657</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c r="A25" s="163"/>
      <c r="B25" s="565"/>
      <c r="C25" s="541"/>
      <c r="D25" s="542"/>
      <c r="E25" s="444" t="s">
        <v>164</v>
      </c>
      <c r="F25" s="424"/>
      <c r="G25" s="424"/>
      <c r="H25" s="424"/>
      <c r="I25" s="424"/>
      <c r="J25" s="424"/>
      <c r="K25" s="425"/>
      <c r="L25" s="445">
        <v>1</v>
      </c>
      <c r="M25" s="446"/>
      <c r="N25" s="446"/>
      <c r="O25" s="446"/>
      <c r="P25" s="488"/>
      <c r="Q25" s="445">
        <v>6000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t="s">
        <v>122</v>
      </c>
      <c r="BO25" s="358"/>
      <c r="BP25" s="358"/>
      <c r="BQ25" s="358"/>
      <c r="BR25" s="358"/>
      <c r="BS25" s="358"/>
      <c r="BT25" s="358"/>
      <c r="BU25" s="359"/>
      <c r="BV25" s="357" t="s">
        <v>122</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c r="A26" s="163"/>
      <c r="B26" s="565"/>
      <c r="C26" s="541"/>
      <c r="D26" s="542"/>
      <c r="E26" s="444" t="s">
        <v>167</v>
      </c>
      <c r="F26" s="424"/>
      <c r="G26" s="424"/>
      <c r="H26" s="424"/>
      <c r="I26" s="424"/>
      <c r="J26" s="424"/>
      <c r="K26" s="425"/>
      <c r="L26" s="445">
        <v>1</v>
      </c>
      <c r="M26" s="446"/>
      <c r="N26" s="446"/>
      <c r="O26" s="446"/>
      <c r="P26" s="488"/>
      <c r="Q26" s="445">
        <v>5670</v>
      </c>
      <c r="R26" s="446"/>
      <c r="S26" s="446"/>
      <c r="T26" s="446"/>
      <c r="U26" s="446"/>
      <c r="V26" s="488"/>
      <c r="W26" s="540"/>
      <c r="X26" s="541"/>
      <c r="Y26" s="542"/>
      <c r="Z26" s="444" t="s">
        <v>168</v>
      </c>
      <c r="AA26" s="546"/>
      <c r="AB26" s="546"/>
      <c r="AC26" s="546"/>
      <c r="AD26" s="546"/>
      <c r="AE26" s="546"/>
      <c r="AF26" s="546"/>
      <c r="AG26" s="547"/>
      <c r="AH26" s="445" t="s">
        <v>122</v>
      </c>
      <c r="AI26" s="446"/>
      <c r="AJ26" s="446"/>
      <c r="AK26" s="446"/>
      <c r="AL26" s="488"/>
      <c r="AM26" s="445" t="s">
        <v>122</v>
      </c>
      <c r="AN26" s="446"/>
      <c r="AO26" s="446"/>
      <c r="AP26" s="446"/>
      <c r="AQ26" s="446"/>
      <c r="AR26" s="488"/>
      <c r="AS26" s="445" t="s">
        <v>122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c r="A27" s="163"/>
      <c r="B27" s="565"/>
      <c r="C27" s="541"/>
      <c r="D27" s="542"/>
      <c r="E27" s="444" t="s">
        <v>170</v>
      </c>
      <c r="F27" s="424"/>
      <c r="G27" s="424"/>
      <c r="H27" s="424"/>
      <c r="I27" s="424"/>
      <c r="J27" s="424"/>
      <c r="K27" s="425"/>
      <c r="L27" s="445">
        <v>1</v>
      </c>
      <c r="M27" s="446"/>
      <c r="N27" s="446"/>
      <c r="O27" s="446"/>
      <c r="P27" s="488"/>
      <c r="Q27" s="445">
        <v>3040</v>
      </c>
      <c r="R27" s="446"/>
      <c r="S27" s="446"/>
      <c r="T27" s="446"/>
      <c r="U27" s="446"/>
      <c r="V27" s="488"/>
      <c r="W27" s="540"/>
      <c r="X27" s="541"/>
      <c r="Y27" s="542"/>
      <c r="Z27" s="444" t="s">
        <v>171</v>
      </c>
      <c r="AA27" s="424"/>
      <c r="AB27" s="424"/>
      <c r="AC27" s="424"/>
      <c r="AD27" s="424"/>
      <c r="AE27" s="424"/>
      <c r="AF27" s="424"/>
      <c r="AG27" s="425"/>
      <c r="AH27" s="445">
        <v>10</v>
      </c>
      <c r="AI27" s="446"/>
      <c r="AJ27" s="446"/>
      <c r="AK27" s="446"/>
      <c r="AL27" s="488"/>
      <c r="AM27" s="445">
        <v>31863</v>
      </c>
      <c r="AN27" s="446"/>
      <c r="AO27" s="446"/>
      <c r="AP27" s="446"/>
      <c r="AQ27" s="446"/>
      <c r="AR27" s="488"/>
      <c r="AS27" s="445">
        <v>3186</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c r="A28" s="163"/>
      <c r="B28" s="565"/>
      <c r="C28" s="541"/>
      <c r="D28" s="542"/>
      <c r="E28" s="444" t="s">
        <v>173</v>
      </c>
      <c r="F28" s="424"/>
      <c r="G28" s="424"/>
      <c r="H28" s="424"/>
      <c r="I28" s="424"/>
      <c r="J28" s="424"/>
      <c r="K28" s="425"/>
      <c r="L28" s="445">
        <v>1</v>
      </c>
      <c r="M28" s="446"/>
      <c r="N28" s="446"/>
      <c r="O28" s="446"/>
      <c r="P28" s="488"/>
      <c r="Q28" s="445">
        <v>2510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1722463</v>
      </c>
      <c r="BO28" s="358"/>
      <c r="BP28" s="358"/>
      <c r="BQ28" s="358"/>
      <c r="BR28" s="358"/>
      <c r="BS28" s="358"/>
      <c r="BT28" s="358"/>
      <c r="BU28" s="359"/>
      <c r="BV28" s="357">
        <v>1791072</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c r="A29" s="163"/>
      <c r="B29" s="565"/>
      <c r="C29" s="541"/>
      <c r="D29" s="542"/>
      <c r="E29" s="444" t="s">
        <v>176</v>
      </c>
      <c r="F29" s="424"/>
      <c r="G29" s="424"/>
      <c r="H29" s="424"/>
      <c r="I29" s="424"/>
      <c r="J29" s="424"/>
      <c r="K29" s="425"/>
      <c r="L29" s="445">
        <v>10</v>
      </c>
      <c r="M29" s="446"/>
      <c r="N29" s="446"/>
      <c r="O29" s="446"/>
      <c r="P29" s="488"/>
      <c r="Q29" s="445">
        <v>2296</v>
      </c>
      <c r="R29" s="446"/>
      <c r="S29" s="446"/>
      <c r="T29" s="446"/>
      <c r="U29" s="446"/>
      <c r="V29" s="488"/>
      <c r="W29" s="543"/>
      <c r="X29" s="544"/>
      <c r="Y29" s="545"/>
      <c r="Z29" s="444" t="s">
        <v>177</v>
      </c>
      <c r="AA29" s="424"/>
      <c r="AB29" s="424"/>
      <c r="AC29" s="424"/>
      <c r="AD29" s="424"/>
      <c r="AE29" s="424"/>
      <c r="AF29" s="424"/>
      <c r="AG29" s="425"/>
      <c r="AH29" s="445">
        <v>128</v>
      </c>
      <c r="AI29" s="446"/>
      <c r="AJ29" s="446"/>
      <c r="AK29" s="446"/>
      <c r="AL29" s="488"/>
      <c r="AM29" s="445">
        <v>404389</v>
      </c>
      <c r="AN29" s="446"/>
      <c r="AO29" s="446"/>
      <c r="AP29" s="446"/>
      <c r="AQ29" s="446"/>
      <c r="AR29" s="488"/>
      <c r="AS29" s="445">
        <v>3159</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1198291</v>
      </c>
      <c r="BO29" s="395"/>
      <c r="BP29" s="395"/>
      <c r="BQ29" s="395"/>
      <c r="BR29" s="395"/>
      <c r="BS29" s="395"/>
      <c r="BT29" s="395"/>
      <c r="BU29" s="396"/>
      <c r="BV29" s="394">
        <v>1148002</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94.9</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1139682</v>
      </c>
      <c r="BO30" s="514"/>
      <c r="BP30" s="514"/>
      <c r="BQ30" s="514"/>
      <c r="BR30" s="514"/>
      <c r="BS30" s="514"/>
      <c r="BT30" s="514"/>
      <c r="BU30" s="515"/>
      <c r="BV30" s="513">
        <v>1308638</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c r="A31" s="163"/>
      <c r="B31" s="185"/>
      <c r="DI31" s="186"/>
    </row>
    <row r="32" spans="1:113" ht="13.5" customHeight="1">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国民健康保険特別会計(国民健康保険事業)</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IF('各会計、関係団体の財政状況及び健全化判断比率'!B32="","",'各会計、関係団体の財政状況及び健全化判断比率'!B32)</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鹿児島県市町村総合事務組合</v>
      </c>
      <c r="BZ34" s="585"/>
      <c r="CA34" s="585"/>
      <c r="CB34" s="585"/>
      <c r="CC34" s="585"/>
      <c r="CD34" s="585"/>
      <c r="CE34" s="585"/>
      <c r="CF34" s="585"/>
      <c r="CG34" s="585"/>
      <c r="CH34" s="585"/>
      <c r="CI34" s="585"/>
      <c r="CJ34" s="585"/>
      <c r="CK34" s="585"/>
      <c r="CL34" s="585"/>
      <c r="CM34" s="585"/>
      <c r="CN34" s="163"/>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c r="A35" s="163"/>
      <c r="B35" s="187"/>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国民健康保険特別会計(国民健康保険診療所事業)</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IF('各会計、関係団体の財政状況及び健全化判断比率'!B33="","",'各会計、関係団体の財政状況及び健全化判断比率'!B33)</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大島地区消防組合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介護保険特別会計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奄美群島広域事務組合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5</v>
      </c>
      <c r="V37" s="584"/>
      <c r="W37" s="585" t="str">
        <f>IF('各会計、関係団体の財政状況及び健全化判断比率'!B31="","",'各会計、関係団体の財政状況及び健全化判断比率'!B31)</f>
        <v>後期高齢者医療特別会計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奄美大島地区介護保険一部事務組合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12</v>
      </c>
      <c r="BX38" s="584"/>
      <c r="BY38" s="585" t="str">
        <f>IF('各会計、関係団体の財政状況及び健全化判断比率'!B72="","",'各会計、関係団体の財政状況及び健全化判断比率'!B72)</f>
        <v>鹿児島県後期高齢者医療広域連合（一般会計）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13</v>
      </c>
      <c r="BX39" s="584"/>
      <c r="BY39" s="585" t="str">
        <f>IF('各会計、関係団体の財政状況及び健全化判断比率'!B73="","",'各会計、関係団体の財政状況及び健全化判断比率'!B73)</f>
        <v>鹿児島県後期高齢者医療広域連合（特別会計）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row r="46" spans="1:113">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row r="55" spans="5:113"/>
    <row r="56" spans="5:113"/>
  </sheetData>
  <sheetProtection algorithmName="SHA-512" hashValue="OD1hqeggeH/UIujOCy/umku89Vkao7DA0oudZxbNL/gFGYh8FI4aj9kQPGc2Y/SMqgGih9IfKqwTyfVZCJ8ysg==" saltValue="Zmb1g0uyLj4iovT2U1boR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c r="A34" s="22"/>
      <c r="B34" s="31"/>
      <c r="C34" s="1136" t="s">
        <v>534</v>
      </c>
      <c r="D34" s="1136"/>
      <c r="E34" s="1137"/>
      <c r="F34" s="32" t="s">
        <v>487</v>
      </c>
      <c r="G34" s="33" t="s">
        <v>487</v>
      </c>
      <c r="H34" s="33" t="s">
        <v>487</v>
      </c>
      <c r="I34" s="33" t="s">
        <v>487</v>
      </c>
      <c r="J34" s="34">
        <v>3.78</v>
      </c>
      <c r="K34" s="22"/>
      <c r="L34" s="22"/>
      <c r="M34" s="22"/>
      <c r="N34" s="22"/>
      <c r="O34" s="22"/>
      <c r="P34" s="22"/>
    </row>
    <row r="35" spans="1:16" ht="39" customHeight="1">
      <c r="A35" s="22"/>
      <c r="B35" s="35"/>
      <c r="C35" s="1132" t="s">
        <v>535</v>
      </c>
      <c r="D35" s="1132"/>
      <c r="E35" s="1133"/>
      <c r="F35" s="36">
        <v>2.29</v>
      </c>
      <c r="G35" s="37">
        <v>2.2400000000000002</v>
      </c>
      <c r="H35" s="37">
        <v>2.52</v>
      </c>
      <c r="I35" s="37">
        <v>1.26</v>
      </c>
      <c r="J35" s="38">
        <v>1.35</v>
      </c>
      <c r="K35" s="22"/>
      <c r="L35" s="22"/>
      <c r="M35" s="22"/>
      <c r="N35" s="22"/>
      <c r="O35" s="22"/>
      <c r="P35" s="22"/>
    </row>
    <row r="36" spans="1:16" ht="39" customHeight="1">
      <c r="A36" s="22"/>
      <c r="B36" s="35"/>
      <c r="C36" s="1132" t="s">
        <v>536</v>
      </c>
      <c r="D36" s="1132"/>
      <c r="E36" s="1133"/>
      <c r="F36" s="36">
        <v>1.07</v>
      </c>
      <c r="G36" s="37">
        <v>0.88</v>
      </c>
      <c r="H36" s="37">
        <v>0.79</v>
      </c>
      <c r="I36" s="37">
        <v>0.69</v>
      </c>
      <c r="J36" s="38">
        <v>0.86</v>
      </c>
      <c r="K36" s="22"/>
      <c r="L36" s="22"/>
      <c r="M36" s="22"/>
      <c r="N36" s="22"/>
      <c r="O36" s="22"/>
      <c r="P36" s="22"/>
    </row>
    <row r="37" spans="1:16" ht="39" customHeight="1">
      <c r="A37" s="22"/>
      <c r="B37" s="35"/>
      <c r="C37" s="1132" t="s">
        <v>537</v>
      </c>
      <c r="D37" s="1132"/>
      <c r="E37" s="1133"/>
      <c r="F37" s="36">
        <v>0.21</v>
      </c>
      <c r="G37" s="37">
        <v>0.37</v>
      </c>
      <c r="H37" s="37">
        <v>0.22</v>
      </c>
      <c r="I37" s="37">
        <v>0.65</v>
      </c>
      <c r="J37" s="38">
        <v>0.41</v>
      </c>
      <c r="K37" s="22"/>
      <c r="L37" s="22"/>
      <c r="M37" s="22"/>
      <c r="N37" s="22"/>
      <c r="O37" s="22"/>
      <c r="P37" s="22"/>
    </row>
    <row r="38" spans="1:16" ht="39" customHeight="1">
      <c r="A38" s="22"/>
      <c r="B38" s="35"/>
      <c r="C38" s="1132" t="s">
        <v>538</v>
      </c>
      <c r="D38" s="1132"/>
      <c r="E38" s="1133"/>
      <c r="F38" s="36">
        <v>4.53</v>
      </c>
      <c r="G38" s="37">
        <v>4.1500000000000004</v>
      </c>
      <c r="H38" s="37">
        <v>4.01</v>
      </c>
      <c r="I38" s="37">
        <v>0.93</v>
      </c>
      <c r="J38" s="38">
        <v>7.0000000000000007E-2</v>
      </c>
      <c r="K38" s="22"/>
      <c r="L38" s="22"/>
      <c r="M38" s="22"/>
      <c r="N38" s="22"/>
      <c r="O38" s="22"/>
      <c r="P38" s="22"/>
    </row>
    <row r="39" spans="1:16" ht="39" customHeight="1">
      <c r="A39" s="22"/>
      <c r="B39" s="35"/>
      <c r="C39" s="1132" t="s">
        <v>539</v>
      </c>
      <c r="D39" s="1132"/>
      <c r="E39" s="1133"/>
      <c r="F39" s="36">
        <v>0.03</v>
      </c>
      <c r="G39" s="37">
        <v>0.04</v>
      </c>
      <c r="H39" s="37">
        <v>0.01</v>
      </c>
      <c r="I39" s="37">
        <v>0.02</v>
      </c>
      <c r="J39" s="38">
        <v>0.03</v>
      </c>
      <c r="K39" s="22"/>
      <c r="L39" s="22"/>
      <c r="M39" s="22"/>
      <c r="N39" s="22"/>
      <c r="O39" s="22"/>
      <c r="P39" s="22"/>
    </row>
    <row r="40" spans="1:16" ht="39" customHeight="1">
      <c r="A40" s="22"/>
      <c r="B40" s="35"/>
      <c r="C40" s="1132" t="s">
        <v>540</v>
      </c>
      <c r="D40" s="1132"/>
      <c r="E40" s="1133"/>
      <c r="F40" s="36">
        <v>0</v>
      </c>
      <c r="G40" s="37">
        <v>0</v>
      </c>
      <c r="H40" s="37">
        <v>0</v>
      </c>
      <c r="I40" s="37">
        <v>0</v>
      </c>
      <c r="J40" s="38">
        <v>0</v>
      </c>
      <c r="K40" s="22"/>
      <c r="L40" s="22"/>
      <c r="M40" s="22"/>
      <c r="N40" s="22"/>
      <c r="O40" s="22"/>
      <c r="P40" s="22"/>
    </row>
    <row r="41" spans="1:16" ht="39" customHeight="1">
      <c r="A41" s="22"/>
      <c r="B41" s="35"/>
      <c r="C41" s="1132"/>
      <c r="D41" s="1132"/>
      <c r="E41" s="1133"/>
      <c r="F41" s="36"/>
      <c r="G41" s="37"/>
      <c r="H41" s="37"/>
      <c r="I41" s="37"/>
      <c r="J41" s="38"/>
      <c r="K41" s="22"/>
      <c r="L41" s="22"/>
      <c r="M41" s="22"/>
      <c r="N41" s="22"/>
      <c r="O41" s="22"/>
      <c r="P41" s="22"/>
    </row>
    <row r="42" spans="1:16" ht="39" customHeight="1">
      <c r="A42" s="22"/>
      <c r="B42" s="39"/>
      <c r="C42" s="1132" t="s">
        <v>541</v>
      </c>
      <c r="D42" s="1132"/>
      <c r="E42" s="1133"/>
      <c r="F42" s="36" t="s">
        <v>487</v>
      </c>
      <c r="G42" s="37" t="s">
        <v>487</v>
      </c>
      <c r="H42" s="37" t="s">
        <v>487</v>
      </c>
      <c r="I42" s="37" t="s">
        <v>487</v>
      </c>
      <c r="J42" s="38" t="s">
        <v>487</v>
      </c>
      <c r="K42" s="22"/>
      <c r="L42" s="22"/>
      <c r="M42" s="22"/>
      <c r="N42" s="22"/>
      <c r="O42" s="22"/>
      <c r="P42" s="22"/>
    </row>
    <row r="43" spans="1:16" ht="39" customHeight="1" thickBot="1">
      <c r="A43" s="22"/>
      <c r="B43" s="40"/>
      <c r="C43" s="1134" t="s">
        <v>542</v>
      </c>
      <c r="D43" s="1134"/>
      <c r="E43" s="1135"/>
      <c r="F43" s="41">
        <v>0</v>
      </c>
      <c r="G43" s="42">
        <v>0</v>
      </c>
      <c r="H43" s="42">
        <v>0</v>
      </c>
      <c r="I43" s="42">
        <v>3.66</v>
      </c>
      <c r="J43" s="43" t="s">
        <v>487</v>
      </c>
      <c r="K43" s="22"/>
      <c r="L43" s="22"/>
      <c r="M43" s="22"/>
      <c r="N43" s="22"/>
      <c r="O43" s="22"/>
      <c r="P43" s="22"/>
    </row>
    <row r="44" spans="1:16" ht="39" customHeight="1">
      <c r="A44" s="22"/>
      <c r="B44" s="44"/>
      <c r="C44" s="45"/>
      <c r="D44" s="45"/>
      <c r="E44" s="45"/>
      <c r="F44" s="22"/>
      <c r="G44" s="22"/>
      <c r="H44" s="22"/>
      <c r="I44" s="22"/>
      <c r="J44" s="22"/>
      <c r="K44" s="22"/>
      <c r="L44" s="22"/>
      <c r="M44" s="22"/>
      <c r="N44" s="22"/>
      <c r="O44" s="22"/>
      <c r="P44" s="22"/>
    </row>
    <row r="45" spans="1:16" ht="16.5">
      <c r="A45" s="22"/>
      <c r="B45" s="22"/>
      <c r="C45" s="22"/>
      <c r="D45" s="22"/>
      <c r="E45" s="22"/>
      <c r="F45" s="22"/>
      <c r="G45" s="22"/>
      <c r="H45" s="22"/>
      <c r="I45" s="22"/>
      <c r="J45" s="22"/>
      <c r="K45" s="22"/>
      <c r="L45" s="22"/>
      <c r="M45" s="22"/>
      <c r="N45" s="22"/>
      <c r="O45" s="22"/>
      <c r="P45" s="22"/>
    </row>
  </sheetData>
  <sheetProtection algorithmName="SHA-512" hashValue="qHd0Qv/LtwVJdT3/CUU7QgZsrNFw5x0Tg2DekBDIIyhHU637iMWHfu3YQYvVaV347XFmNDkHUhZbvzjy8+Onng==" saltValue="KuP0ylPy8v6wGg50hAd1l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c r="A1" s="46"/>
      <c r="B1" s="46"/>
      <c r="C1" s="46"/>
      <c r="D1" s="46"/>
      <c r="E1" s="46"/>
      <c r="F1" s="46"/>
      <c r="G1" s="46"/>
      <c r="H1" s="46"/>
      <c r="I1" s="46"/>
      <c r="J1" s="46"/>
      <c r="K1" s="46"/>
      <c r="L1" s="46"/>
      <c r="M1" s="46"/>
      <c r="N1" s="46"/>
      <c r="O1" s="46"/>
      <c r="P1" s="46"/>
      <c r="Q1" s="46"/>
      <c r="R1" s="46"/>
      <c r="S1" s="46"/>
      <c r="T1" s="46"/>
      <c r="U1" s="46"/>
    </row>
    <row r="2" spans="1:21" ht="13.5" customHeight="1">
      <c r="A2" s="46"/>
      <c r="B2" s="46"/>
      <c r="C2" s="46"/>
      <c r="D2" s="46"/>
      <c r="E2" s="46"/>
      <c r="F2" s="46"/>
      <c r="G2" s="46"/>
      <c r="H2" s="46"/>
      <c r="I2" s="46"/>
      <c r="J2" s="46"/>
      <c r="K2" s="46"/>
      <c r="L2" s="46"/>
      <c r="M2" s="46"/>
      <c r="N2" s="46"/>
      <c r="O2" s="46"/>
      <c r="P2" s="46"/>
      <c r="Q2" s="46"/>
      <c r="R2" s="46"/>
      <c r="S2" s="46"/>
      <c r="T2" s="46"/>
      <c r="U2" s="46"/>
    </row>
    <row r="3" spans="1:21" ht="13.5" customHeight="1">
      <c r="A3" s="46"/>
      <c r="B3" s="46"/>
      <c r="C3" s="46"/>
      <c r="D3" s="46"/>
      <c r="E3" s="46"/>
      <c r="F3" s="46"/>
      <c r="G3" s="46"/>
      <c r="H3" s="46"/>
      <c r="I3" s="46"/>
      <c r="J3" s="46"/>
      <c r="K3" s="46"/>
      <c r="L3" s="46"/>
      <c r="M3" s="46"/>
      <c r="N3" s="46"/>
      <c r="O3" s="46"/>
      <c r="P3" s="46"/>
      <c r="Q3" s="46"/>
      <c r="R3" s="46"/>
      <c r="S3" s="46"/>
      <c r="T3" s="46"/>
      <c r="U3" s="46"/>
    </row>
    <row r="4" spans="1:21" ht="13.5" customHeight="1">
      <c r="A4" s="46"/>
      <c r="B4" s="46"/>
      <c r="C4" s="46"/>
      <c r="D4" s="46"/>
      <c r="E4" s="46"/>
      <c r="F4" s="46"/>
      <c r="G4" s="46"/>
      <c r="H4" s="46"/>
      <c r="I4" s="46"/>
      <c r="J4" s="46"/>
      <c r="K4" s="46"/>
      <c r="L4" s="46"/>
      <c r="M4" s="46"/>
      <c r="N4" s="46"/>
      <c r="O4" s="46"/>
      <c r="P4" s="46"/>
      <c r="Q4" s="46"/>
      <c r="R4" s="46"/>
      <c r="S4" s="46"/>
      <c r="T4" s="46"/>
      <c r="U4" s="46"/>
    </row>
    <row r="5" spans="1:21" ht="13.5" customHeight="1">
      <c r="A5" s="46"/>
      <c r="B5" s="46"/>
      <c r="C5" s="46"/>
      <c r="D5" s="46"/>
      <c r="E5" s="46"/>
      <c r="F5" s="46"/>
      <c r="G5" s="46"/>
      <c r="H5" s="46"/>
      <c r="I5" s="46"/>
      <c r="J5" s="46"/>
      <c r="K5" s="46"/>
      <c r="L5" s="46"/>
      <c r="M5" s="46"/>
      <c r="N5" s="46"/>
      <c r="O5" s="46"/>
      <c r="P5" s="46"/>
      <c r="Q5" s="46"/>
      <c r="R5" s="46"/>
      <c r="S5" s="46"/>
      <c r="T5" s="46"/>
      <c r="U5" s="46"/>
    </row>
    <row r="6" spans="1:21" ht="13.5" customHeight="1">
      <c r="A6" s="46"/>
      <c r="B6" s="46"/>
      <c r="C6" s="46"/>
      <c r="D6" s="46"/>
      <c r="E6" s="46"/>
      <c r="F6" s="46"/>
      <c r="G6" s="46"/>
      <c r="H6" s="46"/>
      <c r="I6" s="46"/>
      <c r="J6" s="46"/>
      <c r="K6" s="46"/>
      <c r="L6" s="46"/>
      <c r="M6" s="46"/>
      <c r="N6" s="46"/>
      <c r="O6" s="46"/>
      <c r="P6" s="46"/>
      <c r="Q6" s="46"/>
      <c r="R6" s="46"/>
      <c r="S6" s="46"/>
      <c r="T6" s="46"/>
      <c r="U6" s="46"/>
    </row>
    <row r="7" spans="1:21" ht="13.5" customHeight="1">
      <c r="A7" s="46"/>
      <c r="B7" s="46"/>
      <c r="C7" s="46"/>
      <c r="D7" s="46"/>
      <c r="E7" s="46"/>
      <c r="F7" s="46"/>
      <c r="G7" s="46"/>
      <c r="H7" s="46"/>
      <c r="I7" s="46"/>
      <c r="J7" s="46"/>
      <c r="K7" s="46"/>
      <c r="L7" s="46"/>
      <c r="M7" s="46"/>
      <c r="N7" s="46"/>
      <c r="O7" s="46"/>
      <c r="P7" s="46"/>
      <c r="Q7" s="46"/>
      <c r="R7" s="46"/>
      <c r="S7" s="46"/>
      <c r="T7" s="46"/>
      <c r="U7" s="46"/>
    </row>
    <row r="8" spans="1:21" ht="13.5" customHeight="1">
      <c r="A8" s="46"/>
      <c r="B8" s="46"/>
      <c r="C8" s="46"/>
      <c r="D8" s="46"/>
      <c r="E8" s="46"/>
      <c r="F8" s="46"/>
      <c r="G8" s="46"/>
      <c r="H8" s="46"/>
      <c r="I8" s="46"/>
      <c r="J8" s="46"/>
      <c r="K8" s="46"/>
      <c r="L8" s="46"/>
      <c r="M8" s="46"/>
      <c r="N8" s="46"/>
      <c r="O8" s="46"/>
      <c r="P8" s="46"/>
      <c r="Q8" s="46"/>
      <c r="R8" s="46"/>
      <c r="S8" s="46"/>
      <c r="T8" s="46"/>
      <c r="U8" s="46"/>
    </row>
    <row r="9" spans="1:21" ht="13.5" customHeight="1">
      <c r="A9" s="46"/>
      <c r="B9" s="46"/>
      <c r="C9" s="46"/>
      <c r="D9" s="46"/>
      <c r="E9" s="46"/>
      <c r="F9" s="46"/>
      <c r="G9" s="46"/>
      <c r="H9" s="46"/>
      <c r="I9" s="46"/>
      <c r="J9" s="46"/>
      <c r="K9" s="46"/>
      <c r="L9" s="46"/>
      <c r="M9" s="46"/>
      <c r="N9" s="46"/>
      <c r="O9" s="46"/>
      <c r="P9" s="46"/>
      <c r="Q9" s="46"/>
      <c r="R9" s="46"/>
      <c r="S9" s="46"/>
      <c r="T9" s="46"/>
      <c r="U9" s="46"/>
    </row>
    <row r="10" spans="1:21" ht="13.5" customHeight="1">
      <c r="A10" s="46"/>
      <c r="B10" s="46"/>
      <c r="C10" s="46"/>
      <c r="D10" s="46"/>
      <c r="E10" s="46"/>
      <c r="F10" s="46"/>
      <c r="G10" s="46"/>
      <c r="H10" s="46"/>
      <c r="I10" s="46"/>
      <c r="J10" s="46"/>
      <c r="K10" s="46"/>
      <c r="L10" s="46"/>
      <c r="M10" s="46"/>
      <c r="N10" s="46"/>
      <c r="O10" s="46"/>
      <c r="P10" s="46"/>
      <c r="Q10" s="46"/>
      <c r="R10" s="46"/>
      <c r="S10" s="46"/>
      <c r="T10" s="46"/>
      <c r="U10" s="46"/>
    </row>
    <row r="11" spans="1:21" ht="13.5" customHeight="1">
      <c r="A11" s="46"/>
      <c r="B11" s="46"/>
      <c r="C11" s="46"/>
      <c r="D11" s="46"/>
      <c r="E11" s="46"/>
      <c r="F11" s="46"/>
      <c r="G11" s="46"/>
      <c r="H11" s="46"/>
      <c r="I11" s="46"/>
      <c r="J11" s="46"/>
      <c r="K11" s="46"/>
      <c r="L11" s="46"/>
      <c r="M11" s="46"/>
      <c r="N11" s="46"/>
      <c r="O11" s="46"/>
      <c r="P11" s="46"/>
      <c r="Q11" s="46"/>
      <c r="R11" s="46"/>
      <c r="S11" s="46"/>
      <c r="T11" s="46"/>
      <c r="U11" s="46"/>
    </row>
    <row r="12" spans="1:21" ht="13.5" customHeight="1">
      <c r="A12" s="46"/>
      <c r="B12" s="46"/>
      <c r="C12" s="46"/>
      <c r="D12" s="46"/>
      <c r="E12" s="46"/>
      <c r="F12" s="46"/>
      <c r="G12" s="46"/>
      <c r="H12" s="46"/>
      <c r="I12" s="46"/>
      <c r="J12" s="46"/>
      <c r="K12" s="46"/>
      <c r="L12" s="46"/>
      <c r="M12" s="46"/>
      <c r="N12" s="46"/>
      <c r="O12" s="46"/>
      <c r="P12" s="46"/>
      <c r="Q12" s="46"/>
      <c r="R12" s="46"/>
      <c r="S12" s="46"/>
      <c r="T12" s="46"/>
      <c r="U12" s="46"/>
    </row>
    <row r="13" spans="1:21" ht="13.5" customHeight="1">
      <c r="A13" s="46"/>
      <c r="B13" s="46"/>
      <c r="C13" s="46"/>
      <c r="D13" s="46"/>
      <c r="E13" s="46"/>
      <c r="F13" s="46"/>
      <c r="G13" s="46"/>
      <c r="H13" s="46"/>
      <c r="I13" s="46"/>
      <c r="J13" s="46"/>
      <c r="K13" s="46"/>
      <c r="L13" s="46"/>
      <c r="M13" s="46"/>
      <c r="N13" s="46"/>
      <c r="O13" s="46"/>
      <c r="P13" s="46"/>
      <c r="Q13" s="46"/>
      <c r="R13" s="46"/>
      <c r="S13" s="46"/>
      <c r="T13" s="46"/>
      <c r="U13" s="46"/>
    </row>
    <row r="14" spans="1:21" ht="13.5" customHeight="1">
      <c r="A14" s="46"/>
      <c r="B14" s="46"/>
      <c r="C14" s="46"/>
      <c r="D14" s="46"/>
      <c r="E14" s="46"/>
      <c r="F14" s="46"/>
      <c r="G14" s="46"/>
      <c r="H14" s="46"/>
      <c r="I14" s="46"/>
      <c r="J14" s="46"/>
      <c r="K14" s="46"/>
      <c r="L14" s="46"/>
      <c r="M14" s="46"/>
      <c r="N14" s="46"/>
      <c r="O14" s="46"/>
      <c r="P14" s="46"/>
      <c r="Q14" s="46"/>
      <c r="R14" s="46"/>
      <c r="S14" s="46"/>
      <c r="T14" s="46"/>
      <c r="U14" s="46"/>
    </row>
    <row r="15" spans="1:21" ht="13.5" customHeight="1">
      <c r="A15" s="46"/>
      <c r="B15" s="46"/>
      <c r="C15" s="46"/>
      <c r="D15" s="46"/>
      <c r="E15" s="46"/>
      <c r="F15" s="46"/>
      <c r="G15" s="46"/>
      <c r="H15" s="46"/>
      <c r="I15" s="46"/>
      <c r="J15" s="46"/>
      <c r="K15" s="46"/>
      <c r="L15" s="46"/>
      <c r="M15" s="46"/>
      <c r="N15" s="46"/>
      <c r="O15" s="46"/>
      <c r="P15" s="46"/>
      <c r="Q15" s="46"/>
      <c r="R15" s="46"/>
      <c r="S15" s="46"/>
      <c r="T15" s="46"/>
      <c r="U15" s="46"/>
    </row>
    <row r="16" spans="1:21" ht="13.5" customHeight="1">
      <c r="A16" s="46"/>
      <c r="B16" s="46"/>
      <c r="C16" s="46"/>
      <c r="D16" s="46"/>
      <c r="E16" s="46"/>
      <c r="F16" s="46"/>
      <c r="G16" s="46"/>
      <c r="H16" s="46"/>
      <c r="I16" s="46"/>
      <c r="J16" s="46"/>
      <c r="K16" s="46"/>
      <c r="L16" s="46"/>
      <c r="M16" s="46"/>
      <c r="N16" s="46"/>
      <c r="O16" s="46"/>
      <c r="P16" s="46"/>
      <c r="Q16" s="46"/>
      <c r="R16" s="46"/>
      <c r="S16" s="46"/>
      <c r="T16" s="46"/>
      <c r="U16" s="46"/>
    </row>
    <row r="17" spans="1:21" ht="13.5" customHeight="1">
      <c r="A17" s="46"/>
      <c r="B17" s="46"/>
      <c r="C17" s="46"/>
      <c r="D17" s="46"/>
      <c r="E17" s="46"/>
      <c r="F17" s="46"/>
      <c r="G17" s="46"/>
      <c r="H17" s="46"/>
      <c r="I17" s="46"/>
      <c r="J17" s="46"/>
      <c r="K17" s="46"/>
      <c r="L17" s="46"/>
      <c r="M17" s="46"/>
      <c r="N17" s="46"/>
      <c r="O17" s="46"/>
      <c r="P17" s="46"/>
      <c r="Q17" s="46"/>
      <c r="R17" s="46"/>
      <c r="S17" s="46"/>
      <c r="T17" s="46"/>
      <c r="U17" s="46"/>
    </row>
    <row r="18" spans="1:21" ht="13.5" customHeight="1">
      <c r="A18" s="46"/>
      <c r="B18" s="46"/>
      <c r="C18" s="46"/>
      <c r="D18" s="46"/>
      <c r="E18" s="46"/>
      <c r="F18" s="46"/>
      <c r="G18" s="46"/>
      <c r="H18" s="46"/>
      <c r="I18" s="46"/>
      <c r="J18" s="46"/>
      <c r="K18" s="46"/>
      <c r="L18" s="46"/>
      <c r="M18" s="46"/>
      <c r="N18" s="46"/>
      <c r="O18" s="46"/>
      <c r="P18" s="46"/>
      <c r="Q18" s="46"/>
      <c r="R18" s="46"/>
      <c r="S18" s="46"/>
      <c r="T18" s="46"/>
      <c r="U18" s="46"/>
    </row>
    <row r="19" spans="1:21" ht="13.5" customHeight="1">
      <c r="A19" s="46"/>
      <c r="B19" s="46"/>
      <c r="C19" s="46"/>
      <c r="D19" s="46"/>
      <c r="E19" s="46"/>
      <c r="F19" s="46"/>
      <c r="G19" s="46"/>
      <c r="H19" s="46"/>
      <c r="I19" s="46"/>
      <c r="J19" s="46"/>
      <c r="K19" s="46"/>
      <c r="L19" s="46"/>
      <c r="M19" s="46"/>
      <c r="N19" s="46"/>
      <c r="O19" s="46"/>
      <c r="P19" s="46"/>
      <c r="Q19" s="46"/>
      <c r="R19" s="46"/>
      <c r="S19" s="46"/>
      <c r="T19" s="46"/>
      <c r="U19" s="46"/>
    </row>
    <row r="20" spans="1:21" ht="13.5" customHeight="1">
      <c r="A20" s="46"/>
      <c r="B20" s="46"/>
      <c r="C20" s="46"/>
      <c r="D20" s="46"/>
      <c r="E20" s="46"/>
      <c r="F20" s="46"/>
      <c r="G20" s="46"/>
      <c r="H20" s="46"/>
      <c r="I20" s="46"/>
      <c r="J20" s="46"/>
      <c r="K20" s="46"/>
      <c r="L20" s="46"/>
      <c r="M20" s="46"/>
      <c r="N20" s="46"/>
      <c r="O20" s="46"/>
      <c r="P20" s="46"/>
      <c r="Q20" s="46"/>
      <c r="R20" s="46"/>
      <c r="S20" s="46"/>
      <c r="T20" s="46"/>
      <c r="U20" s="46"/>
    </row>
    <row r="21" spans="1:21" ht="13.5" customHeight="1">
      <c r="A21" s="46"/>
      <c r="B21" s="46"/>
      <c r="C21" s="46"/>
      <c r="D21" s="46"/>
      <c r="E21" s="46"/>
      <c r="F21" s="46"/>
      <c r="G21" s="46"/>
      <c r="H21" s="46"/>
      <c r="I21" s="46"/>
      <c r="J21" s="46"/>
      <c r="K21" s="46"/>
      <c r="L21" s="46"/>
      <c r="M21" s="46"/>
      <c r="N21" s="46"/>
      <c r="O21" s="46"/>
      <c r="P21" s="46"/>
      <c r="Q21" s="46"/>
      <c r="R21" s="46"/>
      <c r="S21" s="46"/>
      <c r="T21" s="46"/>
      <c r="U21" s="46"/>
    </row>
    <row r="22" spans="1:21" ht="13.5" customHeight="1">
      <c r="A22" s="46"/>
      <c r="B22" s="46"/>
      <c r="C22" s="46"/>
      <c r="D22" s="46"/>
      <c r="E22" s="46"/>
      <c r="F22" s="46"/>
      <c r="G22" s="46"/>
      <c r="H22" s="46"/>
      <c r="I22" s="46"/>
      <c r="J22" s="46"/>
      <c r="K22" s="46"/>
      <c r="L22" s="46"/>
      <c r="M22" s="46"/>
      <c r="N22" s="46"/>
      <c r="O22" s="46"/>
      <c r="P22" s="46"/>
      <c r="Q22" s="46"/>
      <c r="R22" s="46"/>
      <c r="S22" s="46"/>
      <c r="T22" s="46"/>
      <c r="U22" s="46"/>
    </row>
    <row r="23" spans="1:21" ht="13.5" customHeight="1">
      <c r="A23" s="46"/>
      <c r="B23" s="46"/>
      <c r="C23" s="46"/>
      <c r="D23" s="46"/>
      <c r="E23" s="46"/>
      <c r="F23" s="46"/>
      <c r="G23" s="46"/>
      <c r="H23" s="46"/>
      <c r="I23" s="46"/>
      <c r="J23" s="46"/>
      <c r="K23" s="46"/>
      <c r="L23" s="46"/>
      <c r="M23" s="46"/>
      <c r="N23" s="46"/>
      <c r="O23" s="46"/>
      <c r="P23" s="46"/>
      <c r="Q23" s="46"/>
      <c r="R23" s="46"/>
      <c r="S23" s="46"/>
      <c r="T23" s="46"/>
      <c r="U23" s="46"/>
    </row>
    <row r="24" spans="1:21" ht="13.5" customHeight="1">
      <c r="A24" s="46"/>
      <c r="B24" s="46"/>
      <c r="C24" s="46"/>
      <c r="D24" s="46"/>
      <c r="E24" s="46"/>
      <c r="F24" s="46"/>
      <c r="G24" s="46"/>
      <c r="H24" s="46"/>
      <c r="I24" s="46"/>
      <c r="J24" s="46"/>
      <c r="K24" s="46"/>
      <c r="L24" s="46"/>
      <c r="M24" s="46"/>
      <c r="N24" s="46"/>
      <c r="O24" s="46"/>
      <c r="P24" s="46"/>
      <c r="Q24" s="46"/>
      <c r="R24" s="46"/>
      <c r="S24" s="46"/>
      <c r="T24" s="46"/>
      <c r="U24" s="46"/>
    </row>
    <row r="25" spans="1:21" ht="13.5" customHeight="1">
      <c r="A25" s="46"/>
      <c r="B25" s="46"/>
      <c r="C25" s="46"/>
      <c r="D25" s="46"/>
      <c r="E25" s="46"/>
      <c r="F25" s="46"/>
      <c r="G25" s="46"/>
      <c r="H25" s="46"/>
      <c r="I25" s="46"/>
      <c r="J25" s="46"/>
      <c r="K25" s="46"/>
      <c r="L25" s="46"/>
      <c r="M25" s="46"/>
      <c r="N25" s="46"/>
      <c r="O25" s="46"/>
      <c r="P25" s="46"/>
      <c r="Q25" s="46"/>
      <c r="R25" s="46"/>
      <c r="S25" s="46"/>
      <c r="T25" s="46"/>
      <c r="U25" s="46"/>
    </row>
    <row r="26" spans="1:21" ht="13.5" customHeight="1">
      <c r="A26" s="46"/>
      <c r="B26" s="46"/>
      <c r="C26" s="46"/>
      <c r="D26" s="46"/>
      <c r="E26" s="46"/>
      <c r="F26" s="46"/>
      <c r="G26" s="46"/>
      <c r="H26" s="46"/>
      <c r="I26" s="46"/>
      <c r="J26" s="46"/>
      <c r="K26" s="46"/>
      <c r="L26" s="46"/>
      <c r="M26" s="46"/>
      <c r="N26" s="46"/>
      <c r="O26" s="46"/>
      <c r="P26" s="46"/>
      <c r="Q26" s="46"/>
      <c r="R26" s="46"/>
      <c r="S26" s="46"/>
      <c r="T26" s="46"/>
      <c r="U26" s="46"/>
    </row>
    <row r="27" spans="1:21" ht="13.5" customHeight="1">
      <c r="A27" s="46"/>
      <c r="B27" s="46"/>
      <c r="C27" s="46"/>
      <c r="D27" s="46"/>
      <c r="E27" s="46"/>
      <c r="F27" s="46"/>
      <c r="G27" s="46"/>
      <c r="H27" s="46"/>
      <c r="I27" s="46"/>
      <c r="J27" s="46"/>
      <c r="K27" s="46"/>
      <c r="L27" s="46"/>
      <c r="M27" s="46"/>
      <c r="N27" s="46"/>
      <c r="O27" s="46"/>
      <c r="P27" s="46"/>
      <c r="Q27" s="46"/>
      <c r="R27" s="46"/>
      <c r="S27" s="46"/>
      <c r="T27" s="46"/>
      <c r="U27" s="46"/>
    </row>
    <row r="28" spans="1:21" ht="13.5" customHeight="1">
      <c r="A28" s="46"/>
      <c r="B28" s="46"/>
      <c r="C28" s="46"/>
      <c r="D28" s="46"/>
      <c r="E28" s="46"/>
      <c r="F28" s="46"/>
      <c r="G28" s="46"/>
      <c r="H28" s="46"/>
      <c r="I28" s="46"/>
      <c r="J28" s="46"/>
      <c r="K28" s="46"/>
      <c r="L28" s="46"/>
      <c r="M28" s="46"/>
      <c r="N28" s="46"/>
      <c r="O28" s="46"/>
      <c r="P28" s="46"/>
      <c r="Q28" s="46"/>
      <c r="R28" s="46"/>
      <c r="S28" s="46"/>
      <c r="T28" s="46"/>
      <c r="U28" s="46"/>
    </row>
    <row r="29" spans="1:21" ht="13.5" customHeight="1">
      <c r="A29" s="46"/>
      <c r="B29" s="46"/>
      <c r="C29" s="46"/>
      <c r="D29" s="46"/>
      <c r="E29" s="46"/>
      <c r="F29" s="46"/>
      <c r="G29" s="46"/>
      <c r="H29" s="46"/>
      <c r="I29" s="46"/>
      <c r="J29" s="46"/>
      <c r="K29" s="46"/>
      <c r="L29" s="46"/>
      <c r="M29" s="46"/>
      <c r="N29" s="46"/>
      <c r="O29" s="46"/>
      <c r="P29" s="46"/>
      <c r="Q29" s="46"/>
      <c r="R29" s="46"/>
      <c r="S29" s="46"/>
      <c r="T29" s="46"/>
      <c r="U29" s="46"/>
    </row>
    <row r="30" spans="1:21" ht="13.5" customHeight="1">
      <c r="A30" s="46"/>
      <c r="B30" s="46"/>
      <c r="C30" s="46"/>
      <c r="D30" s="46"/>
      <c r="E30" s="46"/>
      <c r="F30" s="46"/>
      <c r="G30" s="46"/>
      <c r="H30" s="46"/>
      <c r="I30" s="46"/>
      <c r="J30" s="46"/>
      <c r="K30" s="46"/>
      <c r="L30" s="46"/>
      <c r="M30" s="46"/>
      <c r="N30" s="46"/>
      <c r="O30" s="46"/>
      <c r="P30" s="46"/>
      <c r="Q30" s="46"/>
      <c r="R30" s="46"/>
      <c r="S30" s="46"/>
      <c r="T30" s="46"/>
      <c r="U30" s="46"/>
    </row>
    <row r="31" spans="1:21" ht="13.5" customHeight="1">
      <c r="A31" s="46"/>
      <c r="B31" s="46"/>
      <c r="C31" s="46"/>
      <c r="D31" s="46"/>
      <c r="E31" s="46"/>
      <c r="F31" s="46"/>
      <c r="G31" s="46"/>
      <c r="H31" s="46"/>
      <c r="I31" s="46"/>
      <c r="J31" s="46"/>
      <c r="K31" s="46"/>
      <c r="L31" s="46"/>
      <c r="M31" s="46"/>
      <c r="N31" s="46"/>
      <c r="O31" s="46"/>
      <c r="P31" s="46"/>
      <c r="Q31" s="46"/>
      <c r="R31" s="46"/>
      <c r="S31" s="46"/>
      <c r="T31" s="46"/>
      <c r="U31" s="46"/>
    </row>
    <row r="32" spans="1:21" ht="13.5" customHeight="1">
      <c r="A32" s="46"/>
      <c r="B32" s="46"/>
      <c r="C32" s="46"/>
      <c r="D32" s="46"/>
      <c r="E32" s="46"/>
      <c r="F32" s="46"/>
      <c r="G32" s="46"/>
      <c r="H32" s="46"/>
      <c r="I32" s="46"/>
      <c r="J32" s="46"/>
      <c r="K32" s="46"/>
      <c r="L32" s="46"/>
      <c r="M32" s="46"/>
      <c r="N32" s="46"/>
      <c r="O32" s="46"/>
      <c r="P32" s="46"/>
      <c r="Q32" s="46"/>
      <c r="R32" s="46"/>
      <c r="S32" s="46"/>
      <c r="T32" s="46"/>
      <c r="U32" s="46"/>
    </row>
    <row r="33" spans="1:21" ht="13.5" customHeight="1">
      <c r="A33" s="46"/>
      <c r="B33" s="46"/>
      <c r="C33" s="46"/>
      <c r="D33" s="46"/>
      <c r="E33" s="46"/>
      <c r="F33" s="46"/>
      <c r="G33" s="46"/>
      <c r="H33" s="46"/>
      <c r="I33" s="46"/>
      <c r="J33" s="46"/>
      <c r="K33" s="46"/>
      <c r="L33" s="46"/>
      <c r="M33" s="46"/>
      <c r="N33" s="46"/>
      <c r="O33" s="46"/>
      <c r="P33" s="46"/>
      <c r="Q33" s="46"/>
      <c r="R33" s="46"/>
      <c r="S33" s="46"/>
      <c r="T33" s="46"/>
      <c r="U33" s="46"/>
    </row>
    <row r="34" spans="1:21" ht="13.5" customHeight="1">
      <c r="A34" s="46"/>
      <c r="B34" s="46"/>
      <c r="C34" s="46"/>
      <c r="D34" s="46"/>
      <c r="E34" s="46"/>
      <c r="F34" s="46"/>
      <c r="G34" s="46"/>
      <c r="H34" s="46"/>
      <c r="I34" s="46"/>
      <c r="J34" s="46"/>
      <c r="K34" s="46"/>
      <c r="L34" s="46"/>
      <c r="M34" s="46"/>
      <c r="N34" s="46"/>
      <c r="O34" s="46"/>
      <c r="P34" s="46"/>
      <c r="Q34" s="46"/>
      <c r="R34" s="46"/>
      <c r="S34" s="46"/>
      <c r="T34" s="46"/>
      <c r="U34" s="46"/>
    </row>
    <row r="35" spans="1:21" ht="13.5" customHeight="1">
      <c r="A35" s="46"/>
      <c r="B35" s="46"/>
      <c r="C35" s="46"/>
      <c r="D35" s="46"/>
      <c r="E35" s="46"/>
      <c r="F35" s="46"/>
      <c r="G35" s="46"/>
      <c r="H35" s="46"/>
      <c r="I35" s="46"/>
      <c r="J35" s="46"/>
      <c r="K35" s="46"/>
      <c r="L35" s="46"/>
      <c r="M35" s="46"/>
      <c r="N35" s="46"/>
      <c r="O35" s="46"/>
      <c r="P35" s="46"/>
      <c r="Q35" s="46"/>
      <c r="R35" s="46"/>
      <c r="S35" s="46"/>
      <c r="T35" s="46"/>
      <c r="U35" s="46"/>
    </row>
    <row r="36" spans="1:21" ht="13.5" customHeight="1">
      <c r="A36" s="46"/>
      <c r="B36" s="46"/>
      <c r="C36" s="46"/>
      <c r="D36" s="46"/>
      <c r="E36" s="46"/>
      <c r="F36" s="46"/>
      <c r="G36" s="46"/>
      <c r="H36" s="46"/>
      <c r="I36" s="46"/>
      <c r="J36" s="46"/>
      <c r="K36" s="46"/>
      <c r="L36" s="46"/>
      <c r="M36" s="46"/>
      <c r="N36" s="46"/>
      <c r="O36" s="46"/>
      <c r="P36" s="46"/>
      <c r="Q36" s="46"/>
      <c r="R36" s="46"/>
      <c r="S36" s="46"/>
      <c r="T36" s="46"/>
      <c r="U36" s="46"/>
    </row>
    <row r="37" spans="1:21" ht="13.5" customHeight="1">
      <c r="A37" s="46"/>
      <c r="B37" s="46"/>
      <c r="C37" s="46"/>
      <c r="D37" s="46"/>
      <c r="E37" s="46"/>
      <c r="F37" s="46"/>
      <c r="G37" s="46"/>
      <c r="H37" s="46"/>
      <c r="I37" s="46"/>
      <c r="J37" s="46"/>
      <c r="K37" s="46"/>
      <c r="L37" s="46"/>
      <c r="M37" s="46"/>
      <c r="N37" s="46"/>
      <c r="O37" s="46"/>
      <c r="P37" s="46"/>
      <c r="Q37" s="46"/>
      <c r="R37" s="46"/>
      <c r="S37" s="46"/>
      <c r="T37" s="46"/>
      <c r="U37" s="46"/>
    </row>
    <row r="38" spans="1:21" ht="13.5" customHeight="1">
      <c r="A38" s="46"/>
      <c r="B38" s="46"/>
      <c r="C38" s="46"/>
      <c r="D38" s="46"/>
      <c r="E38" s="46"/>
      <c r="F38" s="46"/>
      <c r="G38" s="46"/>
      <c r="H38" s="46"/>
      <c r="I38" s="46"/>
      <c r="J38" s="46"/>
      <c r="K38" s="46"/>
      <c r="L38" s="46"/>
      <c r="M38" s="46"/>
      <c r="N38" s="46"/>
      <c r="O38" s="46"/>
      <c r="P38" s="46"/>
      <c r="Q38" s="46"/>
      <c r="R38" s="46"/>
      <c r="S38" s="46"/>
      <c r="T38" s="46"/>
      <c r="U38" s="46"/>
    </row>
    <row r="39" spans="1:21" ht="13.5" customHeight="1">
      <c r="A39" s="46"/>
      <c r="B39" s="46"/>
      <c r="C39" s="46"/>
      <c r="D39" s="46"/>
      <c r="E39" s="46"/>
      <c r="F39" s="46"/>
      <c r="G39" s="46"/>
      <c r="H39" s="46"/>
      <c r="I39" s="46"/>
      <c r="J39" s="46"/>
      <c r="K39" s="46"/>
      <c r="L39" s="46"/>
      <c r="M39" s="46"/>
      <c r="N39" s="46"/>
      <c r="O39" s="46"/>
      <c r="P39" s="46"/>
      <c r="Q39" s="46"/>
      <c r="R39" s="46"/>
      <c r="S39" s="46"/>
      <c r="T39" s="46"/>
      <c r="U39" s="46"/>
    </row>
    <row r="40" spans="1:21" ht="13.5" customHeight="1">
      <c r="A40" s="46"/>
      <c r="B40" s="46"/>
      <c r="C40" s="46"/>
      <c r="D40" s="46"/>
      <c r="E40" s="46"/>
      <c r="F40" s="46"/>
      <c r="G40" s="46"/>
      <c r="H40" s="46"/>
      <c r="I40" s="46"/>
      <c r="J40" s="46"/>
      <c r="K40" s="46"/>
      <c r="L40" s="46"/>
      <c r="M40" s="46"/>
      <c r="N40" s="46"/>
      <c r="O40" s="46"/>
      <c r="P40" s="46"/>
      <c r="Q40" s="46"/>
      <c r="R40" s="46"/>
      <c r="S40" s="46"/>
      <c r="T40" s="46"/>
      <c r="U40" s="46"/>
    </row>
    <row r="41" spans="1:21" ht="13.5" customHeight="1">
      <c r="A41" s="46"/>
      <c r="B41" s="46"/>
      <c r="C41" s="46"/>
      <c r="D41" s="46"/>
      <c r="E41" s="46"/>
      <c r="F41" s="46"/>
      <c r="G41" s="46"/>
      <c r="H41" s="46"/>
      <c r="I41" s="46"/>
      <c r="J41" s="46"/>
      <c r="K41" s="46"/>
      <c r="L41" s="46"/>
      <c r="M41" s="46"/>
      <c r="N41" s="46"/>
      <c r="O41" s="46"/>
      <c r="P41" s="46"/>
      <c r="Q41" s="46"/>
      <c r="R41" s="46"/>
      <c r="S41" s="46"/>
      <c r="T41" s="46"/>
      <c r="U41" s="46"/>
    </row>
    <row r="42" spans="1:21" ht="13.5" customHeight="1">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c r="A45" s="46"/>
      <c r="B45" s="1138" t="s">
        <v>9</v>
      </c>
      <c r="C45" s="1139"/>
      <c r="D45" s="56"/>
      <c r="E45" s="1144" t="s">
        <v>10</v>
      </c>
      <c r="F45" s="1144"/>
      <c r="G45" s="1144"/>
      <c r="H45" s="1144"/>
      <c r="I45" s="1144"/>
      <c r="J45" s="1145"/>
      <c r="K45" s="57">
        <v>772</v>
      </c>
      <c r="L45" s="58">
        <v>787</v>
      </c>
      <c r="M45" s="58">
        <v>838</v>
      </c>
      <c r="N45" s="58">
        <v>857</v>
      </c>
      <c r="O45" s="59">
        <v>890</v>
      </c>
      <c r="P45" s="46"/>
      <c r="Q45" s="46"/>
      <c r="R45" s="46"/>
      <c r="S45" s="46"/>
      <c r="T45" s="46"/>
      <c r="U45" s="46"/>
    </row>
    <row r="46" spans="1:21" ht="30.75" customHeight="1">
      <c r="A46" s="46"/>
      <c r="B46" s="1140"/>
      <c r="C46" s="1141"/>
      <c r="D46" s="60"/>
      <c r="E46" s="1146" t="s">
        <v>11</v>
      </c>
      <c r="F46" s="1146"/>
      <c r="G46" s="1146"/>
      <c r="H46" s="1146"/>
      <c r="I46" s="1146"/>
      <c r="J46" s="1147"/>
      <c r="K46" s="61" t="s">
        <v>487</v>
      </c>
      <c r="L46" s="62" t="s">
        <v>487</v>
      </c>
      <c r="M46" s="62" t="s">
        <v>487</v>
      </c>
      <c r="N46" s="62" t="s">
        <v>487</v>
      </c>
      <c r="O46" s="63" t="s">
        <v>487</v>
      </c>
      <c r="P46" s="46"/>
      <c r="Q46" s="46"/>
      <c r="R46" s="46"/>
      <c r="S46" s="46"/>
      <c r="T46" s="46"/>
      <c r="U46" s="46"/>
    </row>
    <row r="47" spans="1:21" ht="30.75" customHeight="1">
      <c r="A47" s="46"/>
      <c r="B47" s="1140"/>
      <c r="C47" s="1141"/>
      <c r="D47" s="60"/>
      <c r="E47" s="1146" t="s">
        <v>12</v>
      </c>
      <c r="F47" s="1146"/>
      <c r="G47" s="1146"/>
      <c r="H47" s="1146"/>
      <c r="I47" s="1146"/>
      <c r="J47" s="1147"/>
      <c r="K47" s="61" t="s">
        <v>487</v>
      </c>
      <c r="L47" s="62" t="s">
        <v>487</v>
      </c>
      <c r="M47" s="62" t="s">
        <v>487</v>
      </c>
      <c r="N47" s="62" t="s">
        <v>487</v>
      </c>
      <c r="O47" s="63" t="s">
        <v>487</v>
      </c>
      <c r="P47" s="46"/>
      <c r="Q47" s="46"/>
      <c r="R47" s="46"/>
      <c r="S47" s="46"/>
      <c r="T47" s="46"/>
      <c r="U47" s="46"/>
    </row>
    <row r="48" spans="1:21" ht="30.75" customHeight="1">
      <c r="A48" s="46"/>
      <c r="B48" s="1140"/>
      <c r="C48" s="1141"/>
      <c r="D48" s="60"/>
      <c r="E48" s="1146" t="s">
        <v>13</v>
      </c>
      <c r="F48" s="1146"/>
      <c r="G48" s="1146"/>
      <c r="H48" s="1146"/>
      <c r="I48" s="1146"/>
      <c r="J48" s="1147"/>
      <c r="K48" s="61">
        <v>275</v>
      </c>
      <c r="L48" s="62">
        <v>281</v>
      </c>
      <c r="M48" s="62">
        <v>258</v>
      </c>
      <c r="N48" s="62">
        <v>254</v>
      </c>
      <c r="O48" s="63">
        <v>246</v>
      </c>
      <c r="P48" s="46"/>
      <c r="Q48" s="46"/>
      <c r="R48" s="46"/>
      <c r="S48" s="46"/>
      <c r="T48" s="46"/>
      <c r="U48" s="46"/>
    </row>
    <row r="49" spans="1:21" ht="30.75" customHeight="1">
      <c r="A49" s="46"/>
      <c r="B49" s="1140"/>
      <c r="C49" s="1141"/>
      <c r="D49" s="60"/>
      <c r="E49" s="1146" t="s">
        <v>14</v>
      </c>
      <c r="F49" s="1146"/>
      <c r="G49" s="1146"/>
      <c r="H49" s="1146"/>
      <c r="I49" s="1146"/>
      <c r="J49" s="1147"/>
      <c r="K49" s="61" t="s">
        <v>487</v>
      </c>
      <c r="L49" s="62" t="s">
        <v>487</v>
      </c>
      <c r="M49" s="62" t="s">
        <v>487</v>
      </c>
      <c r="N49" s="62" t="s">
        <v>487</v>
      </c>
      <c r="O49" s="63" t="s">
        <v>487</v>
      </c>
      <c r="P49" s="46"/>
      <c r="Q49" s="46"/>
      <c r="R49" s="46"/>
      <c r="S49" s="46"/>
      <c r="T49" s="46"/>
      <c r="U49" s="46"/>
    </row>
    <row r="50" spans="1:21" ht="30.75" customHeight="1">
      <c r="A50" s="46"/>
      <c r="B50" s="1140"/>
      <c r="C50" s="1141"/>
      <c r="D50" s="60"/>
      <c r="E50" s="1146" t="s">
        <v>15</v>
      </c>
      <c r="F50" s="1146"/>
      <c r="G50" s="1146"/>
      <c r="H50" s="1146"/>
      <c r="I50" s="1146"/>
      <c r="J50" s="1147"/>
      <c r="K50" s="61" t="s">
        <v>487</v>
      </c>
      <c r="L50" s="62" t="s">
        <v>487</v>
      </c>
      <c r="M50" s="62" t="s">
        <v>487</v>
      </c>
      <c r="N50" s="62" t="s">
        <v>487</v>
      </c>
      <c r="O50" s="63" t="s">
        <v>487</v>
      </c>
      <c r="P50" s="46"/>
      <c r="Q50" s="46"/>
      <c r="R50" s="46"/>
      <c r="S50" s="46"/>
      <c r="T50" s="46"/>
      <c r="U50" s="46"/>
    </row>
    <row r="51" spans="1:21" ht="30.75" customHeight="1">
      <c r="A51" s="46"/>
      <c r="B51" s="1142"/>
      <c r="C51" s="1143"/>
      <c r="D51" s="64"/>
      <c r="E51" s="1146" t="s">
        <v>16</v>
      </c>
      <c r="F51" s="1146"/>
      <c r="G51" s="1146"/>
      <c r="H51" s="1146"/>
      <c r="I51" s="1146"/>
      <c r="J51" s="1147"/>
      <c r="K51" s="61" t="s">
        <v>487</v>
      </c>
      <c r="L51" s="62" t="s">
        <v>487</v>
      </c>
      <c r="M51" s="62" t="s">
        <v>487</v>
      </c>
      <c r="N51" s="62" t="s">
        <v>487</v>
      </c>
      <c r="O51" s="63" t="s">
        <v>487</v>
      </c>
      <c r="P51" s="46"/>
      <c r="Q51" s="46"/>
      <c r="R51" s="46"/>
      <c r="S51" s="46"/>
      <c r="T51" s="46"/>
      <c r="U51" s="46"/>
    </row>
    <row r="52" spans="1:21" ht="30.75" customHeight="1">
      <c r="A52" s="46"/>
      <c r="B52" s="1148" t="s">
        <v>17</v>
      </c>
      <c r="C52" s="1149"/>
      <c r="D52" s="64"/>
      <c r="E52" s="1146" t="s">
        <v>18</v>
      </c>
      <c r="F52" s="1146"/>
      <c r="G52" s="1146"/>
      <c r="H52" s="1146"/>
      <c r="I52" s="1146"/>
      <c r="J52" s="1147"/>
      <c r="K52" s="61">
        <v>722</v>
      </c>
      <c r="L52" s="62">
        <v>723</v>
      </c>
      <c r="M52" s="62">
        <v>732</v>
      </c>
      <c r="N52" s="62">
        <v>748</v>
      </c>
      <c r="O52" s="63">
        <v>764</v>
      </c>
      <c r="P52" s="46"/>
      <c r="Q52" s="46"/>
      <c r="R52" s="46"/>
      <c r="S52" s="46"/>
      <c r="T52" s="46"/>
      <c r="U52" s="46"/>
    </row>
    <row r="53" spans="1:21" ht="30.75" customHeight="1" thickBot="1">
      <c r="A53" s="46"/>
      <c r="B53" s="1150" t="s">
        <v>19</v>
      </c>
      <c r="C53" s="1151"/>
      <c r="D53" s="65"/>
      <c r="E53" s="1152" t="s">
        <v>20</v>
      </c>
      <c r="F53" s="1152"/>
      <c r="G53" s="1152"/>
      <c r="H53" s="1152"/>
      <c r="I53" s="1152"/>
      <c r="J53" s="1153"/>
      <c r="K53" s="66">
        <v>325</v>
      </c>
      <c r="L53" s="67">
        <v>345</v>
      </c>
      <c r="M53" s="67">
        <v>364</v>
      </c>
      <c r="N53" s="67">
        <v>363</v>
      </c>
      <c r="O53" s="68">
        <v>372</v>
      </c>
      <c r="P53" s="46"/>
      <c r="Q53" s="46"/>
      <c r="R53" s="46"/>
      <c r="S53" s="46"/>
      <c r="T53" s="46"/>
      <c r="U53" s="46"/>
    </row>
    <row r="54" spans="1:21" ht="24" customHeight="1">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c r="B58" s="1154" t="s">
        <v>24</v>
      </c>
      <c r="C58" s="1155"/>
      <c r="D58" s="1160" t="s">
        <v>25</v>
      </c>
      <c r="E58" s="1161"/>
      <c r="F58" s="1161"/>
      <c r="G58" s="1161"/>
      <c r="H58" s="1161"/>
      <c r="I58" s="1161"/>
      <c r="J58" s="1162"/>
      <c r="K58" s="81"/>
      <c r="L58" s="82"/>
      <c r="M58" s="82"/>
      <c r="N58" s="82"/>
      <c r="O58" s="83"/>
    </row>
    <row r="59" spans="1:21" ht="31.5" customHeight="1">
      <c r="B59" s="1156"/>
      <c r="C59" s="1157"/>
      <c r="D59" s="1163" t="s">
        <v>26</v>
      </c>
      <c r="E59" s="1164"/>
      <c r="F59" s="1164"/>
      <c r="G59" s="1164"/>
      <c r="H59" s="1164"/>
      <c r="I59" s="1164"/>
      <c r="J59" s="1165"/>
      <c r="K59" s="84"/>
      <c r="L59" s="85"/>
      <c r="M59" s="85"/>
      <c r="N59" s="85"/>
      <c r="O59" s="86"/>
    </row>
    <row r="60" spans="1:21" ht="31.5" customHeight="1" thickBot="1">
      <c r="B60" s="1158"/>
      <c r="C60" s="1159"/>
      <c r="D60" s="1166" t="s">
        <v>27</v>
      </c>
      <c r="E60" s="1167"/>
      <c r="F60" s="1167"/>
      <c r="G60" s="1167"/>
      <c r="H60" s="1167"/>
      <c r="I60" s="1167"/>
      <c r="J60" s="1168"/>
      <c r="K60" s="87"/>
      <c r="L60" s="88"/>
      <c r="M60" s="88"/>
      <c r="N60" s="88"/>
      <c r="O60" s="89"/>
    </row>
    <row r="61" spans="1:21" ht="24" customHeight="1">
      <c r="B61" s="90"/>
      <c r="C61" s="90"/>
      <c r="D61" s="91" t="s">
        <v>28</v>
      </c>
      <c r="E61" s="92"/>
      <c r="F61" s="92"/>
      <c r="G61" s="92"/>
      <c r="H61" s="92"/>
      <c r="I61" s="92"/>
      <c r="J61" s="92"/>
      <c r="K61" s="92"/>
      <c r="L61" s="92"/>
      <c r="M61" s="92"/>
      <c r="N61" s="92"/>
      <c r="O61" s="92"/>
    </row>
    <row r="62" spans="1:21" ht="24" customHeight="1">
      <c r="B62" s="93"/>
      <c r="C62" s="93"/>
      <c r="D62" s="91" t="s">
        <v>29</v>
      </c>
      <c r="E62" s="92"/>
      <c r="F62" s="92"/>
      <c r="G62" s="92"/>
      <c r="H62" s="92"/>
      <c r="I62" s="92"/>
      <c r="J62" s="92"/>
      <c r="K62" s="92"/>
      <c r="L62" s="92"/>
      <c r="M62" s="92"/>
      <c r="N62" s="92"/>
      <c r="O62" s="92"/>
    </row>
    <row r="63" spans="1:21" ht="24" customHeight="1">
      <c r="A63" s="46"/>
      <c r="B63" s="69"/>
      <c r="C63" s="46"/>
      <c r="D63" s="46"/>
      <c r="E63" s="46"/>
      <c r="F63" s="46"/>
      <c r="G63" s="46"/>
      <c r="H63" s="46"/>
      <c r="I63" s="46"/>
      <c r="J63" s="46"/>
      <c r="K63" s="46"/>
      <c r="L63" s="46"/>
      <c r="M63" s="46"/>
      <c r="N63" s="46"/>
      <c r="O63" s="46"/>
      <c r="P63" s="46"/>
      <c r="Q63" s="46"/>
      <c r="R63" s="46"/>
      <c r="S63" s="46"/>
      <c r="T63" s="46"/>
      <c r="U63" s="46"/>
    </row>
    <row r="64" spans="1:21" ht="24" customHeight="1">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r6vTtM7diUy46xxnmJBFPW6Cqc3Gn56NjsvxeAn6nYRegpxmRyuwT9JmCTHByROgbmI+w3xxZXfh4z4MVIs3zg==" saltValue="FRwZTrTu8JIz4tlgXkcb0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5" t="s">
        <v>7</v>
      </c>
    </row>
    <row r="40" spans="2:13" ht="27.75" customHeight="1" thickBot="1">
      <c r="B40" s="96" t="s">
        <v>8</v>
      </c>
      <c r="C40" s="97"/>
      <c r="D40" s="97"/>
      <c r="E40" s="98"/>
      <c r="F40" s="98"/>
      <c r="G40" s="98"/>
      <c r="H40" s="99" t="s">
        <v>2</v>
      </c>
      <c r="I40" s="100" t="s">
        <v>525</v>
      </c>
      <c r="J40" s="101" t="s">
        <v>526</v>
      </c>
      <c r="K40" s="101" t="s">
        <v>527</v>
      </c>
      <c r="L40" s="101" t="s">
        <v>528</v>
      </c>
      <c r="M40" s="102" t="s">
        <v>529</v>
      </c>
    </row>
    <row r="41" spans="2:13" ht="27.75" customHeight="1">
      <c r="B41" s="1169" t="s">
        <v>30</v>
      </c>
      <c r="C41" s="1170"/>
      <c r="D41" s="103"/>
      <c r="E41" s="1175" t="s">
        <v>31</v>
      </c>
      <c r="F41" s="1175"/>
      <c r="G41" s="1175"/>
      <c r="H41" s="1176"/>
      <c r="I41" s="330">
        <v>7160</v>
      </c>
      <c r="J41" s="331">
        <v>7268</v>
      </c>
      <c r="K41" s="331">
        <v>6932</v>
      </c>
      <c r="L41" s="331">
        <v>6624</v>
      </c>
      <c r="M41" s="332">
        <v>6850</v>
      </c>
    </row>
    <row r="42" spans="2:13" ht="27.75" customHeight="1">
      <c r="B42" s="1171"/>
      <c r="C42" s="1172"/>
      <c r="D42" s="104"/>
      <c r="E42" s="1177" t="s">
        <v>32</v>
      </c>
      <c r="F42" s="1177"/>
      <c r="G42" s="1177"/>
      <c r="H42" s="1178"/>
      <c r="I42" s="333" t="s">
        <v>487</v>
      </c>
      <c r="J42" s="334" t="s">
        <v>487</v>
      </c>
      <c r="K42" s="334" t="s">
        <v>487</v>
      </c>
      <c r="L42" s="334" t="s">
        <v>487</v>
      </c>
      <c r="M42" s="335" t="s">
        <v>487</v>
      </c>
    </row>
    <row r="43" spans="2:13" ht="27.75" customHeight="1">
      <c r="B43" s="1171"/>
      <c r="C43" s="1172"/>
      <c r="D43" s="104"/>
      <c r="E43" s="1177" t="s">
        <v>33</v>
      </c>
      <c r="F43" s="1177"/>
      <c r="G43" s="1177"/>
      <c r="H43" s="1178"/>
      <c r="I43" s="333">
        <v>2926</v>
      </c>
      <c r="J43" s="334">
        <v>2631</v>
      </c>
      <c r="K43" s="334">
        <v>2412</v>
      </c>
      <c r="L43" s="334">
        <v>2182</v>
      </c>
      <c r="M43" s="335">
        <v>1948</v>
      </c>
    </row>
    <row r="44" spans="2:13" ht="27.75" customHeight="1">
      <c r="B44" s="1171"/>
      <c r="C44" s="1172"/>
      <c r="D44" s="104"/>
      <c r="E44" s="1177" t="s">
        <v>34</v>
      </c>
      <c r="F44" s="1177"/>
      <c r="G44" s="1177"/>
      <c r="H44" s="1178"/>
      <c r="I44" s="333" t="s">
        <v>487</v>
      </c>
      <c r="J44" s="334" t="s">
        <v>487</v>
      </c>
      <c r="K44" s="334" t="s">
        <v>487</v>
      </c>
      <c r="L44" s="334" t="s">
        <v>487</v>
      </c>
      <c r="M44" s="335" t="s">
        <v>487</v>
      </c>
    </row>
    <row r="45" spans="2:13" ht="27.75" customHeight="1">
      <c r="B45" s="1171"/>
      <c r="C45" s="1172"/>
      <c r="D45" s="104"/>
      <c r="E45" s="1177" t="s">
        <v>35</v>
      </c>
      <c r="F45" s="1177"/>
      <c r="G45" s="1177"/>
      <c r="H45" s="1178"/>
      <c r="I45" s="333">
        <v>420</v>
      </c>
      <c r="J45" s="334">
        <v>374</v>
      </c>
      <c r="K45" s="334">
        <v>344</v>
      </c>
      <c r="L45" s="334">
        <v>368</v>
      </c>
      <c r="M45" s="335">
        <v>434</v>
      </c>
    </row>
    <row r="46" spans="2:13" ht="27.75" customHeight="1">
      <c r="B46" s="1171"/>
      <c r="C46" s="1172"/>
      <c r="D46" s="105"/>
      <c r="E46" s="1177" t="s">
        <v>36</v>
      </c>
      <c r="F46" s="1177"/>
      <c r="G46" s="1177"/>
      <c r="H46" s="1178"/>
      <c r="I46" s="333">
        <v>270</v>
      </c>
      <c r="J46" s="334">
        <v>283</v>
      </c>
      <c r="K46" s="334">
        <v>266</v>
      </c>
      <c r="L46" s="334">
        <v>258</v>
      </c>
      <c r="M46" s="335">
        <v>303</v>
      </c>
    </row>
    <row r="47" spans="2:13" ht="27.75" customHeight="1">
      <c r="B47" s="1171"/>
      <c r="C47" s="1172"/>
      <c r="D47" s="106"/>
      <c r="E47" s="1179" t="s">
        <v>37</v>
      </c>
      <c r="F47" s="1180"/>
      <c r="G47" s="1180"/>
      <c r="H47" s="1181"/>
      <c r="I47" s="333" t="s">
        <v>487</v>
      </c>
      <c r="J47" s="334" t="s">
        <v>487</v>
      </c>
      <c r="K47" s="334" t="s">
        <v>487</v>
      </c>
      <c r="L47" s="334" t="s">
        <v>487</v>
      </c>
      <c r="M47" s="335" t="s">
        <v>487</v>
      </c>
    </row>
    <row r="48" spans="2:13" ht="27.75" customHeight="1">
      <c r="B48" s="1171"/>
      <c r="C48" s="1172"/>
      <c r="D48" s="104"/>
      <c r="E48" s="1177" t="s">
        <v>38</v>
      </c>
      <c r="F48" s="1177"/>
      <c r="G48" s="1177"/>
      <c r="H48" s="1178"/>
      <c r="I48" s="333" t="s">
        <v>487</v>
      </c>
      <c r="J48" s="334" t="s">
        <v>487</v>
      </c>
      <c r="K48" s="334" t="s">
        <v>487</v>
      </c>
      <c r="L48" s="334" t="s">
        <v>487</v>
      </c>
      <c r="M48" s="335" t="s">
        <v>487</v>
      </c>
    </row>
    <row r="49" spans="2:13" ht="27.75" customHeight="1">
      <c r="B49" s="1173"/>
      <c r="C49" s="1174"/>
      <c r="D49" s="104"/>
      <c r="E49" s="1177" t="s">
        <v>39</v>
      </c>
      <c r="F49" s="1177"/>
      <c r="G49" s="1177"/>
      <c r="H49" s="1178"/>
      <c r="I49" s="333" t="s">
        <v>487</v>
      </c>
      <c r="J49" s="334" t="s">
        <v>487</v>
      </c>
      <c r="K49" s="334" t="s">
        <v>487</v>
      </c>
      <c r="L49" s="334" t="s">
        <v>487</v>
      </c>
      <c r="M49" s="335" t="s">
        <v>487</v>
      </c>
    </row>
    <row r="50" spans="2:13" ht="27.75" customHeight="1">
      <c r="B50" s="1182" t="s">
        <v>40</v>
      </c>
      <c r="C50" s="1183"/>
      <c r="D50" s="107"/>
      <c r="E50" s="1177" t="s">
        <v>41</v>
      </c>
      <c r="F50" s="1177"/>
      <c r="G50" s="1177"/>
      <c r="H50" s="1178"/>
      <c r="I50" s="333">
        <v>3601</v>
      </c>
      <c r="J50" s="334">
        <v>4038</v>
      </c>
      <c r="K50" s="334">
        <v>4348</v>
      </c>
      <c r="L50" s="334">
        <v>4518</v>
      </c>
      <c r="M50" s="335">
        <v>4987</v>
      </c>
    </row>
    <row r="51" spans="2:13" ht="27.75" customHeight="1">
      <c r="B51" s="1171"/>
      <c r="C51" s="1172"/>
      <c r="D51" s="104"/>
      <c r="E51" s="1177" t="s">
        <v>42</v>
      </c>
      <c r="F51" s="1177"/>
      <c r="G51" s="1177"/>
      <c r="H51" s="1178"/>
      <c r="I51" s="333">
        <v>450</v>
      </c>
      <c r="J51" s="334">
        <v>415</v>
      </c>
      <c r="K51" s="334">
        <v>374</v>
      </c>
      <c r="L51" s="334">
        <v>345</v>
      </c>
      <c r="M51" s="335">
        <v>438</v>
      </c>
    </row>
    <row r="52" spans="2:13" ht="27.75" customHeight="1">
      <c r="B52" s="1173"/>
      <c r="C52" s="1174"/>
      <c r="D52" s="104"/>
      <c r="E52" s="1177" t="s">
        <v>43</v>
      </c>
      <c r="F52" s="1177"/>
      <c r="G52" s="1177"/>
      <c r="H52" s="1178"/>
      <c r="I52" s="333">
        <v>6894</v>
      </c>
      <c r="J52" s="334">
        <v>6407</v>
      </c>
      <c r="K52" s="334">
        <v>6046</v>
      </c>
      <c r="L52" s="334">
        <v>5772</v>
      </c>
      <c r="M52" s="335">
        <v>6336</v>
      </c>
    </row>
    <row r="53" spans="2:13" ht="27.75" customHeight="1" thickBot="1">
      <c r="B53" s="1184" t="s">
        <v>19</v>
      </c>
      <c r="C53" s="1185"/>
      <c r="D53" s="108"/>
      <c r="E53" s="1186" t="s">
        <v>44</v>
      </c>
      <c r="F53" s="1186"/>
      <c r="G53" s="1186"/>
      <c r="H53" s="1187"/>
      <c r="I53" s="336">
        <v>-169</v>
      </c>
      <c r="J53" s="337">
        <v>-305</v>
      </c>
      <c r="K53" s="337">
        <v>-814</v>
      </c>
      <c r="L53" s="337">
        <v>-1203</v>
      </c>
      <c r="M53" s="338">
        <v>-2225</v>
      </c>
    </row>
    <row r="54" spans="2:13" ht="27.75" customHeight="1">
      <c r="B54" s="109"/>
      <c r="C54" s="110"/>
      <c r="D54" s="110"/>
      <c r="E54" s="111"/>
      <c r="F54" s="111"/>
      <c r="G54" s="111"/>
      <c r="H54" s="111"/>
      <c r="I54" s="112"/>
      <c r="J54" s="112"/>
      <c r="K54" s="112"/>
      <c r="L54" s="112"/>
      <c r="M54" s="112"/>
    </row>
    <row r="55" spans="2:13" ht="13"/>
  </sheetData>
  <sheetProtection algorithmName="SHA-512" hashValue="94hDdV30+LmvCOqPAV2W3sKTySHzh6bs4FA3C0YKMtQL0gkDSDsfZL4Qe9HSBLcteiYFsEFb/dkdnoh8VGnFgQ==" saltValue="isdI+PoFpNphoJmKTT+vn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3" t="s">
        <v>45</v>
      </c>
    </row>
    <row r="54" spans="2:8" ht="29.25" customHeight="1" thickBot="1">
      <c r="B54" s="114" t="s">
        <v>1</v>
      </c>
      <c r="C54" s="115"/>
      <c r="D54" s="115"/>
      <c r="E54" s="116" t="s">
        <v>2</v>
      </c>
      <c r="F54" s="117" t="s">
        <v>527</v>
      </c>
      <c r="G54" s="117" t="s">
        <v>528</v>
      </c>
      <c r="H54" s="118" t="s">
        <v>529</v>
      </c>
    </row>
    <row r="55" spans="2:8" ht="52.5" customHeight="1">
      <c r="B55" s="119"/>
      <c r="C55" s="1196" t="s">
        <v>46</v>
      </c>
      <c r="D55" s="1196"/>
      <c r="E55" s="1197"/>
      <c r="F55" s="339">
        <v>1739</v>
      </c>
      <c r="G55" s="339">
        <v>1791</v>
      </c>
      <c r="H55" s="340">
        <v>1722</v>
      </c>
    </row>
    <row r="56" spans="2:8" ht="52.5" customHeight="1">
      <c r="B56" s="120"/>
      <c r="C56" s="1198" t="s">
        <v>47</v>
      </c>
      <c r="D56" s="1198"/>
      <c r="E56" s="1199"/>
      <c r="F56" s="341">
        <v>1068</v>
      </c>
      <c r="G56" s="341">
        <v>1148</v>
      </c>
      <c r="H56" s="342">
        <v>1198</v>
      </c>
    </row>
    <row r="57" spans="2:8" ht="53.25" customHeight="1">
      <c r="B57" s="120"/>
      <c r="C57" s="1200" t="s">
        <v>48</v>
      </c>
      <c r="D57" s="1200"/>
      <c r="E57" s="1201"/>
      <c r="F57" s="343">
        <v>1288</v>
      </c>
      <c r="G57" s="343">
        <v>1309</v>
      </c>
      <c r="H57" s="344">
        <v>1140</v>
      </c>
    </row>
    <row r="58" spans="2:8" ht="45.75" customHeight="1">
      <c r="B58" s="121"/>
      <c r="C58" s="1188" t="s">
        <v>555</v>
      </c>
      <c r="D58" s="1189"/>
      <c r="E58" s="1190"/>
      <c r="F58" s="345">
        <v>808</v>
      </c>
      <c r="G58" s="345">
        <v>819</v>
      </c>
      <c r="H58" s="346">
        <v>718</v>
      </c>
    </row>
    <row r="59" spans="2:8" ht="45.75" customHeight="1">
      <c r="B59" s="121"/>
      <c r="C59" s="1188" t="s">
        <v>556</v>
      </c>
      <c r="D59" s="1189"/>
      <c r="E59" s="1190"/>
      <c r="F59" s="345">
        <v>133</v>
      </c>
      <c r="G59" s="345">
        <v>133</v>
      </c>
      <c r="H59" s="346">
        <v>133</v>
      </c>
    </row>
    <row r="60" spans="2:8" ht="45.75" customHeight="1">
      <c r="B60" s="121"/>
      <c r="C60" s="1188" t="s">
        <v>557</v>
      </c>
      <c r="D60" s="1189"/>
      <c r="E60" s="1190"/>
      <c r="F60" s="345">
        <v>130</v>
      </c>
      <c r="G60" s="345">
        <v>140</v>
      </c>
      <c r="H60" s="346">
        <v>132</v>
      </c>
    </row>
    <row r="61" spans="2:8" ht="45.75" customHeight="1">
      <c r="B61" s="121"/>
      <c r="C61" s="1188" t="s">
        <v>558</v>
      </c>
      <c r="D61" s="1189"/>
      <c r="E61" s="1190"/>
      <c r="F61" s="345">
        <v>122</v>
      </c>
      <c r="G61" s="345">
        <v>132</v>
      </c>
      <c r="H61" s="346">
        <v>81</v>
      </c>
    </row>
    <row r="62" spans="2:8" ht="45.75" customHeight="1" thickBot="1">
      <c r="B62" s="122"/>
      <c r="C62" s="1191" t="s">
        <v>559</v>
      </c>
      <c r="D62" s="1192"/>
      <c r="E62" s="1193"/>
      <c r="F62" s="347">
        <v>61</v>
      </c>
      <c r="G62" s="347">
        <v>62</v>
      </c>
      <c r="H62" s="348">
        <v>62</v>
      </c>
    </row>
    <row r="63" spans="2:8" ht="52.5" customHeight="1" thickBot="1">
      <c r="B63" s="123"/>
      <c r="C63" s="1194" t="s">
        <v>49</v>
      </c>
      <c r="D63" s="1194"/>
      <c r="E63" s="1195"/>
      <c r="F63" s="349">
        <v>4094</v>
      </c>
      <c r="G63" s="349">
        <v>4248</v>
      </c>
      <c r="H63" s="350">
        <v>4060</v>
      </c>
    </row>
    <row r="64" spans="2:8" ht="13"/>
  </sheetData>
  <sheetProtection algorithmName="SHA-512" hashValue="+HCPLwcqn/49uGFWUcYR1Jv/zOsvZDh98Ko7IJq0Do2h8DLg2I8cbQxmh22S2WjOSmiczDo6sigwf/7d0JcCuw==" saltValue="aNys938e35oiR0Dq5PLJ6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cols>
    <col min="1" max="1" width="45.90625" style="130" customWidth="1"/>
    <col min="2" max="8" width="13.36328125" style="130" customWidth="1"/>
    <col min="9" max="16384" width="11.08984375" style="130"/>
  </cols>
  <sheetData>
    <row r="1" spans="1:8">
      <c r="A1" s="124"/>
      <c r="B1" s="125"/>
      <c r="C1" s="126"/>
      <c r="D1" s="127"/>
      <c r="E1" s="128"/>
      <c r="F1" s="128"/>
      <c r="G1" s="128"/>
      <c r="H1" s="129"/>
    </row>
    <row r="2" spans="1:8">
      <c r="A2" s="131"/>
      <c r="B2" s="132"/>
      <c r="C2" s="133"/>
      <c r="D2" s="134" t="s">
        <v>50</v>
      </c>
      <c r="E2" s="135"/>
      <c r="F2" s="136" t="s">
        <v>524</v>
      </c>
      <c r="G2" s="137"/>
      <c r="H2" s="138"/>
    </row>
    <row r="3" spans="1:8">
      <c r="A3" s="134" t="s">
        <v>517</v>
      </c>
      <c r="B3" s="139"/>
      <c r="C3" s="140"/>
      <c r="D3" s="141">
        <v>302462</v>
      </c>
      <c r="E3" s="142"/>
      <c r="F3" s="143">
        <v>200194</v>
      </c>
      <c r="G3" s="144"/>
      <c r="H3" s="145"/>
    </row>
    <row r="4" spans="1:8">
      <c r="A4" s="146"/>
      <c r="B4" s="147"/>
      <c r="C4" s="148"/>
      <c r="D4" s="149">
        <v>112381</v>
      </c>
      <c r="E4" s="150"/>
      <c r="F4" s="151">
        <v>106422</v>
      </c>
      <c r="G4" s="152"/>
      <c r="H4" s="153"/>
    </row>
    <row r="5" spans="1:8">
      <c r="A5" s="134" t="s">
        <v>519</v>
      </c>
      <c r="B5" s="139"/>
      <c r="C5" s="140"/>
      <c r="D5" s="141">
        <v>300928</v>
      </c>
      <c r="E5" s="142"/>
      <c r="F5" s="143">
        <v>196914</v>
      </c>
      <c r="G5" s="144"/>
      <c r="H5" s="145"/>
    </row>
    <row r="6" spans="1:8">
      <c r="A6" s="146"/>
      <c r="B6" s="147"/>
      <c r="C6" s="148"/>
      <c r="D6" s="149">
        <v>149905</v>
      </c>
      <c r="E6" s="150"/>
      <c r="F6" s="151">
        <v>98966</v>
      </c>
      <c r="G6" s="152"/>
      <c r="H6" s="153"/>
    </row>
    <row r="7" spans="1:8">
      <c r="A7" s="134" t="s">
        <v>520</v>
      </c>
      <c r="B7" s="139"/>
      <c r="C7" s="140"/>
      <c r="D7" s="141">
        <v>146279</v>
      </c>
      <c r="E7" s="142"/>
      <c r="F7" s="143">
        <v>204757</v>
      </c>
      <c r="G7" s="144"/>
      <c r="H7" s="145"/>
    </row>
    <row r="8" spans="1:8">
      <c r="A8" s="146"/>
      <c r="B8" s="147"/>
      <c r="C8" s="148"/>
      <c r="D8" s="149">
        <v>64582</v>
      </c>
      <c r="E8" s="150"/>
      <c r="F8" s="151">
        <v>106071</v>
      </c>
      <c r="G8" s="152"/>
      <c r="H8" s="153"/>
    </row>
    <row r="9" spans="1:8">
      <c r="A9" s="134" t="s">
        <v>521</v>
      </c>
      <c r="B9" s="139"/>
      <c r="C9" s="140"/>
      <c r="D9" s="141">
        <v>151817</v>
      </c>
      <c r="E9" s="142"/>
      <c r="F9" s="143">
        <v>194971</v>
      </c>
      <c r="G9" s="144"/>
      <c r="H9" s="145"/>
    </row>
    <row r="10" spans="1:8">
      <c r="A10" s="146"/>
      <c r="B10" s="147"/>
      <c r="C10" s="148"/>
      <c r="D10" s="149">
        <v>41205</v>
      </c>
      <c r="E10" s="150"/>
      <c r="F10" s="151">
        <v>105966</v>
      </c>
      <c r="G10" s="152"/>
      <c r="H10" s="153"/>
    </row>
    <row r="11" spans="1:8">
      <c r="A11" s="134" t="s">
        <v>522</v>
      </c>
      <c r="B11" s="139"/>
      <c r="C11" s="140"/>
      <c r="D11" s="141">
        <v>361293</v>
      </c>
      <c r="E11" s="142"/>
      <c r="F11" s="143">
        <v>224172</v>
      </c>
      <c r="G11" s="144"/>
      <c r="H11" s="145"/>
    </row>
    <row r="12" spans="1:8">
      <c r="A12" s="146"/>
      <c r="B12" s="147"/>
      <c r="C12" s="154"/>
      <c r="D12" s="149">
        <v>45702</v>
      </c>
      <c r="E12" s="150"/>
      <c r="F12" s="151">
        <v>117611</v>
      </c>
      <c r="G12" s="152"/>
      <c r="H12" s="153"/>
    </row>
    <row r="13" spans="1:8">
      <c r="A13" s="134"/>
      <c r="B13" s="139"/>
      <c r="C13" s="140"/>
      <c r="D13" s="141">
        <v>252556</v>
      </c>
      <c r="E13" s="142"/>
      <c r="F13" s="143">
        <v>204202</v>
      </c>
      <c r="G13" s="155"/>
      <c r="H13" s="145"/>
    </row>
    <row r="14" spans="1:8">
      <c r="A14" s="146"/>
      <c r="B14" s="147"/>
      <c r="C14" s="148"/>
      <c r="D14" s="149">
        <v>82755</v>
      </c>
      <c r="E14" s="150"/>
      <c r="F14" s="151">
        <v>107007</v>
      </c>
      <c r="G14" s="152"/>
      <c r="H14" s="153"/>
    </row>
    <row r="17" spans="1:11">
      <c r="A17" s="130" t="s">
        <v>51</v>
      </c>
    </row>
    <row r="18" spans="1:11">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c r="A19" s="156" t="s">
        <v>52</v>
      </c>
      <c r="B19" s="156">
        <f>ROUND(VALUE(SUBSTITUTE(実質収支比率等に係る経年分析!F$48,"▲","-")),2)</f>
        <v>2.2999999999999998</v>
      </c>
      <c r="C19" s="156">
        <f>ROUND(VALUE(SUBSTITUTE(実質収支比率等に係る経年分析!G$48,"▲","-")),2)</f>
        <v>2.2400000000000002</v>
      </c>
      <c r="D19" s="156">
        <f>ROUND(VALUE(SUBSTITUTE(実質収支比率等に係る経年分析!H$48,"▲","-")),2)</f>
        <v>2.52</v>
      </c>
      <c r="E19" s="156">
        <f>ROUND(VALUE(SUBSTITUTE(実質収支比率等に係る経年分析!I$48,"▲","-")),2)</f>
        <v>1.26</v>
      </c>
      <c r="F19" s="156">
        <f>ROUND(VALUE(SUBSTITUTE(実質収支比率等に係る経年分析!J$48,"▲","-")),2)</f>
        <v>1.36</v>
      </c>
    </row>
    <row r="20" spans="1:11">
      <c r="A20" s="156" t="s">
        <v>53</v>
      </c>
      <c r="B20" s="156">
        <f>ROUND(VALUE(SUBSTITUTE(実質収支比率等に係る経年分析!F$47,"▲","-")),2)</f>
        <v>46.04</v>
      </c>
      <c r="C20" s="156">
        <f>ROUND(VALUE(SUBSTITUTE(実質収支比率等に係る経年分析!G$47,"▲","-")),2)</f>
        <v>44</v>
      </c>
      <c r="D20" s="156">
        <f>ROUND(VALUE(SUBSTITUTE(実質収支比率等に係る経年分析!H$47,"▲","-")),2)</f>
        <v>42.57</v>
      </c>
      <c r="E20" s="156">
        <f>ROUND(VALUE(SUBSTITUTE(実質収支比率等に係る経年分析!I$47,"▲","-")),2)</f>
        <v>43.78</v>
      </c>
      <c r="F20" s="156">
        <f>ROUND(VALUE(SUBSTITUTE(実質収支比率等に係る経年分析!J$47,"▲","-")),2)</f>
        <v>41.5</v>
      </c>
    </row>
    <row r="21" spans="1:11">
      <c r="A21" s="156" t="s">
        <v>54</v>
      </c>
      <c r="B21" s="156">
        <f>IF(ISNUMBER(VALUE(SUBSTITUTE(実質収支比率等に係る経年分析!F$49,"▲","-"))),ROUND(VALUE(SUBSTITUTE(実質収支比率等に係る経年分析!F$49,"▲","-")),2),NA())</f>
        <v>-2.0699999999999998</v>
      </c>
      <c r="C21" s="156">
        <f>IF(ISNUMBER(VALUE(SUBSTITUTE(実質収支比率等に係る経年分析!G$49,"▲","-"))),ROUND(VALUE(SUBSTITUTE(実質収支比率等に係る経年分析!G$49,"▲","-")),2),NA())</f>
        <v>0.13</v>
      </c>
      <c r="D21" s="156">
        <f>IF(ISNUMBER(VALUE(SUBSTITUTE(実質収支比率等に係る経年分析!H$49,"▲","-"))),ROUND(VALUE(SUBSTITUTE(実質収支比率等に係る経年分析!H$49,"▲","-")),2),NA())</f>
        <v>-3.44</v>
      </c>
      <c r="E21" s="156">
        <f>IF(ISNUMBER(VALUE(SUBSTITUTE(実質収支比率等に係る経年分析!I$49,"▲","-"))),ROUND(VALUE(SUBSTITUTE(実質収支比率等に係る経年分析!I$49,"▲","-")),2),NA())</f>
        <v>-1.25</v>
      </c>
      <c r="F21" s="156">
        <f>IF(ISNUMBER(VALUE(SUBSTITUTE(実質収支比率等に係る経年分析!J$49,"▲","-"))),ROUND(VALUE(SUBSTITUTE(実質収支比率等に係る経年分析!J$49,"▲","-")),2),NA())</f>
        <v>-2.16</v>
      </c>
    </row>
    <row r="24" spans="1:11">
      <c r="A24" s="130" t="s">
        <v>55</v>
      </c>
    </row>
    <row r="25" spans="1:11">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c r="A26" s="157"/>
      <c r="B26" s="157" t="s">
        <v>56</v>
      </c>
      <c r="C26" s="157" t="s">
        <v>57</v>
      </c>
      <c r="D26" s="157" t="s">
        <v>56</v>
      </c>
      <c r="E26" s="157" t="s">
        <v>57</v>
      </c>
      <c r="F26" s="157" t="s">
        <v>56</v>
      </c>
      <c r="G26" s="157" t="s">
        <v>57</v>
      </c>
      <c r="H26" s="157" t="s">
        <v>56</v>
      </c>
      <c r="I26" s="157" t="s">
        <v>57</v>
      </c>
      <c r="J26" s="157" t="s">
        <v>56</v>
      </c>
      <c r="K26" s="157" t="s">
        <v>57</v>
      </c>
    </row>
    <row r="27" spans="1:11">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3.66</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c r="A30" s="157" t="str">
        <f>IF(連結実質赤字比率に係る赤字・黒字の構成分析!C$40="",NA(),連結実質赤字比率に係る赤字・黒字の構成分析!C$40)</f>
        <v>国民健康保険特別会計(国民健康保険診療所事業)</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0.04</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0.03</v>
      </c>
    </row>
    <row r="32" spans="1:11">
      <c r="A32" s="157" t="str">
        <f>IF(連結実質赤字比率に係る赤字・黒字の構成分析!C$38="",NA(),連結実質赤字比率に係る赤字・黒字の構成分析!C$38)</f>
        <v>水道事業会計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4.53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4.1500000000000004</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4.01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0.93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7.0000000000000007E-2</v>
      </c>
    </row>
    <row r="33" spans="1:16">
      <c r="A33" s="157" t="str">
        <f>IF(連結実質赤字比率に係る赤字・黒字の構成分析!C$37="",NA(),連結実質赤字比率に係る赤字・黒字の構成分析!C$37)</f>
        <v>国民健康保険特別会計(国民健康保険事業)</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0.21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0.37</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0.22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0.65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0.41</v>
      </c>
    </row>
    <row r="34" spans="1:16">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1.07</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0.88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0.79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0.69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0.86</v>
      </c>
    </row>
    <row r="35" spans="1:16">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2.29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2.2400000000000002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2.52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1.26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1.35</v>
      </c>
    </row>
    <row r="36" spans="1:16">
      <c r="A36" s="157" t="str">
        <f>IF(連結実質赤字比率に係る赤字・黒字の構成分析!C$34="",NA(),連結実質赤字比率に係る赤字・黒字の構成分析!C$34)</f>
        <v>下水道事業会計</v>
      </c>
      <c r="B36" s="157" t="e">
        <f>IF(ROUND(VALUE(SUBSTITUTE(連結実質赤字比率に係る赤字・黒字の構成分析!F$34,"▲", "-")), 2) &lt; 0, ABS(ROUND(VALUE(SUBSTITUTE(連結実質赤字比率に係る赤字・黒字の構成分析!F$34,"▲", "-")), 2)), NA())</f>
        <v>#VALUE!</v>
      </c>
      <c r="C36" s="157" t="e">
        <f>IF(ROUND(VALUE(SUBSTITUTE(連結実質赤字比率に係る赤字・黒字の構成分析!F$34,"▲", "-")), 2) &gt;= 0, ABS(ROUND(VALUE(SUBSTITUTE(連結実質赤字比率に係る赤字・黒字の構成分析!F$34,"▲", "-")), 2)), NA())</f>
        <v>#VALUE!</v>
      </c>
      <c r="D36" s="157" t="e">
        <f>IF(ROUND(VALUE(SUBSTITUTE(連結実質赤字比率に係る赤字・黒字の構成分析!G$34,"▲", "-")), 2) &lt; 0, ABS(ROUND(VALUE(SUBSTITUTE(連結実質赤字比率に係る赤字・黒字の構成分析!G$34,"▲", "-")), 2)), NA())</f>
        <v>#VALUE!</v>
      </c>
      <c r="E36" s="157" t="e">
        <f>IF(ROUND(VALUE(SUBSTITUTE(連結実質赤字比率に係る赤字・黒字の構成分析!G$34,"▲", "-")), 2) &gt;= 0, ABS(ROUND(VALUE(SUBSTITUTE(連結実質赤字比率に係る赤字・黒字の構成分析!G$34,"▲", "-")), 2)), NA())</f>
        <v>#VALUE!</v>
      </c>
      <c r="F36" s="157" t="e">
        <f>IF(ROUND(VALUE(SUBSTITUTE(連結実質赤字比率に係る赤字・黒字の構成分析!H$34,"▲", "-")), 2) &lt; 0, ABS(ROUND(VALUE(SUBSTITUTE(連結実質赤字比率に係る赤字・黒字の構成分析!H$34,"▲", "-")), 2)), NA())</f>
        <v>#VALUE!</v>
      </c>
      <c r="G36" s="157" t="e">
        <f>IF(ROUND(VALUE(SUBSTITUTE(連結実質赤字比率に係る赤字・黒字の構成分析!H$34,"▲", "-")), 2) &gt;= 0, ABS(ROUND(VALUE(SUBSTITUTE(連結実質赤字比率に係る赤字・黒字の構成分析!H$34,"▲", "-")), 2)), NA())</f>
        <v>#VALUE!</v>
      </c>
      <c r="H36" s="157" t="e">
        <f>IF(ROUND(VALUE(SUBSTITUTE(連結実質赤字比率に係る赤字・黒字の構成分析!I$34,"▲", "-")), 2) &lt; 0, ABS(ROUND(VALUE(SUBSTITUTE(連結実質赤字比率に係る赤字・黒字の構成分析!I$34,"▲", "-")), 2)), NA())</f>
        <v>#VALUE!</v>
      </c>
      <c r="I36" s="157" t="e">
        <f>IF(ROUND(VALUE(SUBSTITUTE(連結実質赤字比率に係る赤字・黒字の構成分析!I$34,"▲", "-")), 2) &gt;= 0, ABS(ROUND(VALUE(SUBSTITUTE(連結実質赤字比率に係る赤字・黒字の構成分析!I$34,"▲", "-")), 2)), NA())</f>
        <v>#VALUE!</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3.78</v>
      </c>
    </row>
    <row r="39" spans="1:16">
      <c r="A39" s="130" t="s">
        <v>58</v>
      </c>
    </row>
    <row r="40" spans="1:16">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c r="A42" s="158" t="s">
        <v>61</v>
      </c>
      <c r="B42" s="158"/>
      <c r="C42" s="158"/>
      <c r="D42" s="158">
        <f>'実質公債費比率（分子）の構造'!K$52</f>
        <v>722</v>
      </c>
      <c r="E42" s="158"/>
      <c r="F42" s="158"/>
      <c r="G42" s="158">
        <f>'実質公債費比率（分子）の構造'!L$52</f>
        <v>723</v>
      </c>
      <c r="H42" s="158"/>
      <c r="I42" s="158"/>
      <c r="J42" s="158">
        <f>'実質公債費比率（分子）の構造'!M$52</f>
        <v>732</v>
      </c>
      <c r="K42" s="158"/>
      <c r="L42" s="158"/>
      <c r="M42" s="158">
        <f>'実質公債費比率（分子）の構造'!N$52</f>
        <v>748</v>
      </c>
      <c r="N42" s="158"/>
      <c r="O42" s="158"/>
      <c r="P42" s="158">
        <f>'実質公債費比率（分子）の構造'!O$52</f>
        <v>764</v>
      </c>
    </row>
    <row r="43" spans="1:16">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c r="A46" s="158" t="s">
        <v>64</v>
      </c>
      <c r="B46" s="158">
        <f>'実質公債費比率（分子）の構造'!K$48</f>
        <v>275</v>
      </c>
      <c r="C46" s="158"/>
      <c r="D46" s="158"/>
      <c r="E46" s="158">
        <f>'実質公債費比率（分子）の構造'!L$48</f>
        <v>281</v>
      </c>
      <c r="F46" s="158"/>
      <c r="G46" s="158"/>
      <c r="H46" s="158">
        <f>'実質公債費比率（分子）の構造'!M$48</f>
        <v>258</v>
      </c>
      <c r="I46" s="158"/>
      <c r="J46" s="158"/>
      <c r="K46" s="158">
        <f>'実質公債費比率（分子）の構造'!N$48</f>
        <v>254</v>
      </c>
      <c r="L46" s="158"/>
      <c r="M46" s="158"/>
      <c r="N46" s="158">
        <f>'実質公債費比率（分子）の構造'!O$48</f>
        <v>246</v>
      </c>
      <c r="O46" s="158"/>
      <c r="P46" s="158"/>
    </row>
    <row r="47" spans="1:16">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c r="A49" s="158" t="s">
        <v>66</v>
      </c>
      <c r="B49" s="158">
        <f>'実質公債費比率（分子）の構造'!K$45</f>
        <v>772</v>
      </c>
      <c r="C49" s="158"/>
      <c r="D49" s="158"/>
      <c r="E49" s="158">
        <f>'実質公債費比率（分子）の構造'!L$45</f>
        <v>787</v>
      </c>
      <c r="F49" s="158"/>
      <c r="G49" s="158"/>
      <c r="H49" s="158">
        <f>'実質公債費比率（分子）の構造'!M$45</f>
        <v>838</v>
      </c>
      <c r="I49" s="158"/>
      <c r="J49" s="158"/>
      <c r="K49" s="158">
        <f>'実質公債費比率（分子）の構造'!N$45</f>
        <v>857</v>
      </c>
      <c r="L49" s="158"/>
      <c r="M49" s="158"/>
      <c r="N49" s="158">
        <f>'実質公債費比率（分子）の構造'!O$45</f>
        <v>890</v>
      </c>
      <c r="O49" s="158"/>
      <c r="P49" s="158"/>
    </row>
    <row r="50" spans="1:16">
      <c r="A50" s="158" t="s">
        <v>67</v>
      </c>
      <c r="B50" s="158" t="e">
        <f>NA()</f>
        <v>#N/A</v>
      </c>
      <c r="C50" s="158">
        <f>IF(ISNUMBER('実質公債費比率（分子）の構造'!K$53),'実質公債費比率（分子）の構造'!K$53,NA())</f>
        <v>325</v>
      </c>
      <c r="D50" s="158" t="e">
        <f>NA()</f>
        <v>#N/A</v>
      </c>
      <c r="E50" s="158" t="e">
        <f>NA()</f>
        <v>#N/A</v>
      </c>
      <c r="F50" s="158">
        <f>IF(ISNUMBER('実質公債費比率（分子）の構造'!L$53),'実質公債費比率（分子）の構造'!L$53,NA())</f>
        <v>345</v>
      </c>
      <c r="G50" s="158" t="e">
        <f>NA()</f>
        <v>#N/A</v>
      </c>
      <c r="H50" s="158" t="e">
        <f>NA()</f>
        <v>#N/A</v>
      </c>
      <c r="I50" s="158">
        <f>IF(ISNUMBER('実質公債費比率（分子）の構造'!M$53),'実質公債費比率（分子）の構造'!M$53,NA())</f>
        <v>364</v>
      </c>
      <c r="J50" s="158" t="e">
        <f>NA()</f>
        <v>#N/A</v>
      </c>
      <c r="K50" s="158" t="e">
        <f>NA()</f>
        <v>#N/A</v>
      </c>
      <c r="L50" s="158">
        <f>IF(ISNUMBER('実質公債費比率（分子）の構造'!N$53),'実質公債費比率（分子）の構造'!N$53,NA())</f>
        <v>363</v>
      </c>
      <c r="M50" s="158" t="e">
        <f>NA()</f>
        <v>#N/A</v>
      </c>
      <c r="N50" s="158" t="e">
        <f>NA()</f>
        <v>#N/A</v>
      </c>
      <c r="O50" s="158">
        <f>IF(ISNUMBER('実質公債費比率（分子）の構造'!O$53),'実質公債費比率（分子）の構造'!O$53,NA())</f>
        <v>372</v>
      </c>
      <c r="P50" s="158" t="e">
        <f>NA()</f>
        <v>#N/A</v>
      </c>
    </row>
    <row r="53" spans="1:16">
      <c r="A53" s="130" t="s">
        <v>68</v>
      </c>
    </row>
    <row r="54" spans="1:16">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c r="A56" s="157" t="s">
        <v>43</v>
      </c>
      <c r="B56" s="157"/>
      <c r="C56" s="157"/>
      <c r="D56" s="157">
        <f>'将来負担比率（分子）の構造'!I$52</f>
        <v>6894</v>
      </c>
      <c r="E56" s="157"/>
      <c r="F56" s="157"/>
      <c r="G56" s="157">
        <f>'将来負担比率（分子）の構造'!J$52</f>
        <v>6407</v>
      </c>
      <c r="H56" s="157"/>
      <c r="I56" s="157"/>
      <c r="J56" s="157">
        <f>'将来負担比率（分子）の構造'!K$52</f>
        <v>6046</v>
      </c>
      <c r="K56" s="157"/>
      <c r="L56" s="157"/>
      <c r="M56" s="157">
        <f>'将来負担比率（分子）の構造'!L$52</f>
        <v>5772</v>
      </c>
      <c r="N56" s="157"/>
      <c r="O56" s="157"/>
      <c r="P56" s="157">
        <f>'将来負担比率（分子）の構造'!M$52</f>
        <v>6336</v>
      </c>
    </row>
    <row r="57" spans="1:16">
      <c r="A57" s="157" t="s">
        <v>42</v>
      </c>
      <c r="B57" s="157"/>
      <c r="C57" s="157"/>
      <c r="D57" s="157">
        <f>'将来負担比率（分子）の構造'!I$51</f>
        <v>450</v>
      </c>
      <c r="E57" s="157"/>
      <c r="F57" s="157"/>
      <c r="G57" s="157">
        <f>'将来負担比率（分子）の構造'!J$51</f>
        <v>415</v>
      </c>
      <c r="H57" s="157"/>
      <c r="I57" s="157"/>
      <c r="J57" s="157">
        <f>'将来負担比率（分子）の構造'!K$51</f>
        <v>374</v>
      </c>
      <c r="K57" s="157"/>
      <c r="L57" s="157"/>
      <c r="M57" s="157">
        <f>'将来負担比率（分子）の構造'!L$51</f>
        <v>345</v>
      </c>
      <c r="N57" s="157"/>
      <c r="O57" s="157"/>
      <c r="P57" s="157">
        <f>'将来負担比率（分子）の構造'!M$51</f>
        <v>438</v>
      </c>
    </row>
    <row r="58" spans="1:16">
      <c r="A58" s="157" t="s">
        <v>41</v>
      </c>
      <c r="B58" s="157"/>
      <c r="C58" s="157"/>
      <c r="D58" s="157">
        <f>'将来負担比率（分子）の構造'!I$50</f>
        <v>3601</v>
      </c>
      <c r="E58" s="157"/>
      <c r="F58" s="157"/>
      <c r="G58" s="157">
        <f>'将来負担比率（分子）の構造'!J$50</f>
        <v>4038</v>
      </c>
      <c r="H58" s="157"/>
      <c r="I58" s="157"/>
      <c r="J58" s="157">
        <f>'将来負担比率（分子）の構造'!K$50</f>
        <v>4348</v>
      </c>
      <c r="K58" s="157"/>
      <c r="L58" s="157"/>
      <c r="M58" s="157">
        <f>'将来負担比率（分子）の構造'!L$50</f>
        <v>4518</v>
      </c>
      <c r="N58" s="157"/>
      <c r="O58" s="157"/>
      <c r="P58" s="157">
        <f>'将来負担比率（分子）の構造'!M$50</f>
        <v>4987</v>
      </c>
    </row>
    <row r="59" spans="1:16">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c r="A61" s="157" t="s">
        <v>36</v>
      </c>
      <c r="B61" s="157">
        <f>'将来負担比率（分子）の構造'!I$46</f>
        <v>270</v>
      </c>
      <c r="C61" s="157"/>
      <c r="D61" s="157"/>
      <c r="E61" s="157">
        <f>'将来負担比率（分子）の構造'!J$46</f>
        <v>283</v>
      </c>
      <c r="F61" s="157"/>
      <c r="G61" s="157"/>
      <c r="H61" s="157">
        <f>'将来負担比率（分子）の構造'!K$46</f>
        <v>266</v>
      </c>
      <c r="I61" s="157"/>
      <c r="J61" s="157"/>
      <c r="K61" s="157">
        <f>'将来負担比率（分子）の構造'!L$46</f>
        <v>258</v>
      </c>
      <c r="L61" s="157"/>
      <c r="M61" s="157"/>
      <c r="N61" s="157">
        <f>'将来負担比率（分子）の構造'!M$46</f>
        <v>303</v>
      </c>
      <c r="O61" s="157"/>
      <c r="P61" s="157"/>
    </row>
    <row r="62" spans="1:16">
      <c r="A62" s="157" t="s">
        <v>35</v>
      </c>
      <c r="B62" s="157">
        <f>'将来負担比率（分子）の構造'!I$45</f>
        <v>420</v>
      </c>
      <c r="C62" s="157"/>
      <c r="D62" s="157"/>
      <c r="E62" s="157">
        <f>'将来負担比率（分子）の構造'!J$45</f>
        <v>374</v>
      </c>
      <c r="F62" s="157"/>
      <c r="G62" s="157"/>
      <c r="H62" s="157">
        <f>'将来負担比率（分子）の構造'!K$45</f>
        <v>344</v>
      </c>
      <c r="I62" s="157"/>
      <c r="J62" s="157"/>
      <c r="K62" s="157">
        <f>'将来負担比率（分子）の構造'!L$45</f>
        <v>368</v>
      </c>
      <c r="L62" s="157"/>
      <c r="M62" s="157"/>
      <c r="N62" s="157">
        <f>'将来負担比率（分子）の構造'!M$45</f>
        <v>434</v>
      </c>
      <c r="O62" s="157"/>
      <c r="P62" s="157"/>
    </row>
    <row r="63" spans="1:16">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c r="A64" s="157" t="s">
        <v>33</v>
      </c>
      <c r="B64" s="157">
        <f>'将来負担比率（分子）の構造'!I$43</f>
        <v>2926</v>
      </c>
      <c r="C64" s="157"/>
      <c r="D64" s="157"/>
      <c r="E64" s="157">
        <f>'将来負担比率（分子）の構造'!J$43</f>
        <v>2631</v>
      </c>
      <c r="F64" s="157"/>
      <c r="G64" s="157"/>
      <c r="H64" s="157">
        <f>'将来負担比率（分子）の構造'!K$43</f>
        <v>2412</v>
      </c>
      <c r="I64" s="157"/>
      <c r="J64" s="157"/>
      <c r="K64" s="157">
        <f>'将来負担比率（分子）の構造'!L$43</f>
        <v>2182</v>
      </c>
      <c r="L64" s="157"/>
      <c r="M64" s="157"/>
      <c r="N64" s="157">
        <f>'将来負担比率（分子）の構造'!M$43</f>
        <v>1948</v>
      </c>
      <c r="O64" s="157"/>
      <c r="P64" s="157"/>
    </row>
    <row r="65" spans="1:16">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c r="A66" s="157" t="s">
        <v>31</v>
      </c>
      <c r="B66" s="157">
        <f>'将来負担比率（分子）の構造'!I$41</f>
        <v>7160</v>
      </c>
      <c r="C66" s="157"/>
      <c r="D66" s="157"/>
      <c r="E66" s="157">
        <f>'将来負担比率（分子）の構造'!J$41</f>
        <v>7268</v>
      </c>
      <c r="F66" s="157"/>
      <c r="G66" s="157"/>
      <c r="H66" s="157">
        <f>'将来負担比率（分子）の構造'!K$41</f>
        <v>6932</v>
      </c>
      <c r="I66" s="157"/>
      <c r="J66" s="157"/>
      <c r="K66" s="157">
        <f>'将来負担比率（分子）の構造'!L$41</f>
        <v>6624</v>
      </c>
      <c r="L66" s="157"/>
      <c r="M66" s="157"/>
      <c r="N66" s="157">
        <f>'将来負担比率（分子）の構造'!M$41</f>
        <v>6850</v>
      </c>
      <c r="O66" s="157"/>
      <c r="P66" s="157"/>
    </row>
    <row r="67" spans="1:16">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c r="A70" s="159" t="s">
        <v>72</v>
      </c>
      <c r="B70" s="159"/>
      <c r="C70" s="159"/>
      <c r="D70" s="159"/>
      <c r="E70" s="159"/>
      <c r="F70" s="159"/>
    </row>
    <row r="71" spans="1:16">
      <c r="A71" s="160"/>
      <c r="B71" s="160" t="str">
        <f>基金残高に係る経年分析!F54</f>
        <v>R04</v>
      </c>
      <c r="C71" s="160" t="str">
        <f>基金残高に係る経年分析!G54</f>
        <v>R05</v>
      </c>
      <c r="D71" s="160" t="str">
        <f>基金残高に係る経年分析!H54</f>
        <v>R06</v>
      </c>
    </row>
    <row r="72" spans="1:16">
      <c r="A72" s="160" t="s">
        <v>73</v>
      </c>
      <c r="B72" s="161">
        <f>基金残高に係る経年分析!F55</f>
        <v>1739</v>
      </c>
      <c r="C72" s="161">
        <f>基金残高に係る経年分析!G55</f>
        <v>1791</v>
      </c>
      <c r="D72" s="161">
        <f>基金残高に係る経年分析!H55</f>
        <v>1722</v>
      </c>
    </row>
    <row r="73" spans="1:16">
      <c r="A73" s="160" t="s">
        <v>74</v>
      </c>
      <c r="B73" s="161">
        <f>基金残高に係る経年分析!F56</f>
        <v>1068</v>
      </c>
      <c r="C73" s="161">
        <f>基金残高に係る経年分析!G56</f>
        <v>1148</v>
      </c>
      <c r="D73" s="161">
        <f>基金残高に係る経年分析!H56</f>
        <v>1198</v>
      </c>
    </row>
    <row r="74" spans="1:16">
      <c r="A74" s="160" t="s">
        <v>75</v>
      </c>
      <c r="B74" s="161">
        <f>基金残高に係る経年分析!F57</f>
        <v>1288</v>
      </c>
      <c r="C74" s="161">
        <f>基金残高に係る経年分析!G57</f>
        <v>1309</v>
      </c>
      <c r="D74" s="161">
        <f>基金残高に係る経年分析!H57</f>
        <v>1140</v>
      </c>
    </row>
  </sheetData>
  <sheetProtection algorithmName="SHA-512" hashValue="Ch0bCZOluimwlDxUtiSNUD1Kn9V5dbax0Rr+IY08kCT6bd3+o7+2oV60wYM66MMG4yqT0c4+MR6T7MK6PrFVzQ==" saltValue="IpynsaeNnmpT1Uu8uIfdi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c r="B5" s="596" t="s">
        <v>215</v>
      </c>
      <c r="C5" s="597"/>
      <c r="D5" s="597"/>
      <c r="E5" s="597"/>
      <c r="F5" s="597"/>
      <c r="G5" s="597"/>
      <c r="H5" s="597"/>
      <c r="I5" s="597"/>
      <c r="J5" s="597"/>
      <c r="K5" s="597"/>
      <c r="L5" s="597"/>
      <c r="M5" s="597"/>
      <c r="N5" s="597"/>
      <c r="O5" s="597"/>
      <c r="P5" s="597"/>
      <c r="Q5" s="598"/>
      <c r="R5" s="599">
        <v>533602</v>
      </c>
      <c r="S5" s="600"/>
      <c r="T5" s="600"/>
      <c r="U5" s="600"/>
      <c r="V5" s="600"/>
      <c r="W5" s="600"/>
      <c r="X5" s="600"/>
      <c r="Y5" s="601"/>
      <c r="Z5" s="602">
        <v>6.1</v>
      </c>
      <c r="AA5" s="602"/>
      <c r="AB5" s="602"/>
      <c r="AC5" s="602"/>
      <c r="AD5" s="603">
        <v>533602</v>
      </c>
      <c r="AE5" s="603"/>
      <c r="AF5" s="603"/>
      <c r="AG5" s="603"/>
      <c r="AH5" s="603"/>
      <c r="AI5" s="603"/>
      <c r="AJ5" s="603"/>
      <c r="AK5" s="603"/>
      <c r="AL5" s="604">
        <v>12.7</v>
      </c>
      <c r="AM5" s="605"/>
      <c r="AN5" s="605"/>
      <c r="AO5" s="606"/>
      <c r="AP5" s="596" t="s">
        <v>216</v>
      </c>
      <c r="AQ5" s="597"/>
      <c r="AR5" s="597"/>
      <c r="AS5" s="597"/>
      <c r="AT5" s="597"/>
      <c r="AU5" s="597"/>
      <c r="AV5" s="597"/>
      <c r="AW5" s="597"/>
      <c r="AX5" s="597"/>
      <c r="AY5" s="597"/>
      <c r="AZ5" s="597"/>
      <c r="BA5" s="597"/>
      <c r="BB5" s="597"/>
      <c r="BC5" s="597"/>
      <c r="BD5" s="597"/>
      <c r="BE5" s="597"/>
      <c r="BF5" s="598"/>
      <c r="BG5" s="610">
        <v>533602</v>
      </c>
      <c r="BH5" s="611"/>
      <c r="BI5" s="611"/>
      <c r="BJ5" s="611"/>
      <c r="BK5" s="611"/>
      <c r="BL5" s="611"/>
      <c r="BM5" s="611"/>
      <c r="BN5" s="612"/>
      <c r="BO5" s="613">
        <v>100</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c r="B6" s="607" t="s">
        <v>220</v>
      </c>
      <c r="C6" s="608"/>
      <c r="D6" s="608"/>
      <c r="E6" s="608"/>
      <c r="F6" s="608"/>
      <c r="G6" s="608"/>
      <c r="H6" s="608"/>
      <c r="I6" s="608"/>
      <c r="J6" s="608"/>
      <c r="K6" s="608"/>
      <c r="L6" s="608"/>
      <c r="M6" s="608"/>
      <c r="N6" s="608"/>
      <c r="O6" s="608"/>
      <c r="P6" s="608"/>
      <c r="Q6" s="609"/>
      <c r="R6" s="610">
        <v>55748</v>
      </c>
      <c r="S6" s="611"/>
      <c r="T6" s="611"/>
      <c r="U6" s="611"/>
      <c r="V6" s="611"/>
      <c r="W6" s="611"/>
      <c r="X6" s="611"/>
      <c r="Y6" s="612"/>
      <c r="Z6" s="613">
        <v>0.6</v>
      </c>
      <c r="AA6" s="613"/>
      <c r="AB6" s="613"/>
      <c r="AC6" s="613"/>
      <c r="AD6" s="614">
        <v>55748</v>
      </c>
      <c r="AE6" s="614"/>
      <c r="AF6" s="614"/>
      <c r="AG6" s="614"/>
      <c r="AH6" s="614"/>
      <c r="AI6" s="614"/>
      <c r="AJ6" s="614"/>
      <c r="AK6" s="614"/>
      <c r="AL6" s="615">
        <v>1.3</v>
      </c>
      <c r="AM6" s="616"/>
      <c r="AN6" s="616"/>
      <c r="AO6" s="617"/>
      <c r="AP6" s="607" t="s">
        <v>221</v>
      </c>
      <c r="AQ6" s="608"/>
      <c r="AR6" s="608"/>
      <c r="AS6" s="608"/>
      <c r="AT6" s="608"/>
      <c r="AU6" s="608"/>
      <c r="AV6" s="608"/>
      <c r="AW6" s="608"/>
      <c r="AX6" s="608"/>
      <c r="AY6" s="608"/>
      <c r="AZ6" s="608"/>
      <c r="BA6" s="608"/>
      <c r="BB6" s="608"/>
      <c r="BC6" s="608"/>
      <c r="BD6" s="608"/>
      <c r="BE6" s="608"/>
      <c r="BF6" s="609"/>
      <c r="BG6" s="610">
        <v>533602</v>
      </c>
      <c r="BH6" s="611"/>
      <c r="BI6" s="611"/>
      <c r="BJ6" s="611"/>
      <c r="BK6" s="611"/>
      <c r="BL6" s="611"/>
      <c r="BM6" s="611"/>
      <c r="BN6" s="612"/>
      <c r="BO6" s="613">
        <v>100</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79419</v>
      </c>
      <c r="CS6" s="611"/>
      <c r="CT6" s="611"/>
      <c r="CU6" s="611"/>
      <c r="CV6" s="611"/>
      <c r="CW6" s="611"/>
      <c r="CX6" s="611"/>
      <c r="CY6" s="612"/>
      <c r="CZ6" s="604">
        <v>0.9</v>
      </c>
      <c r="DA6" s="605"/>
      <c r="DB6" s="605"/>
      <c r="DC6" s="621"/>
      <c r="DD6" s="619" t="s">
        <v>122</v>
      </c>
      <c r="DE6" s="611"/>
      <c r="DF6" s="611"/>
      <c r="DG6" s="611"/>
      <c r="DH6" s="611"/>
      <c r="DI6" s="611"/>
      <c r="DJ6" s="611"/>
      <c r="DK6" s="611"/>
      <c r="DL6" s="611"/>
      <c r="DM6" s="611"/>
      <c r="DN6" s="611"/>
      <c r="DO6" s="611"/>
      <c r="DP6" s="612"/>
      <c r="DQ6" s="619">
        <v>79419</v>
      </c>
      <c r="DR6" s="611"/>
      <c r="DS6" s="611"/>
      <c r="DT6" s="611"/>
      <c r="DU6" s="611"/>
      <c r="DV6" s="611"/>
      <c r="DW6" s="611"/>
      <c r="DX6" s="611"/>
      <c r="DY6" s="611"/>
      <c r="DZ6" s="611"/>
      <c r="EA6" s="611"/>
      <c r="EB6" s="611"/>
      <c r="EC6" s="620"/>
    </row>
    <row r="7" spans="2:143" ht="11.25" customHeight="1">
      <c r="B7" s="607" t="s">
        <v>223</v>
      </c>
      <c r="C7" s="608"/>
      <c r="D7" s="608"/>
      <c r="E7" s="608"/>
      <c r="F7" s="608"/>
      <c r="G7" s="608"/>
      <c r="H7" s="608"/>
      <c r="I7" s="608"/>
      <c r="J7" s="608"/>
      <c r="K7" s="608"/>
      <c r="L7" s="608"/>
      <c r="M7" s="608"/>
      <c r="N7" s="608"/>
      <c r="O7" s="608"/>
      <c r="P7" s="608"/>
      <c r="Q7" s="609"/>
      <c r="R7" s="610">
        <v>221</v>
      </c>
      <c r="S7" s="611"/>
      <c r="T7" s="611"/>
      <c r="U7" s="611"/>
      <c r="V7" s="611"/>
      <c r="W7" s="611"/>
      <c r="X7" s="611"/>
      <c r="Y7" s="612"/>
      <c r="Z7" s="613">
        <v>0</v>
      </c>
      <c r="AA7" s="613"/>
      <c r="AB7" s="613"/>
      <c r="AC7" s="613"/>
      <c r="AD7" s="614">
        <v>221</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213479</v>
      </c>
      <c r="BH7" s="611"/>
      <c r="BI7" s="611"/>
      <c r="BJ7" s="611"/>
      <c r="BK7" s="611"/>
      <c r="BL7" s="611"/>
      <c r="BM7" s="611"/>
      <c r="BN7" s="612"/>
      <c r="BO7" s="613">
        <v>40</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1379668</v>
      </c>
      <c r="CS7" s="611"/>
      <c r="CT7" s="611"/>
      <c r="CU7" s="611"/>
      <c r="CV7" s="611"/>
      <c r="CW7" s="611"/>
      <c r="CX7" s="611"/>
      <c r="CY7" s="612"/>
      <c r="CZ7" s="613">
        <v>16.100000000000001</v>
      </c>
      <c r="DA7" s="613"/>
      <c r="DB7" s="613"/>
      <c r="DC7" s="613"/>
      <c r="DD7" s="619">
        <v>286900</v>
      </c>
      <c r="DE7" s="611"/>
      <c r="DF7" s="611"/>
      <c r="DG7" s="611"/>
      <c r="DH7" s="611"/>
      <c r="DI7" s="611"/>
      <c r="DJ7" s="611"/>
      <c r="DK7" s="611"/>
      <c r="DL7" s="611"/>
      <c r="DM7" s="611"/>
      <c r="DN7" s="611"/>
      <c r="DO7" s="611"/>
      <c r="DP7" s="612"/>
      <c r="DQ7" s="619">
        <v>769721</v>
      </c>
      <c r="DR7" s="611"/>
      <c r="DS7" s="611"/>
      <c r="DT7" s="611"/>
      <c r="DU7" s="611"/>
      <c r="DV7" s="611"/>
      <c r="DW7" s="611"/>
      <c r="DX7" s="611"/>
      <c r="DY7" s="611"/>
      <c r="DZ7" s="611"/>
      <c r="EA7" s="611"/>
      <c r="EB7" s="611"/>
      <c r="EC7" s="620"/>
    </row>
    <row r="8" spans="2:143" ht="11.25" customHeight="1">
      <c r="B8" s="607" t="s">
        <v>226</v>
      </c>
      <c r="C8" s="608"/>
      <c r="D8" s="608"/>
      <c r="E8" s="608"/>
      <c r="F8" s="608"/>
      <c r="G8" s="608"/>
      <c r="H8" s="608"/>
      <c r="I8" s="608"/>
      <c r="J8" s="608"/>
      <c r="K8" s="608"/>
      <c r="L8" s="608"/>
      <c r="M8" s="608"/>
      <c r="N8" s="608"/>
      <c r="O8" s="608"/>
      <c r="P8" s="608"/>
      <c r="Q8" s="609"/>
      <c r="R8" s="610">
        <v>2558</v>
      </c>
      <c r="S8" s="611"/>
      <c r="T8" s="611"/>
      <c r="U8" s="611"/>
      <c r="V8" s="611"/>
      <c r="W8" s="611"/>
      <c r="X8" s="611"/>
      <c r="Y8" s="612"/>
      <c r="Z8" s="613">
        <v>0</v>
      </c>
      <c r="AA8" s="613"/>
      <c r="AB8" s="613"/>
      <c r="AC8" s="613"/>
      <c r="AD8" s="614">
        <v>2558</v>
      </c>
      <c r="AE8" s="614"/>
      <c r="AF8" s="614"/>
      <c r="AG8" s="614"/>
      <c r="AH8" s="614"/>
      <c r="AI8" s="614"/>
      <c r="AJ8" s="614"/>
      <c r="AK8" s="614"/>
      <c r="AL8" s="615">
        <v>0.1</v>
      </c>
      <c r="AM8" s="616"/>
      <c r="AN8" s="616"/>
      <c r="AO8" s="617"/>
      <c r="AP8" s="607" t="s">
        <v>227</v>
      </c>
      <c r="AQ8" s="608"/>
      <c r="AR8" s="608"/>
      <c r="AS8" s="608"/>
      <c r="AT8" s="608"/>
      <c r="AU8" s="608"/>
      <c r="AV8" s="608"/>
      <c r="AW8" s="608"/>
      <c r="AX8" s="608"/>
      <c r="AY8" s="608"/>
      <c r="AZ8" s="608"/>
      <c r="BA8" s="608"/>
      <c r="BB8" s="608"/>
      <c r="BC8" s="608"/>
      <c r="BD8" s="608"/>
      <c r="BE8" s="608"/>
      <c r="BF8" s="609"/>
      <c r="BG8" s="610">
        <v>8187</v>
      </c>
      <c r="BH8" s="611"/>
      <c r="BI8" s="611"/>
      <c r="BJ8" s="611"/>
      <c r="BK8" s="611"/>
      <c r="BL8" s="611"/>
      <c r="BM8" s="611"/>
      <c r="BN8" s="612"/>
      <c r="BO8" s="613">
        <v>1.5</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1464441</v>
      </c>
      <c r="CS8" s="611"/>
      <c r="CT8" s="611"/>
      <c r="CU8" s="611"/>
      <c r="CV8" s="611"/>
      <c r="CW8" s="611"/>
      <c r="CX8" s="611"/>
      <c r="CY8" s="612"/>
      <c r="CZ8" s="613">
        <v>17.100000000000001</v>
      </c>
      <c r="DA8" s="613"/>
      <c r="DB8" s="613"/>
      <c r="DC8" s="613"/>
      <c r="DD8" s="619">
        <v>23330</v>
      </c>
      <c r="DE8" s="611"/>
      <c r="DF8" s="611"/>
      <c r="DG8" s="611"/>
      <c r="DH8" s="611"/>
      <c r="DI8" s="611"/>
      <c r="DJ8" s="611"/>
      <c r="DK8" s="611"/>
      <c r="DL8" s="611"/>
      <c r="DM8" s="611"/>
      <c r="DN8" s="611"/>
      <c r="DO8" s="611"/>
      <c r="DP8" s="612"/>
      <c r="DQ8" s="619">
        <v>861089</v>
      </c>
      <c r="DR8" s="611"/>
      <c r="DS8" s="611"/>
      <c r="DT8" s="611"/>
      <c r="DU8" s="611"/>
      <c r="DV8" s="611"/>
      <c r="DW8" s="611"/>
      <c r="DX8" s="611"/>
      <c r="DY8" s="611"/>
      <c r="DZ8" s="611"/>
      <c r="EA8" s="611"/>
      <c r="EB8" s="611"/>
      <c r="EC8" s="620"/>
    </row>
    <row r="9" spans="2:143" ht="11.25" customHeight="1">
      <c r="B9" s="607" t="s">
        <v>229</v>
      </c>
      <c r="C9" s="608"/>
      <c r="D9" s="608"/>
      <c r="E9" s="608"/>
      <c r="F9" s="608"/>
      <c r="G9" s="608"/>
      <c r="H9" s="608"/>
      <c r="I9" s="608"/>
      <c r="J9" s="608"/>
      <c r="K9" s="608"/>
      <c r="L9" s="608"/>
      <c r="M9" s="608"/>
      <c r="N9" s="608"/>
      <c r="O9" s="608"/>
      <c r="P9" s="608"/>
      <c r="Q9" s="609"/>
      <c r="R9" s="610">
        <v>3581</v>
      </c>
      <c r="S9" s="611"/>
      <c r="T9" s="611"/>
      <c r="U9" s="611"/>
      <c r="V9" s="611"/>
      <c r="W9" s="611"/>
      <c r="X9" s="611"/>
      <c r="Y9" s="612"/>
      <c r="Z9" s="613">
        <v>0</v>
      </c>
      <c r="AA9" s="613"/>
      <c r="AB9" s="613"/>
      <c r="AC9" s="613"/>
      <c r="AD9" s="614">
        <v>3581</v>
      </c>
      <c r="AE9" s="614"/>
      <c r="AF9" s="614"/>
      <c r="AG9" s="614"/>
      <c r="AH9" s="614"/>
      <c r="AI9" s="614"/>
      <c r="AJ9" s="614"/>
      <c r="AK9" s="614"/>
      <c r="AL9" s="615">
        <v>0.1</v>
      </c>
      <c r="AM9" s="616"/>
      <c r="AN9" s="616"/>
      <c r="AO9" s="617"/>
      <c r="AP9" s="607" t="s">
        <v>230</v>
      </c>
      <c r="AQ9" s="608"/>
      <c r="AR9" s="608"/>
      <c r="AS9" s="608"/>
      <c r="AT9" s="608"/>
      <c r="AU9" s="608"/>
      <c r="AV9" s="608"/>
      <c r="AW9" s="608"/>
      <c r="AX9" s="608"/>
      <c r="AY9" s="608"/>
      <c r="AZ9" s="608"/>
      <c r="BA9" s="608"/>
      <c r="BB9" s="608"/>
      <c r="BC9" s="608"/>
      <c r="BD9" s="608"/>
      <c r="BE9" s="608"/>
      <c r="BF9" s="609"/>
      <c r="BG9" s="610">
        <v>183016</v>
      </c>
      <c r="BH9" s="611"/>
      <c r="BI9" s="611"/>
      <c r="BJ9" s="611"/>
      <c r="BK9" s="611"/>
      <c r="BL9" s="611"/>
      <c r="BM9" s="611"/>
      <c r="BN9" s="612"/>
      <c r="BO9" s="613">
        <v>34.299999999999997</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1937388</v>
      </c>
      <c r="CS9" s="611"/>
      <c r="CT9" s="611"/>
      <c r="CU9" s="611"/>
      <c r="CV9" s="611"/>
      <c r="CW9" s="611"/>
      <c r="CX9" s="611"/>
      <c r="CY9" s="612"/>
      <c r="CZ9" s="613">
        <v>22.6</v>
      </c>
      <c r="DA9" s="613"/>
      <c r="DB9" s="613"/>
      <c r="DC9" s="613"/>
      <c r="DD9" s="619">
        <v>1009958</v>
      </c>
      <c r="DE9" s="611"/>
      <c r="DF9" s="611"/>
      <c r="DG9" s="611"/>
      <c r="DH9" s="611"/>
      <c r="DI9" s="611"/>
      <c r="DJ9" s="611"/>
      <c r="DK9" s="611"/>
      <c r="DL9" s="611"/>
      <c r="DM9" s="611"/>
      <c r="DN9" s="611"/>
      <c r="DO9" s="611"/>
      <c r="DP9" s="612"/>
      <c r="DQ9" s="619">
        <v>1040423</v>
      </c>
      <c r="DR9" s="611"/>
      <c r="DS9" s="611"/>
      <c r="DT9" s="611"/>
      <c r="DU9" s="611"/>
      <c r="DV9" s="611"/>
      <c r="DW9" s="611"/>
      <c r="DX9" s="611"/>
      <c r="DY9" s="611"/>
      <c r="DZ9" s="611"/>
      <c r="EA9" s="611"/>
      <c r="EB9" s="611"/>
      <c r="EC9" s="620"/>
    </row>
    <row r="10" spans="2:143" ht="11.25" customHeight="1">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12450</v>
      </c>
      <c r="BH10" s="611"/>
      <c r="BI10" s="611"/>
      <c r="BJ10" s="611"/>
      <c r="BK10" s="611"/>
      <c r="BL10" s="611"/>
      <c r="BM10" s="611"/>
      <c r="BN10" s="612"/>
      <c r="BO10" s="613">
        <v>2.2999999999999998</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c r="B11" s="607" t="s">
        <v>235</v>
      </c>
      <c r="C11" s="608"/>
      <c r="D11" s="608"/>
      <c r="E11" s="608"/>
      <c r="F11" s="608"/>
      <c r="G11" s="608"/>
      <c r="H11" s="608"/>
      <c r="I11" s="608"/>
      <c r="J11" s="608"/>
      <c r="K11" s="608"/>
      <c r="L11" s="608"/>
      <c r="M11" s="608"/>
      <c r="N11" s="608"/>
      <c r="O11" s="608"/>
      <c r="P11" s="608"/>
      <c r="Q11" s="609"/>
      <c r="R11" s="610">
        <v>164659</v>
      </c>
      <c r="S11" s="611"/>
      <c r="T11" s="611"/>
      <c r="U11" s="611"/>
      <c r="V11" s="611"/>
      <c r="W11" s="611"/>
      <c r="X11" s="611"/>
      <c r="Y11" s="612"/>
      <c r="Z11" s="615">
        <v>1.9</v>
      </c>
      <c r="AA11" s="616"/>
      <c r="AB11" s="616"/>
      <c r="AC11" s="622"/>
      <c r="AD11" s="619">
        <v>164659</v>
      </c>
      <c r="AE11" s="611"/>
      <c r="AF11" s="611"/>
      <c r="AG11" s="611"/>
      <c r="AH11" s="611"/>
      <c r="AI11" s="611"/>
      <c r="AJ11" s="611"/>
      <c r="AK11" s="612"/>
      <c r="AL11" s="615">
        <v>3.9</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9826</v>
      </c>
      <c r="BH11" s="611"/>
      <c r="BI11" s="611"/>
      <c r="BJ11" s="611"/>
      <c r="BK11" s="611"/>
      <c r="BL11" s="611"/>
      <c r="BM11" s="611"/>
      <c r="BN11" s="612"/>
      <c r="BO11" s="613">
        <v>1.8</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1155981</v>
      </c>
      <c r="CS11" s="611"/>
      <c r="CT11" s="611"/>
      <c r="CU11" s="611"/>
      <c r="CV11" s="611"/>
      <c r="CW11" s="611"/>
      <c r="CX11" s="611"/>
      <c r="CY11" s="612"/>
      <c r="CZ11" s="613">
        <v>13.5</v>
      </c>
      <c r="DA11" s="613"/>
      <c r="DB11" s="613"/>
      <c r="DC11" s="613"/>
      <c r="DD11" s="619">
        <v>548930</v>
      </c>
      <c r="DE11" s="611"/>
      <c r="DF11" s="611"/>
      <c r="DG11" s="611"/>
      <c r="DH11" s="611"/>
      <c r="DI11" s="611"/>
      <c r="DJ11" s="611"/>
      <c r="DK11" s="611"/>
      <c r="DL11" s="611"/>
      <c r="DM11" s="611"/>
      <c r="DN11" s="611"/>
      <c r="DO11" s="611"/>
      <c r="DP11" s="612"/>
      <c r="DQ11" s="619">
        <v>520652</v>
      </c>
      <c r="DR11" s="611"/>
      <c r="DS11" s="611"/>
      <c r="DT11" s="611"/>
      <c r="DU11" s="611"/>
      <c r="DV11" s="611"/>
      <c r="DW11" s="611"/>
      <c r="DX11" s="611"/>
      <c r="DY11" s="611"/>
      <c r="DZ11" s="611"/>
      <c r="EA11" s="611"/>
      <c r="EB11" s="611"/>
      <c r="EC11" s="620"/>
    </row>
    <row r="12" spans="2:143" ht="11.25" customHeight="1">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214911</v>
      </c>
      <c r="BH12" s="611"/>
      <c r="BI12" s="611"/>
      <c r="BJ12" s="611"/>
      <c r="BK12" s="611"/>
      <c r="BL12" s="611"/>
      <c r="BM12" s="611"/>
      <c r="BN12" s="612"/>
      <c r="BO12" s="613">
        <v>40.299999999999997</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88871</v>
      </c>
      <c r="CS12" s="611"/>
      <c r="CT12" s="611"/>
      <c r="CU12" s="611"/>
      <c r="CV12" s="611"/>
      <c r="CW12" s="611"/>
      <c r="CX12" s="611"/>
      <c r="CY12" s="612"/>
      <c r="CZ12" s="613">
        <v>1</v>
      </c>
      <c r="DA12" s="613"/>
      <c r="DB12" s="613"/>
      <c r="DC12" s="613"/>
      <c r="DD12" s="619" t="s">
        <v>122</v>
      </c>
      <c r="DE12" s="611"/>
      <c r="DF12" s="611"/>
      <c r="DG12" s="611"/>
      <c r="DH12" s="611"/>
      <c r="DI12" s="611"/>
      <c r="DJ12" s="611"/>
      <c r="DK12" s="611"/>
      <c r="DL12" s="611"/>
      <c r="DM12" s="611"/>
      <c r="DN12" s="611"/>
      <c r="DO12" s="611"/>
      <c r="DP12" s="612"/>
      <c r="DQ12" s="619">
        <v>48504</v>
      </c>
      <c r="DR12" s="611"/>
      <c r="DS12" s="611"/>
      <c r="DT12" s="611"/>
      <c r="DU12" s="611"/>
      <c r="DV12" s="611"/>
      <c r="DW12" s="611"/>
      <c r="DX12" s="611"/>
      <c r="DY12" s="611"/>
      <c r="DZ12" s="611"/>
      <c r="EA12" s="611"/>
      <c r="EB12" s="611"/>
      <c r="EC12" s="620"/>
    </row>
    <row r="13" spans="2:143" ht="11.25" customHeight="1">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209958</v>
      </c>
      <c r="BH13" s="611"/>
      <c r="BI13" s="611"/>
      <c r="BJ13" s="611"/>
      <c r="BK13" s="611"/>
      <c r="BL13" s="611"/>
      <c r="BM13" s="611"/>
      <c r="BN13" s="612"/>
      <c r="BO13" s="613">
        <v>39.299999999999997</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606830</v>
      </c>
      <c r="CS13" s="611"/>
      <c r="CT13" s="611"/>
      <c r="CU13" s="611"/>
      <c r="CV13" s="611"/>
      <c r="CW13" s="611"/>
      <c r="CX13" s="611"/>
      <c r="CY13" s="612"/>
      <c r="CZ13" s="613">
        <v>7.1</v>
      </c>
      <c r="DA13" s="613"/>
      <c r="DB13" s="613"/>
      <c r="DC13" s="613"/>
      <c r="DD13" s="619">
        <v>375084</v>
      </c>
      <c r="DE13" s="611"/>
      <c r="DF13" s="611"/>
      <c r="DG13" s="611"/>
      <c r="DH13" s="611"/>
      <c r="DI13" s="611"/>
      <c r="DJ13" s="611"/>
      <c r="DK13" s="611"/>
      <c r="DL13" s="611"/>
      <c r="DM13" s="611"/>
      <c r="DN13" s="611"/>
      <c r="DO13" s="611"/>
      <c r="DP13" s="612"/>
      <c r="DQ13" s="619">
        <v>198870</v>
      </c>
      <c r="DR13" s="611"/>
      <c r="DS13" s="611"/>
      <c r="DT13" s="611"/>
      <c r="DU13" s="611"/>
      <c r="DV13" s="611"/>
      <c r="DW13" s="611"/>
      <c r="DX13" s="611"/>
      <c r="DY13" s="611"/>
      <c r="DZ13" s="611"/>
      <c r="EA13" s="611"/>
      <c r="EB13" s="611"/>
      <c r="EC13" s="620"/>
    </row>
    <row r="14" spans="2:143" ht="11.25" customHeight="1">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37475</v>
      </c>
      <c r="BH14" s="611"/>
      <c r="BI14" s="611"/>
      <c r="BJ14" s="611"/>
      <c r="BK14" s="611"/>
      <c r="BL14" s="611"/>
      <c r="BM14" s="611"/>
      <c r="BN14" s="612"/>
      <c r="BO14" s="613">
        <v>7</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160481</v>
      </c>
      <c r="CS14" s="611"/>
      <c r="CT14" s="611"/>
      <c r="CU14" s="611"/>
      <c r="CV14" s="611"/>
      <c r="CW14" s="611"/>
      <c r="CX14" s="611"/>
      <c r="CY14" s="612"/>
      <c r="CZ14" s="613">
        <v>1.9</v>
      </c>
      <c r="DA14" s="613"/>
      <c r="DB14" s="613"/>
      <c r="DC14" s="613"/>
      <c r="DD14" s="619" t="s">
        <v>122</v>
      </c>
      <c r="DE14" s="611"/>
      <c r="DF14" s="611"/>
      <c r="DG14" s="611"/>
      <c r="DH14" s="611"/>
      <c r="DI14" s="611"/>
      <c r="DJ14" s="611"/>
      <c r="DK14" s="611"/>
      <c r="DL14" s="611"/>
      <c r="DM14" s="611"/>
      <c r="DN14" s="611"/>
      <c r="DO14" s="611"/>
      <c r="DP14" s="612"/>
      <c r="DQ14" s="619">
        <v>143321</v>
      </c>
      <c r="DR14" s="611"/>
      <c r="DS14" s="611"/>
      <c r="DT14" s="611"/>
      <c r="DU14" s="611"/>
      <c r="DV14" s="611"/>
      <c r="DW14" s="611"/>
      <c r="DX14" s="611"/>
      <c r="DY14" s="611"/>
      <c r="DZ14" s="611"/>
      <c r="EA14" s="611"/>
      <c r="EB14" s="611"/>
      <c r="EC14" s="620"/>
    </row>
    <row r="15" spans="2:143" ht="11.25" customHeight="1">
      <c r="B15" s="607" t="s">
        <v>247</v>
      </c>
      <c r="C15" s="608"/>
      <c r="D15" s="608"/>
      <c r="E15" s="608"/>
      <c r="F15" s="608"/>
      <c r="G15" s="608"/>
      <c r="H15" s="608"/>
      <c r="I15" s="608"/>
      <c r="J15" s="608"/>
      <c r="K15" s="608"/>
      <c r="L15" s="608"/>
      <c r="M15" s="608"/>
      <c r="N15" s="608"/>
      <c r="O15" s="608"/>
      <c r="P15" s="608"/>
      <c r="Q15" s="609"/>
      <c r="R15" s="610">
        <v>4372</v>
      </c>
      <c r="S15" s="611"/>
      <c r="T15" s="611"/>
      <c r="U15" s="611"/>
      <c r="V15" s="611"/>
      <c r="W15" s="611"/>
      <c r="X15" s="611"/>
      <c r="Y15" s="612"/>
      <c r="Z15" s="613">
        <v>0</v>
      </c>
      <c r="AA15" s="613"/>
      <c r="AB15" s="613"/>
      <c r="AC15" s="613"/>
      <c r="AD15" s="614">
        <v>4372</v>
      </c>
      <c r="AE15" s="614"/>
      <c r="AF15" s="614"/>
      <c r="AG15" s="614"/>
      <c r="AH15" s="614"/>
      <c r="AI15" s="614"/>
      <c r="AJ15" s="614"/>
      <c r="AK15" s="614"/>
      <c r="AL15" s="615">
        <v>0.1</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67737</v>
      </c>
      <c r="BH15" s="611"/>
      <c r="BI15" s="611"/>
      <c r="BJ15" s="611"/>
      <c r="BK15" s="611"/>
      <c r="BL15" s="611"/>
      <c r="BM15" s="611"/>
      <c r="BN15" s="612"/>
      <c r="BO15" s="613">
        <v>12.7</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722134</v>
      </c>
      <c r="CS15" s="611"/>
      <c r="CT15" s="611"/>
      <c r="CU15" s="611"/>
      <c r="CV15" s="611"/>
      <c r="CW15" s="611"/>
      <c r="CX15" s="611"/>
      <c r="CY15" s="612"/>
      <c r="CZ15" s="613">
        <v>8.4</v>
      </c>
      <c r="DA15" s="613"/>
      <c r="DB15" s="613"/>
      <c r="DC15" s="613"/>
      <c r="DD15" s="619">
        <v>34476</v>
      </c>
      <c r="DE15" s="611"/>
      <c r="DF15" s="611"/>
      <c r="DG15" s="611"/>
      <c r="DH15" s="611"/>
      <c r="DI15" s="611"/>
      <c r="DJ15" s="611"/>
      <c r="DK15" s="611"/>
      <c r="DL15" s="611"/>
      <c r="DM15" s="611"/>
      <c r="DN15" s="611"/>
      <c r="DO15" s="611"/>
      <c r="DP15" s="612"/>
      <c r="DQ15" s="619">
        <v>620050</v>
      </c>
      <c r="DR15" s="611"/>
      <c r="DS15" s="611"/>
      <c r="DT15" s="611"/>
      <c r="DU15" s="611"/>
      <c r="DV15" s="611"/>
      <c r="DW15" s="611"/>
      <c r="DX15" s="611"/>
      <c r="DY15" s="611"/>
      <c r="DZ15" s="611"/>
      <c r="EA15" s="611"/>
      <c r="EB15" s="611"/>
      <c r="EC15" s="620"/>
    </row>
    <row r="16" spans="2:143" ht="11.25" customHeight="1">
      <c r="B16" s="607" t="s">
        <v>250</v>
      </c>
      <c r="C16" s="608"/>
      <c r="D16" s="608"/>
      <c r="E16" s="608"/>
      <c r="F16" s="608"/>
      <c r="G16" s="608"/>
      <c r="H16" s="608"/>
      <c r="I16" s="608"/>
      <c r="J16" s="608"/>
      <c r="K16" s="608"/>
      <c r="L16" s="608"/>
      <c r="M16" s="608"/>
      <c r="N16" s="608"/>
      <c r="O16" s="608"/>
      <c r="P16" s="608"/>
      <c r="Q16" s="609"/>
      <c r="R16" s="610">
        <v>10288</v>
      </c>
      <c r="S16" s="611"/>
      <c r="T16" s="611"/>
      <c r="U16" s="611"/>
      <c r="V16" s="611"/>
      <c r="W16" s="611"/>
      <c r="X16" s="611"/>
      <c r="Y16" s="612"/>
      <c r="Z16" s="613">
        <v>0.1</v>
      </c>
      <c r="AA16" s="613"/>
      <c r="AB16" s="613"/>
      <c r="AC16" s="613"/>
      <c r="AD16" s="614">
        <v>10288</v>
      </c>
      <c r="AE16" s="614"/>
      <c r="AF16" s="614"/>
      <c r="AG16" s="614"/>
      <c r="AH16" s="614"/>
      <c r="AI16" s="614"/>
      <c r="AJ16" s="614"/>
      <c r="AK16" s="614"/>
      <c r="AL16" s="615">
        <v>0.2</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81521</v>
      </c>
      <c r="CS16" s="611"/>
      <c r="CT16" s="611"/>
      <c r="CU16" s="611"/>
      <c r="CV16" s="611"/>
      <c r="CW16" s="611"/>
      <c r="CX16" s="611"/>
      <c r="CY16" s="612"/>
      <c r="CZ16" s="613">
        <v>1</v>
      </c>
      <c r="DA16" s="613"/>
      <c r="DB16" s="613"/>
      <c r="DC16" s="613"/>
      <c r="DD16" s="619" t="s">
        <v>122</v>
      </c>
      <c r="DE16" s="611"/>
      <c r="DF16" s="611"/>
      <c r="DG16" s="611"/>
      <c r="DH16" s="611"/>
      <c r="DI16" s="611"/>
      <c r="DJ16" s="611"/>
      <c r="DK16" s="611"/>
      <c r="DL16" s="611"/>
      <c r="DM16" s="611"/>
      <c r="DN16" s="611"/>
      <c r="DO16" s="611"/>
      <c r="DP16" s="612"/>
      <c r="DQ16" s="619">
        <v>39645</v>
      </c>
      <c r="DR16" s="611"/>
      <c r="DS16" s="611"/>
      <c r="DT16" s="611"/>
      <c r="DU16" s="611"/>
      <c r="DV16" s="611"/>
      <c r="DW16" s="611"/>
      <c r="DX16" s="611"/>
      <c r="DY16" s="611"/>
      <c r="DZ16" s="611"/>
      <c r="EA16" s="611"/>
      <c r="EB16" s="611"/>
      <c r="EC16" s="620"/>
    </row>
    <row r="17" spans="2:133" ht="11.25" customHeight="1">
      <c r="B17" s="607" t="s">
        <v>253</v>
      </c>
      <c r="C17" s="608"/>
      <c r="D17" s="608"/>
      <c r="E17" s="608"/>
      <c r="F17" s="608"/>
      <c r="G17" s="608"/>
      <c r="H17" s="608"/>
      <c r="I17" s="608"/>
      <c r="J17" s="608"/>
      <c r="K17" s="608"/>
      <c r="L17" s="608"/>
      <c r="M17" s="608"/>
      <c r="N17" s="608"/>
      <c r="O17" s="608"/>
      <c r="P17" s="608"/>
      <c r="Q17" s="609"/>
      <c r="R17" s="610">
        <v>23572</v>
      </c>
      <c r="S17" s="611"/>
      <c r="T17" s="611"/>
      <c r="U17" s="611"/>
      <c r="V17" s="611"/>
      <c r="W17" s="611"/>
      <c r="X17" s="611"/>
      <c r="Y17" s="612"/>
      <c r="Z17" s="613">
        <v>0.3</v>
      </c>
      <c r="AA17" s="613"/>
      <c r="AB17" s="613"/>
      <c r="AC17" s="613"/>
      <c r="AD17" s="614">
        <v>23572</v>
      </c>
      <c r="AE17" s="614"/>
      <c r="AF17" s="614"/>
      <c r="AG17" s="614"/>
      <c r="AH17" s="614"/>
      <c r="AI17" s="614"/>
      <c r="AJ17" s="614"/>
      <c r="AK17" s="614"/>
      <c r="AL17" s="615">
        <v>0.6</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890261</v>
      </c>
      <c r="CS17" s="611"/>
      <c r="CT17" s="611"/>
      <c r="CU17" s="611"/>
      <c r="CV17" s="611"/>
      <c r="CW17" s="611"/>
      <c r="CX17" s="611"/>
      <c r="CY17" s="612"/>
      <c r="CZ17" s="613">
        <v>10.4</v>
      </c>
      <c r="DA17" s="613"/>
      <c r="DB17" s="613"/>
      <c r="DC17" s="613"/>
      <c r="DD17" s="619" t="s">
        <v>122</v>
      </c>
      <c r="DE17" s="611"/>
      <c r="DF17" s="611"/>
      <c r="DG17" s="611"/>
      <c r="DH17" s="611"/>
      <c r="DI17" s="611"/>
      <c r="DJ17" s="611"/>
      <c r="DK17" s="611"/>
      <c r="DL17" s="611"/>
      <c r="DM17" s="611"/>
      <c r="DN17" s="611"/>
      <c r="DO17" s="611"/>
      <c r="DP17" s="612"/>
      <c r="DQ17" s="619">
        <v>839901</v>
      </c>
      <c r="DR17" s="611"/>
      <c r="DS17" s="611"/>
      <c r="DT17" s="611"/>
      <c r="DU17" s="611"/>
      <c r="DV17" s="611"/>
      <c r="DW17" s="611"/>
      <c r="DX17" s="611"/>
      <c r="DY17" s="611"/>
      <c r="DZ17" s="611"/>
      <c r="EA17" s="611"/>
      <c r="EB17" s="611"/>
      <c r="EC17" s="620"/>
    </row>
    <row r="18" spans="2:133" ht="11.25" customHeight="1">
      <c r="B18" s="607" t="s">
        <v>256</v>
      </c>
      <c r="C18" s="608"/>
      <c r="D18" s="608"/>
      <c r="E18" s="608"/>
      <c r="F18" s="608"/>
      <c r="G18" s="608"/>
      <c r="H18" s="608"/>
      <c r="I18" s="608"/>
      <c r="J18" s="608"/>
      <c r="K18" s="608"/>
      <c r="L18" s="608"/>
      <c r="M18" s="608"/>
      <c r="N18" s="608"/>
      <c r="O18" s="608"/>
      <c r="P18" s="608"/>
      <c r="Q18" s="609"/>
      <c r="R18" s="610">
        <v>1288</v>
      </c>
      <c r="S18" s="611"/>
      <c r="T18" s="611"/>
      <c r="U18" s="611"/>
      <c r="V18" s="611"/>
      <c r="W18" s="611"/>
      <c r="X18" s="611"/>
      <c r="Y18" s="612"/>
      <c r="Z18" s="613">
        <v>0</v>
      </c>
      <c r="AA18" s="613"/>
      <c r="AB18" s="613"/>
      <c r="AC18" s="613"/>
      <c r="AD18" s="614">
        <v>1288</v>
      </c>
      <c r="AE18" s="614"/>
      <c r="AF18" s="614"/>
      <c r="AG18" s="614"/>
      <c r="AH18" s="614"/>
      <c r="AI18" s="614"/>
      <c r="AJ18" s="614"/>
      <c r="AK18" s="614"/>
      <c r="AL18" s="615">
        <v>0</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c r="B19" s="607" t="s">
        <v>259</v>
      </c>
      <c r="C19" s="608"/>
      <c r="D19" s="608"/>
      <c r="E19" s="608"/>
      <c r="F19" s="608"/>
      <c r="G19" s="608"/>
      <c r="H19" s="608"/>
      <c r="I19" s="608"/>
      <c r="J19" s="608"/>
      <c r="K19" s="608"/>
      <c r="L19" s="608"/>
      <c r="M19" s="608"/>
      <c r="N19" s="608"/>
      <c r="O19" s="608"/>
      <c r="P19" s="608"/>
      <c r="Q19" s="609"/>
      <c r="R19" s="610">
        <v>22284</v>
      </c>
      <c r="S19" s="611"/>
      <c r="T19" s="611"/>
      <c r="U19" s="611"/>
      <c r="V19" s="611"/>
      <c r="W19" s="611"/>
      <c r="X19" s="611"/>
      <c r="Y19" s="612"/>
      <c r="Z19" s="613">
        <v>0.3</v>
      </c>
      <c r="AA19" s="613"/>
      <c r="AB19" s="613"/>
      <c r="AC19" s="613"/>
      <c r="AD19" s="614">
        <v>22284</v>
      </c>
      <c r="AE19" s="614"/>
      <c r="AF19" s="614"/>
      <c r="AG19" s="614"/>
      <c r="AH19" s="614"/>
      <c r="AI19" s="614"/>
      <c r="AJ19" s="614"/>
      <c r="AK19" s="614"/>
      <c r="AL19" s="615">
        <v>0.5</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c r="B20" s="623" t="s">
        <v>262</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8566995</v>
      </c>
      <c r="CS20" s="611"/>
      <c r="CT20" s="611"/>
      <c r="CU20" s="611"/>
      <c r="CV20" s="611"/>
      <c r="CW20" s="611"/>
      <c r="CX20" s="611"/>
      <c r="CY20" s="612"/>
      <c r="CZ20" s="613">
        <v>100</v>
      </c>
      <c r="DA20" s="613"/>
      <c r="DB20" s="613"/>
      <c r="DC20" s="613"/>
      <c r="DD20" s="619">
        <v>2278678</v>
      </c>
      <c r="DE20" s="611"/>
      <c r="DF20" s="611"/>
      <c r="DG20" s="611"/>
      <c r="DH20" s="611"/>
      <c r="DI20" s="611"/>
      <c r="DJ20" s="611"/>
      <c r="DK20" s="611"/>
      <c r="DL20" s="611"/>
      <c r="DM20" s="611"/>
      <c r="DN20" s="611"/>
      <c r="DO20" s="611"/>
      <c r="DP20" s="612"/>
      <c r="DQ20" s="619">
        <v>5161595</v>
      </c>
      <c r="DR20" s="611"/>
      <c r="DS20" s="611"/>
      <c r="DT20" s="611"/>
      <c r="DU20" s="611"/>
      <c r="DV20" s="611"/>
      <c r="DW20" s="611"/>
      <c r="DX20" s="611"/>
      <c r="DY20" s="611"/>
      <c r="DZ20" s="611"/>
      <c r="EA20" s="611"/>
      <c r="EB20" s="611"/>
      <c r="EC20" s="620"/>
    </row>
    <row r="21" spans="2:133" ht="11.25" customHeight="1">
      <c r="B21" s="607" t="s">
        <v>265</v>
      </c>
      <c r="C21" s="608"/>
      <c r="D21" s="608"/>
      <c r="E21" s="608"/>
      <c r="F21" s="608"/>
      <c r="G21" s="608"/>
      <c r="H21" s="608"/>
      <c r="I21" s="608"/>
      <c r="J21" s="608"/>
      <c r="K21" s="608"/>
      <c r="L21" s="608"/>
      <c r="M21" s="608"/>
      <c r="N21" s="608"/>
      <c r="O21" s="608"/>
      <c r="P21" s="608"/>
      <c r="Q21" s="609"/>
      <c r="R21" s="610">
        <v>3616158</v>
      </c>
      <c r="S21" s="611"/>
      <c r="T21" s="611"/>
      <c r="U21" s="611"/>
      <c r="V21" s="611"/>
      <c r="W21" s="611"/>
      <c r="X21" s="611"/>
      <c r="Y21" s="612"/>
      <c r="Z21" s="613">
        <v>41.1</v>
      </c>
      <c r="AA21" s="613"/>
      <c r="AB21" s="613"/>
      <c r="AC21" s="613"/>
      <c r="AD21" s="614">
        <v>3375355</v>
      </c>
      <c r="AE21" s="614"/>
      <c r="AF21" s="614"/>
      <c r="AG21" s="614"/>
      <c r="AH21" s="614"/>
      <c r="AI21" s="614"/>
      <c r="AJ21" s="614"/>
      <c r="AK21" s="614"/>
      <c r="AL21" s="615">
        <v>80.099999999999994</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c r="B22" s="607" t="s">
        <v>267</v>
      </c>
      <c r="C22" s="608"/>
      <c r="D22" s="608"/>
      <c r="E22" s="608"/>
      <c r="F22" s="608"/>
      <c r="G22" s="608"/>
      <c r="H22" s="608"/>
      <c r="I22" s="608"/>
      <c r="J22" s="608"/>
      <c r="K22" s="608"/>
      <c r="L22" s="608"/>
      <c r="M22" s="608"/>
      <c r="N22" s="608"/>
      <c r="O22" s="608"/>
      <c r="P22" s="608"/>
      <c r="Q22" s="609"/>
      <c r="R22" s="610">
        <v>3375355</v>
      </c>
      <c r="S22" s="611"/>
      <c r="T22" s="611"/>
      <c r="U22" s="611"/>
      <c r="V22" s="611"/>
      <c r="W22" s="611"/>
      <c r="X22" s="611"/>
      <c r="Y22" s="612"/>
      <c r="Z22" s="613">
        <v>38.4</v>
      </c>
      <c r="AA22" s="613"/>
      <c r="AB22" s="613"/>
      <c r="AC22" s="613"/>
      <c r="AD22" s="614">
        <v>3375355</v>
      </c>
      <c r="AE22" s="614"/>
      <c r="AF22" s="614"/>
      <c r="AG22" s="614"/>
      <c r="AH22" s="614"/>
      <c r="AI22" s="614"/>
      <c r="AJ22" s="614"/>
      <c r="AK22" s="614"/>
      <c r="AL22" s="615">
        <v>80.099999999999994</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c r="B23" s="607" t="s">
        <v>270</v>
      </c>
      <c r="C23" s="608"/>
      <c r="D23" s="608"/>
      <c r="E23" s="608"/>
      <c r="F23" s="608"/>
      <c r="G23" s="608"/>
      <c r="H23" s="608"/>
      <c r="I23" s="608"/>
      <c r="J23" s="608"/>
      <c r="K23" s="608"/>
      <c r="L23" s="608"/>
      <c r="M23" s="608"/>
      <c r="N23" s="608"/>
      <c r="O23" s="608"/>
      <c r="P23" s="608"/>
      <c r="Q23" s="609"/>
      <c r="R23" s="610">
        <v>240803</v>
      </c>
      <c r="S23" s="611"/>
      <c r="T23" s="611"/>
      <c r="U23" s="611"/>
      <c r="V23" s="611"/>
      <c r="W23" s="611"/>
      <c r="X23" s="611"/>
      <c r="Y23" s="612"/>
      <c r="Z23" s="613">
        <v>2.7</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2970734</v>
      </c>
      <c r="CS24" s="600"/>
      <c r="CT24" s="600"/>
      <c r="CU24" s="600"/>
      <c r="CV24" s="600"/>
      <c r="CW24" s="600"/>
      <c r="CX24" s="600"/>
      <c r="CY24" s="601"/>
      <c r="CZ24" s="604">
        <v>34.700000000000003</v>
      </c>
      <c r="DA24" s="605"/>
      <c r="DB24" s="605"/>
      <c r="DC24" s="621"/>
      <c r="DD24" s="642">
        <v>2369307</v>
      </c>
      <c r="DE24" s="600"/>
      <c r="DF24" s="600"/>
      <c r="DG24" s="600"/>
      <c r="DH24" s="600"/>
      <c r="DI24" s="600"/>
      <c r="DJ24" s="600"/>
      <c r="DK24" s="601"/>
      <c r="DL24" s="642">
        <v>2212430</v>
      </c>
      <c r="DM24" s="600"/>
      <c r="DN24" s="600"/>
      <c r="DO24" s="600"/>
      <c r="DP24" s="600"/>
      <c r="DQ24" s="600"/>
      <c r="DR24" s="600"/>
      <c r="DS24" s="600"/>
      <c r="DT24" s="600"/>
      <c r="DU24" s="600"/>
      <c r="DV24" s="601"/>
      <c r="DW24" s="604">
        <v>52.4</v>
      </c>
      <c r="DX24" s="605"/>
      <c r="DY24" s="605"/>
      <c r="DZ24" s="605"/>
      <c r="EA24" s="605"/>
      <c r="EB24" s="605"/>
      <c r="EC24" s="606"/>
    </row>
    <row r="25" spans="2:133" ht="11.25" customHeight="1">
      <c r="B25" s="607" t="s">
        <v>280</v>
      </c>
      <c r="C25" s="608"/>
      <c r="D25" s="608"/>
      <c r="E25" s="608"/>
      <c r="F25" s="608"/>
      <c r="G25" s="608"/>
      <c r="H25" s="608"/>
      <c r="I25" s="608"/>
      <c r="J25" s="608"/>
      <c r="K25" s="608"/>
      <c r="L25" s="608"/>
      <c r="M25" s="608"/>
      <c r="N25" s="608"/>
      <c r="O25" s="608"/>
      <c r="P25" s="608"/>
      <c r="Q25" s="609"/>
      <c r="R25" s="610">
        <v>4414759</v>
      </c>
      <c r="S25" s="611"/>
      <c r="T25" s="611"/>
      <c r="U25" s="611"/>
      <c r="V25" s="611"/>
      <c r="W25" s="611"/>
      <c r="X25" s="611"/>
      <c r="Y25" s="612"/>
      <c r="Z25" s="613">
        <v>50.2</v>
      </c>
      <c r="AA25" s="613"/>
      <c r="AB25" s="613"/>
      <c r="AC25" s="613"/>
      <c r="AD25" s="614">
        <v>4173956</v>
      </c>
      <c r="AE25" s="614"/>
      <c r="AF25" s="614"/>
      <c r="AG25" s="614"/>
      <c r="AH25" s="614"/>
      <c r="AI25" s="614"/>
      <c r="AJ25" s="614"/>
      <c r="AK25" s="614"/>
      <c r="AL25" s="615">
        <v>99.1</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1306060</v>
      </c>
      <c r="CS25" s="643"/>
      <c r="CT25" s="643"/>
      <c r="CU25" s="643"/>
      <c r="CV25" s="643"/>
      <c r="CW25" s="643"/>
      <c r="CX25" s="643"/>
      <c r="CY25" s="644"/>
      <c r="CZ25" s="615">
        <v>15.2</v>
      </c>
      <c r="DA25" s="640"/>
      <c r="DB25" s="640"/>
      <c r="DC25" s="645"/>
      <c r="DD25" s="619">
        <v>1200956</v>
      </c>
      <c r="DE25" s="643"/>
      <c r="DF25" s="643"/>
      <c r="DG25" s="643"/>
      <c r="DH25" s="643"/>
      <c r="DI25" s="643"/>
      <c r="DJ25" s="643"/>
      <c r="DK25" s="644"/>
      <c r="DL25" s="619">
        <v>1192414</v>
      </c>
      <c r="DM25" s="643"/>
      <c r="DN25" s="643"/>
      <c r="DO25" s="643"/>
      <c r="DP25" s="643"/>
      <c r="DQ25" s="643"/>
      <c r="DR25" s="643"/>
      <c r="DS25" s="643"/>
      <c r="DT25" s="643"/>
      <c r="DU25" s="643"/>
      <c r="DV25" s="644"/>
      <c r="DW25" s="615">
        <v>28.3</v>
      </c>
      <c r="DX25" s="640"/>
      <c r="DY25" s="640"/>
      <c r="DZ25" s="640"/>
      <c r="EA25" s="640"/>
      <c r="EB25" s="640"/>
      <c r="EC25" s="641"/>
    </row>
    <row r="26" spans="2:133" ht="11.25" customHeight="1">
      <c r="B26" s="607" t="s">
        <v>283</v>
      </c>
      <c r="C26" s="608"/>
      <c r="D26" s="608"/>
      <c r="E26" s="608"/>
      <c r="F26" s="608"/>
      <c r="G26" s="608"/>
      <c r="H26" s="608"/>
      <c r="I26" s="608"/>
      <c r="J26" s="608"/>
      <c r="K26" s="608"/>
      <c r="L26" s="608"/>
      <c r="M26" s="608"/>
      <c r="N26" s="608"/>
      <c r="O26" s="608"/>
      <c r="P26" s="608"/>
      <c r="Q26" s="609"/>
      <c r="R26" s="610" t="s">
        <v>122</v>
      </c>
      <c r="S26" s="611"/>
      <c r="T26" s="611"/>
      <c r="U26" s="611"/>
      <c r="V26" s="611"/>
      <c r="W26" s="611"/>
      <c r="X26" s="611"/>
      <c r="Y26" s="612"/>
      <c r="Z26" s="613" t="s">
        <v>122</v>
      </c>
      <c r="AA26" s="613"/>
      <c r="AB26" s="613"/>
      <c r="AC26" s="613"/>
      <c r="AD26" s="614" t="s">
        <v>122</v>
      </c>
      <c r="AE26" s="614"/>
      <c r="AF26" s="614"/>
      <c r="AG26" s="614"/>
      <c r="AH26" s="614"/>
      <c r="AI26" s="614"/>
      <c r="AJ26" s="614"/>
      <c r="AK26" s="614"/>
      <c r="AL26" s="615" t="s">
        <v>122</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805663</v>
      </c>
      <c r="CS26" s="611"/>
      <c r="CT26" s="611"/>
      <c r="CU26" s="611"/>
      <c r="CV26" s="611"/>
      <c r="CW26" s="611"/>
      <c r="CX26" s="611"/>
      <c r="CY26" s="612"/>
      <c r="CZ26" s="615">
        <v>9.4</v>
      </c>
      <c r="DA26" s="640"/>
      <c r="DB26" s="640"/>
      <c r="DC26" s="645"/>
      <c r="DD26" s="619">
        <v>736233</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c r="B27" s="607" t="s">
        <v>286</v>
      </c>
      <c r="C27" s="608"/>
      <c r="D27" s="608"/>
      <c r="E27" s="608"/>
      <c r="F27" s="608"/>
      <c r="G27" s="608"/>
      <c r="H27" s="608"/>
      <c r="I27" s="608"/>
      <c r="J27" s="608"/>
      <c r="K27" s="608"/>
      <c r="L27" s="608"/>
      <c r="M27" s="608"/>
      <c r="N27" s="608"/>
      <c r="O27" s="608"/>
      <c r="P27" s="608"/>
      <c r="Q27" s="609"/>
      <c r="R27" s="610">
        <v>32348</v>
      </c>
      <c r="S27" s="611"/>
      <c r="T27" s="611"/>
      <c r="U27" s="611"/>
      <c r="V27" s="611"/>
      <c r="W27" s="611"/>
      <c r="X27" s="611"/>
      <c r="Y27" s="612"/>
      <c r="Z27" s="613">
        <v>0.4</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533602</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774413</v>
      </c>
      <c r="CS27" s="643"/>
      <c r="CT27" s="643"/>
      <c r="CU27" s="643"/>
      <c r="CV27" s="643"/>
      <c r="CW27" s="643"/>
      <c r="CX27" s="643"/>
      <c r="CY27" s="644"/>
      <c r="CZ27" s="615">
        <v>9</v>
      </c>
      <c r="DA27" s="640"/>
      <c r="DB27" s="640"/>
      <c r="DC27" s="645"/>
      <c r="DD27" s="619">
        <v>328450</v>
      </c>
      <c r="DE27" s="643"/>
      <c r="DF27" s="643"/>
      <c r="DG27" s="643"/>
      <c r="DH27" s="643"/>
      <c r="DI27" s="643"/>
      <c r="DJ27" s="643"/>
      <c r="DK27" s="644"/>
      <c r="DL27" s="619">
        <v>180115</v>
      </c>
      <c r="DM27" s="643"/>
      <c r="DN27" s="643"/>
      <c r="DO27" s="643"/>
      <c r="DP27" s="643"/>
      <c r="DQ27" s="643"/>
      <c r="DR27" s="643"/>
      <c r="DS27" s="643"/>
      <c r="DT27" s="643"/>
      <c r="DU27" s="643"/>
      <c r="DV27" s="644"/>
      <c r="DW27" s="615">
        <v>4.3</v>
      </c>
      <c r="DX27" s="640"/>
      <c r="DY27" s="640"/>
      <c r="DZ27" s="640"/>
      <c r="EA27" s="640"/>
      <c r="EB27" s="640"/>
      <c r="EC27" s="641"/>
    </row>
    <row r="28" spans="2:133" ht="11.25" customHeight="1">
      <c r="B28" s="607" t="s">
        <v>289</v>
      </c>
      <c r="C28" s="608"/>
      <c r="D28" s="608"/>
      <c r="E28" s="608"/>
      <c r="F28" s="608"/>
      <c r="G28" s="608"/>
      <c r="H28" s="608"/>
      <c r="I28" s="608"/>
      <c r="J28" s="608"/>
      <c r="K28" s="608"/>
      <c r="L28" s="608"/>
      <c r="M28" s="608"/>
      <c r="N28" s="608"/>
      <c r="O28" s="608"/>
      <c r="P28" s="608"/>
      <c r="Q28" s="609"/>
      <c r="R28" s="610">
        <v>65295</v>
      </c>
      <c r="S28" s="611"/>
      <c r="T28" s="611"/>
      <c r="U28" s="611"/>
      <c r="V28" s="611"/>
      <c r="W28" s="611"/>
      <c r="X28" s="611"/>
      <c r="Y28" s="612"/>
      <c r="Z28" s="613">
        <v>0.7</v>
      </c>
      <c r="AA28" s="613"/>
      <c r="AB28" s="613"/>
      <c r="AC28" s="613"/>
      <c r="AD28" s="614">
        <v>1649</v>
      </c>
      <c r="AE28" s="614"/>
      <c r="AF28" s="614"/>
      <c r="AG28" s="614"/>
      <c r="AH28" s="614"/>
      <c r="AI28" s="614"/>
      <c r="AJ28" s="614"/>
      <c r="AK28" s="614"/>
      <c r="AL28" s="615">
        <v>0</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890261</v>
      </c>
      <c r="CS28" s="611"/>
      <c r="CT28" s="611"/>
      <c r="CU28" s="611"/>
      <c r="CV28" s="611"/>
      <c r="CW28" s="611"/>
      <c r="CX28" s="611"/>
      <c r="CY28" s="612"/>
      <c r="CZ28" s="615">
        <v>10.4</v>
      </c>
      <c r="DA28" s="640"/>
      <c r="DB28" s="640"/>
      <c r="DC28" s="645"/>
      <c r="DD28" s="619">
        <v>839901</v>
      </c>
      <c r="DE28" s="611"/>
      <c r="DF28" s="611"/>
      <c r="DG28" s="611"/>
      <c r="DH28" s="611"/>
      <c r="DI28" s="611"/>
      <c r="DJ28" s="611"/>
      <c r="DK28" s="612"/>
      <c r="DL28" s="619">
        <v>839901</v>
      </c>
      <c r="DM28" s="611"/>
      <c r="DN28" s="611"/>
      <c r="DO28" s="611"/>
      <c r="DP28" s="611"/>
      <c r="DQ28" s="611"/>
      <c r="DR28" s="611"/>
      <c r="DS28" s="611"/>
      <c r="DT28" s="611"/>
      <c r="DU28" s="611"/>
      <c r="DV28" s="612"/>
      <c r="DW28" s="615">
        <v>19.899999999999999</v>
      </c>
      <c r="DX28" s="640"/>
      <c r="DY28" s="640"/>
      <c r="DZ28" s="640"/>
      <c r="EA28" s="640"/>
      <c r="EB28" s="640"/>
      <c r="EC28" s="641"/>
    </row>
    <row r="29" spans="2:133" ht="11.25" customHeight="1">
      <c r="B29" s="607" t="s">
        <v>291</v>
      </c>
      <c r="C29" s="608"/>
      <c r="D29" s="608"/>
      <c r="E29" s="608"/>
      <c r="F29" s="608"/>
      <c r="G29" s="608"/>
      <c r="H29" s="608"/>
      <c r="I29" s="608"/>
      <c r="J29" s="608"/>
      <c r="K29" s="608"/>
      <c r="L29" s="608"/>
      <c r="M29" s="608"/>
      <c r="N29" s="608"/>
      <c r="O29" s="608"/>
      <c r="P29" s="608"/>
      <c r="Q29" s="609"/>
      <c r="R29" s="610">
        <v>14080</v>
      </c>
      <c r="S29" s="611"/>
      <c r="T29" s="611"/>
      <c r="U29" s="611"/>
      <c r="V29" s="611"/>
      <c r="W29" s="611"/>
      <c r="X29" s="611"/>
      <c r="Y29" s="612"/>
      <c r="Z29" s="613">
        <v>0.2</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890094</v>
      </c>
      <c r="CS29" s="643"/>
      <c r="CT29" s="643"/>
      <c r="CU29" s="643"/>
      <c r="CV29" s="643"/>
      <c r="CW29" s="643"/>
      <c r="CX29" s="643"/>
      <c r="CY29" s="644"/>
      <c r="CZ29" s="615">
        <v>10.4</v>
      </c>
      <c r="DA29" s="640"/>
      <c r="DB29" s="640"/>
      <c r="DC29" s="645"/>
      <c r="DD29" s="619">
        <v>839734</v>
      </c>
      <c r="DE29" s="643"/>
      <c r="DF29" s="643"/>
      <c r="DG29" s="643"/>
      <c r="DH29" s="643"/>
      <c r="DI29" s="643"/>
      <c r="DJ29" s="643"/>
      <c r="DK29" s="644"/>
      <c r="DL29" s="619">
        <v>839734</v>
      </c>
      <c r="DM29" s="643"/>
      <c r="DN29" s="643"/>
      <c r="DO29" s="643"/>
      <c r="DP29" s="643"/>
      <c r="DQ29" s="643"/>
      <c r="DR29" s="643"/>
      <c r="DS29" s="643"/>
      <c r="DT29" s="643"/>
      <c r="DU29" s="643"/>
      <c r="DV29" s="644"/>
      <c r="DW29" s="615">
        <v>19.899999999999999</v>
      </c>
      <c r="DX29" s="640"/>
      <c r="DY29" s="640"/>
      <c r="DZ29" s="640"/>
      <c r="EA29" s="640"/>
      <c r="EB29" s="640"/>
      <c r="EC29" s="641"/>
    </row>
    <row r="30" spans="2:133" ht="11.25" customHeight="1">
      <c r="B30" s="607" t="s">
        <v>293</v>
      </c>
      <c r="C30" s="608"/>
      <c r="D30" s="608"/>
      <c r="E30" s="608"/>
      <c r="F30" s="608"/>
      <c r="G30" s="608"/>
      <c r="H30" s="608"/>
      <c r="I30" s="608"/>
      <c r="J30" s="608"/>
      <c r="K30" s="608"/>
      <c r="L30" s="608"/>
      <c r="M30" s="608"/>
      <c r="N30" s="608"/>
      <c r="O30" s="608"/>
      <c r="P30" s="608"/>
      <c r="Q30" s="609"/>
      <c r="R30" s="610">
        <v>859903</v>
      </c>
      <c r="S30" s="611"/>
      <c r="T30" s="611"/>
      <c r="U30" s="611"/>
      <c r="V30" s="611"/>
      <c r="W30" s="611"/>
      <c r="X30" s="611"/>
      <c r="Y30" s="612"/>
      <c r="Z30" s="613">
        <v>9.8000000000000007</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873620</v>
      </c>
      <c r="CS30" s="611"/>
      <c r="CT30" s="611"/>
      <c r="CU30" s="611"/>
      <c r="CV30" s="611"/>
      <c r="CW30" s="611"/>
      <c r="CX30" s="611"/>
      <c r="CY30" s="612"/>
      <c r="CZ30" s="615">
        <v>10.199999999999999</v>
      </c>
      <c r="DA30" s="640"/>
      <c r="DB30" s="640"/>
      <c r="DC30" s="645"/>
      <c r="DD30" s="619">
        <v>823260</v>
      </c>
      <c r="DE30" s="611"/>
      <c r="DF30" s="611"/>
      <c r="DG30" s="611"/>
      <c r="DH30" s="611"/>
      <c r="DI30" s="611"/>
      <c r="DJ30" s="611"/>
      <c r="DK30" s="612"/>
      <c r="DL30" s="619">
        <v>823260</v>
      </c>
      <c r="DM30" s="611"/>
      <c r="DN30" s="611"/>
      <c r="DO30" s="611"/>
      <c r="DP30" s="611"/>
      <c r="DQ30" s="611"/>
      <c r="DR30" s="611"/>
      <c r="DS30" s="611"/>
      <c r="DT30" s="611"/>
      <c r="DU30" s="611"/>
      <c r="DV30" s="612"/>
      <c r="DW30" s="615">
        <v>19.5</v>
      </c>
      <c r="DX30" s="640"/>
      <c r="DY30" s="640"/>
      <c r="DZ30" s="640"/>
      <c r="EA30" s="640"/>
      <c r="EB30" s="640"/>
      <c r="EC30" s="641"/>
    </row>
    <row r="31" spans="2:133" ht="11.25" customHeight="1">
      <c r="B31" s="623" t="s">
        <v>297</v>
      </c>
      <c r="C31" s="624"/>
      <c r="D31" s="624"/>
      <c r="E31" s="624"/>
      <c r="F31" s="624"/>
      <c r="G31" s="624"/>
      <c r="H31" s="624"/>
      <c r="I31" s="624"/>
      <c r="J31" s="624"/>
      <c r="K31" s="624"/>
      <c r="L31" s="624"/>
      <c r="M31" s="624"/>
      <c r="N31" s="624"/>
      <c r="O31" s="624"/>
      <c r="P31" s="624"/>
      <c r="Q31" s="625"/>
      <c r="R31" s="610">
        <v>14609</v>
      </c>
      <c r="S31" s="611"/>
      <c r="T31" s="611"/>
      <c r="U31" s="611"/>
      <c r="V31" s="611"/>
      <c r="W31" s="611"/>
      <c r="X31" s="611"/>
      <c r="Y31" s="612"/>
      <c r="Z31" s="613">
        <v>0.2</v>
      </c>
      <c r="AA31" s="613"/>
      <c r="AB31" s="613"/>
      <c r="AC31" s="613"/>
      <c r="AD31" s="614">
        <v>14609</v>
      </c>
      <c r="AE31" s="614"/>
      <c r="AF31" s="614"/>
      <c r="AG31" s="614"/>
      <c r="AH31" s="614"/>
      <c r="AI31" s="614"/>
      <c r="AJ31" s="614"/>
      <c r="AK31" s="614"/>
      <c r="AL31" s="615">
        <v>0.3</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98.9</v>
      </c>
      <c r="BH31" s="654"/>
      <c r="BI31" s="654"/>
      <c r="BJ31" s="654"/>
      <c r="BK31" s="654"/>
      <c r="BL31" s="654"/>
      <c r="BM31" s="605">
        <v>96.1</v>
      </c>
      <c r="BN31" s="654"/>
      <c r="BO31" s="654"/>
      <c r="BP31" s="654"/>
      <c r="BQ31" s="655"/>
      <c r="BR31" s="657">
        <v>99.1</v>
      </c>
      <c r="BS31" s="654"/>
      <c r="BT31" s="654"/>
      <c r="BU31" s="654"/>
      <c r="BV31" s="654"/>
      <c r="BW31" s="654"/>
      <c r="BX31" s="605">
        <v>95.8</v>
      </c>
      <c r="BY31" s="654"/>
      <c r="BZ31" s="654"/>
      <c r="CA31" s="654"/>
      <c r="CB31" s="655"/>
      <c r="CD31" s="650"/>
      <c r="CE31" s="651"/>
      <c r="CF31" s="607" t="s">
        <v>300</v>
      </c>
      <c r="CG31" s="608"/>
      <c r="CH31" s="608"/>
      <c r="CI31" s="608"/>
      <c r="CJ31" s="608"/>
      <c r="CK31" s="608"/>
      <c r="CL31" s="608"/>
      <c r="CM31" s="608"/>
      <c r="CN31" s="608"/>
      <c r="CO31" s="608"/>
      <c r="CP31" s="608"/>
      <c r="CQ31" s="609"/>
      <c r="CR31" s="610">
        <v>16474</v>
      </c>
      <c r="CS31" s="643"/>
      <c r="CT31" s="643"/>
      <c r="CU31" s="643"/>
      <c r="CV31" s="643"/>
      <c r="CW31" s="643"/>
      <c r="CX31" s="643"/>
      <c r="CY31" s="644"/>
      <c r="CZ31" s="615">
        <v>0.2</v>
      </c>
      <c r="DA31" s="640"/>
      <c r="DB31" s="640"/>
      <c r="DC31" s="645"/>
      <c r="DD31" s="619">
        <v>16474</v>
      </c>
      <c r="DE31" s="643"/>
      <c r="DF31" s="643"/>
      <c r="DG31" s="643"/>
      <c r="DH31" s="643"/>
      <c r="DI31" s="643"/>
      <c r="DJ31" s="643"/>
      <c r="DK31" s="644"/>
      <c r="DL31" s="619">
        <v>16474</v>
      </c>
      <c r="DM31" s="643"/>
      <c r="DN31" s="643"/>
      <c r="DO31" s="643"/>
      <c r="DP31" s="643"/>
      <c r="DQ31" s="643"/>
      <c r="DR31" s="643"/>
      <c r="DS31" s="643"/>
      <c r="DT31" s="643"/>
      <c r="DU31" s="643"/>
      <c r="DV31" s="644"/>
      <c r="DW31" s="615">
        <v>0.4</v>
      </c>
      <c r="DX31" s="640"/>
      <c r="DY31" s="640"/>
      <c r="DZ31" s="640"/>
      <c r="EA31" s="640"/>
      <c r="EB31" s="640"/>
      <c r="EC31" s="641"/>
    </row>
    <row r="32" spans="2:133" ht="11.25" customHeight="1">
      <c r="B32" s="607" t="s">
        <v>301</v>
      </c>
      <c r="C32" s="608"/>
      <c r="D32" s="608"/>
      <c r="E32" s="608"/>
      <c r="F32" s="608"/>
      <c r="G32" s="608"/>
      <c r="H32" s="608"/>
      <c r="I32" s="608"/>
      <c r="J32" s="608"/>
      <c r="K32" s="608"/>
      <c r="L32" s="608"/>
      <c r="M32" s="608"/>
      <c r="N32" s="608"/>
      <c r="O32" s="608"/>
      <c r="P32" s="608"/>
      <c r="Q32" s="609"/>
      <c r="R32" s="610">
        <v>1052647</v>
      </c>
      <c r="S32" s="611"/>
      <c r="T32" s="611"/>
      <c r="U32" s="611"/>
      <c r="V32" s="611"/>
      <c r="W32" s="611"/>
      <c r="X32" s="611"/>
      <c r="Y32" s="612"/>
      <c r="Z32" s="613">
        <v>12</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98.9</v>
      </c>
      <c r="BH32" s="643"/>
      <c r="BI32" s="643"/>
      <c r="BJ32" s="643"/>
      <c r="BK32" s="643"/>
      <c r="BL32" s="643"/>
      <c r="BM32" s="616">
        <v>97.2</v>
      </c>
      <c r="BN32" s="643"/>
      <c r="BO32" s="643"/>
      <c r="BP32" s="643"/>
      <c r="BQ32" s="656"/>
      <c r="BR32" s="667">
        <v>99.1</v>
      </c>
      <c r="BS32" s="643"/>
      <c r="BT32" s="643"/>
      <c r="BU32" s="643"/>
      <c r="BV32" s="643"/>
      <c r="BW32" s="643"/>
      <c r="BX32" s="616">
        <v>96.7</v>
      </c>
      <c r="BY32" s="643"/>
      <c r="BZ32" s="643"/>
      <c r="CA32" s="643"/>
      <c r="CB32" s="656"/>
      <c r="CD32" s="652"/>
      <c r="CE32" s="653"/>
      <c r="CF32" s="607" t="s">
        <v>304</v>
      </c>
      <c r="CG32" s="608"/>
      <c r="CH32" s="608"/>
      <c r="CI32" s="608"/>
      <c r="CJ32" s="608"/>
      <c r="CK32" s="608"/>
      <c r="CL32" s="608"/>
      <c r="CM32" s="608"/>
      <c r="CN32" s="608"/>
      <c r="CO32" s="608"/>
      <c r="CP32" s="608"/>
      <c r="CQ32" s="609"/>
      <c r="CR32" s="610">
        <v>167</v>
      </c>
      <c r="CS32" s="611"/>
      <c r="CT32" s="611"/>
      <c r="CU32" s="611"/>
      <c r="CV32" s="611"/>
      <c r="CW32" s="611"/>
      <c r="CX32" s="611"/>
      <c r="CY32" s="612"/>
      <c r="CZ32" s="615">
        <v>0</v>
      </c>
      <c r="DA32" s="640"/>
      <c r="DB32" s="640"/>
      <c r="DC32" s="645"/>
      <c r="DD32" s="619">
        <v>167</v>
      </c>
      <c r="DE32" s="611"/>
      <c r="DF32" s="611"/>
      <c r="DG32" s="611"/>
      <c r="DH32" s="611"/>
      <c r="DI32" s="611"/>
      <c r="DJ32" s="611"/>
      <c r="DK32" s="612"/>
      <c r="DL32" s="619">
        <v>167</v>
      </c>
      <c r="DM32" s="611"/>
      <c r="DN32" s="611"/>
      <c r="DO32" s="611"/>
      <c r="DP32" s="611"/>
      <c r="DQ32" s="611"/>
      <c r="DR32" s="611"/>
      <c r="DS32" s="611"/>
      <c r="DT32" s="611"/>
      <c r="DU32" s="611"/>
      <c r="DV32" s="612"/>
      <c r="DW32" s="615">
        <v>0</v>
      </c>
      <c r="DX32" s="640"/>
      <c r="DY32" s="640"/>
      <c r="DZ32" s="640"/>
      <c r="EA32" s="640"/>
      <c r="EB32" s="640"/>
      <c r="EC32" s="641"/>
    </row>
    <row r="33" spans="2:133" ht="11.25" customHeight="1">
      <c r="B33" s="607" t="s">
        <v>305</v>
      </c>
      <c r="C33" s="608"/>
      <c r="D33" s="608"/>
      <c r="E33" s="608"/>
      <c r="F33" s="608"/>
      <c r="G33" s="608"/>
      <c r="H33" s="608"/>
      <c r="I33" s="608"/>
      <c r="J33" s="608"/>
      <c r="K33" s="608"/>
      <c r="L33" s="608"/>
      <c r="M33" s="608"/>
      <c r="N33" s="608"/>
      <c r="O33" s="608"/>
      <c r="P33" s="608"/>
      <c r="Q33" s="609"/>
      <c r="R33" s="610">
        <v>96151</v>
      </c>
      <c r="S33" s="611"/>
      <c r="T33" s="611"/>
      <c r="U33" s="611"/>
      <c r="V33" s="611"/>
      <c r="W33" s="611"/>
      <c r="X33" s="611"/>
      <c r="Y33" s="612"/>
      <c r="Z33" s="613">
        <v>1.1000000000000001</v>
      </c>
      <c r="AA33" s="613"/>
      <c r="AB33" s="613"/>
      <c r="AC33" s="613"/>
      <c r="AD33" s="614">
        <v>21777</v>
      </c>
      <c r="AE33" s="614"/>
      <c r="AF33" s="614"/>
      <c r="AG33" s="614"/>
      <c r="AH33" s="614"/>
      <c r="AI33" s="614"/>
      <c r="AJ33" s="614"/>
      <c r="AK33" s="614"/>
      <c r="AL33" s="615">
        <v>0.5</v>
      </c>
      <c r="AM33" s="616"/>
      <c r="AN33" s="616"/>
      <c r="AO33" s="617"/>
      <c r="AP33" s="662"/>
      <c r="AQ33" s="663"/>
      <c r="AR33" s="663"/>
      <c r="AS33" s="663"/>
      <c r="AT33" s="666"/>
      <c r="AU33" s="201"/>
      <c r="AV33" s="201"/>
      <c r="AW33" s="201"/>
      <c r="AX33" s="631" t="s">
        <v>306</v>
      </c>
      <c r="AY33" s="632"/>
      <c r="AZ33" s="632"/>
      <c r="BA33" s="632"/>
      <c r="BB33" s="632"/>
      <c r="BC33" s="632"/>
      <c r="BD33" s="632"/>
      <c r="BE33" s="632"/>
      <c r="BF33" s="633"/>
      <c r="BG33" s="668">
        <v>98.8</v>
      </c>
      <c r="BH33" s="669"/>
      <c r="BI33" s="669"/>
      <c r="BJ33" s="669"/>
      <c r="BK33" s="669"/>
      <c r="BL33" s="669"/>
      <c r="BM33" s="670">
        <v>93.9</v>
      </c>
      <c r="BN33" s="669"/>
      <c r="BO33" s="669"/>
      <c r="BP33" s="669"/>
      <c r="BQ33" s="671"/>
      <c r="BR33" s="668">
        <v>98.8</v>
      </c>
      <c r="BS33" s="669"/>
      <c r="BT33" s="669"/>
      <c r="BU33" s="669"/>
      <c r="BV33" s="669"/>
      <c r="BW33" s="669"/>
      <c r="BX33" s="670">
        <v>93.9</v>
      </c>
      <c r="BY33" s="669"/>
      <c r="BZ33" s="669"/>
      <c r="CA33" s="669"/>
      <c r="CB33" s="671"/>
      <c r="CD33" s="607" t="s">
        <v>307</v>
      </c>
      <c r="CE33" s="608"/>
      <c r="CF33" s="608"/>
      <c r="CG33" s="608"/>
      <c r="CH33" s="608"/>
      <c r="CI33" s="608"/>
      <c r="CJ33" s="608"/>
      <c r="CK33" s="608"/>
      <c r="CL33" s="608"/>
      <c r="CM33" s="608"/>
      <c r="CN33" s="608"/>
      <c r="CO33" s="608"/>
      <c r="CP33" s="608"/>
      <c r="CQ33" s="609"/>
      <c r="CR33" s="610">
        <v>3236062</v>
      </c>
      <c r="CS33" s="643"/>
      <c r="CT33" s="643"/>
      <c r="CU33" s="643"/>
      <c r="CV33" s="643"/>
      <c r="CW33" s="643"/>
      <c r="CX33" s="643"/>
      <c r="CY33" s="644"/>
      <c r="CZ33" s="615">
        <v>37.799999999999997</v>
      </c>
      <c r="DA33" s="640"/>
      <c r="DB33" s="640"/>
      <c r="DC33" s="645"/>
      <c r="DD33" s="619">
        <v>2139498</v>
      </c>
      <c r="DE33" s="643"/>
      <c r="DF33" s="643"/>
      <c r="DG33" s="643"/>
      <c r="DH33" s="643"/>
      <c r="DI33" s="643"/>
      <c r="DJ33" s="643"/>
      <c r="DK33" s="644"/>
      <c r="DL33" s="619">
        <v>1277705</v>
      </c>
      <c r="DM33" s="643"/>
      <c r="DN33" s="643"/>
      <c r="DO33" s="643"/>
      <c r="DP33" s="643"/>
      <c r="DQ33" s="643"/>
      <c r="DR33" s="643"/>
      <c r="DS33" s="643"/>
      <c r="DT33" s="643"/>
      <c r="DU33" s="643"/>
      <c r="DV33" s="644"/>
      <c r="DW33" s="615">
        <v>30.3</v>
      </c>
      <c r="DX33" s="640"/>
      <c r="DY33" s="640"/>
      <c r="DZ33" s="640"/>
      <c r="EA33" s="640"/>
      <c r="EB33" s="640"/>
      <c r="EC33" s="641"/>
    </row>
    <row r="34" spans="2:133" ht="11.25" customHeight="1">
      <c r="B34" s="607" t="s">
        <v>308</v>
      </c>
      <c r="C34" s="608"/>
      <c r="D34" s="608"/>
      <c r="E34" s="608"/>
      <c r="F34" s="608"/>
      <c r="G34" s="608"/>
      <c r="H34" s="608"/>
      <c r="I34" s="608"/>
      <c r="J34" s="608"/>
      <c r="K34" s="608"/>
      <c r="L34" s="608"/>
      <c r="M34" s="608"/>
      <c r="N34" s="608"/>
      <c r="O34" s="608"/>
      <c r="P34" s="608"/>
      <c r="Q34" s="609"/>
      <c r="R34" s="610">
        <v>178142</v>
      </c>
      <c r="S34" s="611"/>
      <c r="T34" s="611"/>
      <c r="U34" s="611"/>
      <c r="V34" s="611"/>
      <c r="W34" s="611"/>
      <c r="X34" s="611"/>
      <c r="Y34" s="612"/>
      <c r="Z34" s="613">
        <v>2</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1201772</v>
      </c>
      <c r="CS34" s="611"/>
      <c r="CT34" s="611"/>
      <c r="CU34" s="611"/>
      <c r="CV34" s="611"/>
      <c r="CW34" s="611"/>
      <c r="CX34" s="611"/>
      <c r="CY34" s="612"/>
      <c r="CZ34" s="615">
        <v>14</v>
      </c>
      <c r="DA34" s="640"/>
      <c r="DB34" s="640"/>
      <c r="DC34" s="645"/>
      <c r="DD34" s="619">
        <v>760622</v>
      </c>
      <c r="DE34" s="611"/>
      <c r="DF34" s="611"/>
      <c r="DG34" s="611"/>
      <c r="DH34" s="611"/>
      <c r="DI34" s="611"/>
      <c r="DJ34" s="611"/>
      <c r="DK34" s="612"/>
      <c r="DL34" s="619">
        <v>607550</v>
      </c>
      <c r="DM34" s="611"/>
      <c r="DN34" s="611"/>
      <c r="DO34" s="611"/>
      <c r="DP34" s="611"/>
      <c r="DQ34" s="611"/>
      <c r="DR34" s="611"/>
      <c r="DS34" s="611"/>
      <c r="DT34" s="611"/>
      <c r="DU34" s="611"/>
      <c r="DV34" s="612"/>
      <c r="DW34" s="615">
        <v>14.4</v>
      </c>
      <c r="DX34" s="640"/>
      <c r="DY34" s="640"/>
      <c r="DZ34" s="640"/>
      <c r="EA34" s="640"/>
      <c r="EB34" s="640"/>
      <c r="EC34" s="641"/>
    </row>
    <row r="35" spans="2:133" ht="11.25" customHeight="1">
      <c r="B35" s="607" t="s">
        <v>310</v>
      </c>
      <c r="C35" s="608"/>
      <c r="D35" s="608"/>
      <c r="E35" s="608"/>
      <c r="F35" s="608"/>
      <c r="G35" s="608"/>
      <c r="H35" s="608"/>
      <c r="I35" s="608"/>
      <c r="J35" s="608"/>
      <c r="K35" s="608"/>
      <c r="L35" s="608"/>
      <c r="M35" s="608"/>
      <c r="N35" s="608"/>
      <c r="O35" s="608"/>
      <c r="P35" s="608"/>
      <c r="Q35" s="609"/>
      <c r="R35" s="610">
        <v>271000</v>
      </c>
      <c r="S35" s="611"/>
      <c r="T35" s="611"/>
      <c r="U35" s="611"/>
      <c r="V35" s="611"/>
      <c r="W35" s="611"/>
      <c r="X35" s="611"/>
      <c r="Y35" s="612"/>
      <c r="Z35" s="613">
        <v>3.1</v>
      </c>
      <c r="AA35" s="613"/>
      <c r="AB35" s="613"/>
      <c r="AC35" s="613"/>
      <c r="AD35" s="614" t="s">
        <v>122</v>
      </c>
      <c r="AE35" s="614"/>
      <c r="AF35" s="614"/>
      <c r="AG35" s="614"/>
      <c r="AH35" s="614"/>
      <c r="AI35" s="614"/>
      <c r="AJ35" s="614"/>
      <c r="AK35" s="614"/>
      <c r="AL35" s="615" t="s">
        <v>122</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89768</v>
      </c>
      <c r="CS35" s="643"/>
      <c r="CT35" s="643"/>
      <c r="CU35" s="643"/>
      <c r="CV35" s="643"/>
      <c r="CW35" s="643"/>
      <c r="CX35" s="643"/>
      <c r="CY35" s="644"/>
      <c r="CZ35" s="615">
        <v>1</v>
      </c>
      <c r="DA35" s="640"/>
      <c r="DB35" s="640"/>
      <c r="DC35" s="645"/>
      <c r="DD35" s="619">
        <v>75322</v>
      </c>
      <c r="DE35" s="643"/>
      <c r="DF35" s="643"/>
      <c r="DG35" s="643"/>
      <c r="DH35" s="643"/>
      <c r="DI35" s="643"/>
      <c r="DJ35" s="643"/>
      <c r="DK35" s="644"/>
      <c r="DL35" s="619">
        <v>28615</v>
      </c>
      <c r="DM35" s="643"/>
      <c r="DN35" s="643"/>
      <c r="DO35" s="643"/>
      <c r="DP35" s="643"/>
      <c r="DQ35" s="643"/>
      <c r="DR35" s="643"/>
      <c r="DS35" s="643"/>
      <c r="DT35" s="643"/>
      <c r="DU35" s="643"/>
      <c r="DV35" s="644"/>
      <c r="DW35" s="615">
        <v>0.7</v>
      </c>
      <c r="DX35" s="640"/>
      <c r="DY35" s="640"/>
      <c r="DZ35" s="640"/>
      <c r="EA35" s="640"/>
      <c r="EB35" s="640"/>
      <c r="EC35" s="641"/>
    </row>
    <row r="36" spans="2:133" ht="11.25" customHeight="1">
      <c r="B36" s="607" t="s">
        <v>314</v>
      </c>
      <c r="C36" s="608"/>
      <c r="D36" s="608"/>
      <c r="E36" s="608"/>
      <c r="F36" s="608"/>
      <c r="G36" s="608"/>
      <c r="H36" s="608"/>
      <c r="I36" s="608"/>
      <c r="J36" s="608"/>
      <c r="K36" s="608"/>
      <c r="L36" s="608"/>
      <c r="M36" s="608"/>
      <c r="N36" s="608"/>
      <c r="O36" s="608"/>
      <c r="P36" s="608"/>
      <c r="Q36" s="609"/>
      <c r="R36" s="610">
        <v>248363</v>
      </c>
      <c r="S36" s="611"/>
      <c r="T36" s="611"/>
      <c r="U36" s="611"/>
      <c r="V36" s="611"/>
      <c r="W36" s="611"/>
      <c r="X36" s="611"/>
      <c r="Y36" s="612"/>
      <c r="Z36" s="613">
        <v>2.8</v>
      </c>
      <c r="AA36" s="613"/>
      <c r="AB36" s="613"/>
      <c r="AC36" s="613"/>
      <c r="AD36" s="614" t="s">
        <v>122</v>
      </c>
      <c r="AE36" s="614"/>
      <c r="AF36" s="614"/>
      <c r="AG36" s="614"/>
      <c r="AH36" s="614"/>
      <c r="AI36" s="614"/>
      <c r="AJ36" s="614"/>
      <c r="AK36" s="614"/>
      <c r="AL36" s="615" t="s">
        <v>122</v>
      </c>
      <c r="AM36" s="616"/>
      <c r="AN36" s="616"/>
      <c r="AO36" s="617"/>
      <c r="AP36" s="204"/>
      <c r="AQ36" s="676" t="s">
        <v>315</v>
      </c>
      <c r="AR36" s="677"/>
      <c r="AS36" s="677"/>
      <c r="AT36" s="677"/>
      <c r="AU36" s="677"/>
      <c r="AV36" s="677"/>
      <c r="AW36" s="677"/>
      <c r="AX36" s="677"/>
      <c r="AY36" s="678"/>
      <c r="AZ36" s="599">
        <v>1231622</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17058</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1096912</v>
      </c>
      <c r="CS36" s="611"/>
      <c r="CT36" s="611"/>
      <c r="CU36" s="611"/>
      <c r="CV36" s="611"/>
      <c r="CW36" s="611"/>
      <c r="CX36" s="611"/>
      <c r="CY36" s="612"/>
      <c r="CZ36" s="615">
        <v>12.8</v>
      </c>
      <c r="DA36" s="640"/>
      <c r="DB36" s="640"/>
      <c r="DC36" s="645"/>
      <c r="DD36" s="619">
        <v>837967</v>
      </c>
      <c r="DE36" s="611"/>
      <c r="DF36" s="611"/>
      <c r="DG36" s="611"/>
      <c r="DH36" s="611"/>
      <c r="DI36" s="611"/>
      <c r="DJ36" s="611"/>
      <c r="DK36" s="612"/>
      <c r="DL36" s="619">
        <v>308716</v>
      </c>
      <c r="DM36" s="611"/>
      <c r="DN36" s="611"/>
      <c r="DO36" s="611"/>
      <c r="DP36" s="611"/>
      <c r="DQ36" s="611"/>
      <c r="DR36" s="611"/>
      <c r="DS36" s="611"/>
      <c r="DT36" s="611"/>
      <c r="DU36" s="611"/>
      <c r="DV36" s="612"/>
      <c r="DW36" s="615">
        <v>7.3</v>
      </c>
      <c r="DX36" s="640"/>
      <c r="DY36" s="640"/>
      <c r="DZ36" s="640"/>
      <c r="EA36" s="640"/>
      <c r="EB36" s="640"/>
      <c r="EC36" s="641"/>
    </row>
    <row r="37" spans="2:133" ht="11.25" customHeight="1">
      <c r="B37" s="607" t="s">
        <v>318</v>
      </c>
      <c r="C37" s="608"/>
      <c r="D37" s="608"/>
      <c r="E37" s="608"/>
      <c r="F37" s="608"/>
      <c r="G37" s="608"/>
      <c r="H37" s="608"/>
      <c r="I37" s="608"/>
      <c r="J37" s="608"/>
      <c r="K37" s="608"/>
      <c r="L37" s="608"/>
      <c r="M37" s="608"/>
      <c r="N37" s="608"/>
      <c r="O37" s="608"/>
      <c r="P37" s="608"/>
      <c r="Q37" s="609"/>
      <c r="R37" s="610">
        <v>444394</v>
      </c>
      <c r="S37" s="611"/>
      <c r="T37" s="611"/>
      <c r="U37" s="611"/>
      <c r="V37" s="611"/>
      <c r="W37" s="611"/>
      <c r="X37" s="611"/>
      <c r="Y37" s="612"/>
      <c r="Z37" s="613">
        <v>5.0999999999999996</v>
      </c>
      <c r="AA37" s="613"/>
      <c r="AB37" s="613"/>
      <c r="AC37" s="613"/>
      <c r="AD37" s="614">
        <v>2</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606613</v>
      </c>
      <c r="BA37" s="611"/>
      <c r="BB37" s="611"/>
      <c r="BC37" s="611"/>
      <c r="BD37" s="643"/>
      <c r="BE37" s="643"/>
      <c r="BF37" s="656"/>
      <c r="BG37" s="607" t="s">
        <v>320</v>
      </c>
      <c r="BH37" s="608"/>
      <c r="BI37" s="608"/>
      <c r="BJ37" s="608"/>
      <c r="BK37" s="608"/>
      <c r="BL37" s="608"/>
      <c r="BM37" s="608"/>
      <c r="BN37" s="608"/>
      <c r="BO37" s="608"/>
      <c r="BP37" s="608"/>
      <c r="BQ37" s="608"/>
      <c r="BR37" s="608"/>
      <c r="BS37" s="608"/>
      <c r="BT37" s="608"/>
      <c r="BU37" s="609"/>
      <c r="BV37" s="610">
        <v>-4426</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151398</v>
      </c>
      <c r="CS37" s="643"/>
      <c r="CT37" s="643"/>
      <c r="CU37" s="643"/>
      <c r="CV37" s="643"/>
      <c r="CW37" s="643"/>
      <c r="CX37" s="643"/>
      <c r="CY37" s="644"/>
      <c r="CZ37" s="615">
        <v>1.8</v>
      </c>
      <c r="DA37" s="640"/>
      <c r="DB37" s="640"/>
      <c r="DC37" s="645"/>
      <c r="DD37" s="619">
        <v>132066</v>
      </c>
      <c r="DE37" s="643"/>
      <c r="DF37" s="643"/>
      <c r="DG37" s="643"/>
      <c r="DH37" s="643"/>
      <c r="DI37" s="643"/>
      <c r="DJ37" s="643"/>
      <c r="DK37" s="644"/>
      <c r="DL37" s="619">
        <v>132066</v>
      </c>
      <c r="DM37" s="643"/>
      <c r="DN37" s="643"/>
      <c r="DO37" s="643"/>
      <c r="DP37" s="643"/>
      <c r="DQ37" s="643"/>
      <c r="DR37" s="643"/>
      <c r="DS37" s="643"/>
      <c r="DT37" s="643"/>
      <c r="DU37" s="643"/>
      <c r="DV37" s="644"/>
      <c r="DW37" s="615">
        <v>3.1</v>
      </c>
      <c r="DX37" s="640"/>
      <c r="DY37" s="640"/>
      <c r="DZ37" s="640"/>
      <c r="EA37" s="640"/>
      <c r="EB37" s="640"/>
      <c r="EC37" s="641"/>
    </row>
    <row r="38" spans="2:133" ht="11.25" customHeight="1">
      <c r="B38" s="607" t="s">
        <v>322</v>
      </c>
      <c r="C38" s="608"/>
      <c r="D38" s="608"/>
      <c r="E38" s="608"/>
      <c r="F38" s="608"/>
      <c r="G38" s="608"/>
      <c r="H38" s="608"/>
      <c r="I38" s="608"/>
      <c r="J38" s="608"/>
      <c r="K38" s="608"/>
      <c r="L38" s="608"/>
      <c r="M38" s="608"/>
      <c r="N38" s="608"/>
      <c r="O38" s="608"/>
      <c r="P38" s="608"/>
      <c r="Q38" s="609"/>
      <c r="R38" s="610">
        <v>1099444</v>
      </c>
      <c r="S38" s="611"/>
      <c r="T38" s="611"/>
      <c r="U38" s="611"/>
      <c r="V38" s="611"/>
      <c r="W38" s="611"/>
      <c r="X38" s="611"/>
      <c r="Y38" s="612"/>
      <c r="Z38" s="613">
        <v>12.5</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177366</v>
      </c>
      <c r="BA38" s="611"/>
      <c r="BB38" s="611"/>
      <c r="BC38" s="611"/>
      <c r="BD38" s="643"/>
      <c r="BE38" s="643"/>
      <c r="BF38" s="656"/>
      <c r="BG38" s="607" t="s">
        <v>324</v>
      </c>
      <c r="BH38" s="608"/>
      <c r="BI38" s="608"/>
      <c r="BJ38" s="608"/>
      <c r="BK38" s="608"/>
      <c r="BL38" s="608"/>
      <c r="BM38" s="608"/>
      <c r="BN38" s="608"/>
      <c r="BO38" s="608"/>
      <c r="BP38" s="608"/>
      <c r="BQ38" s="608"/>
      <c r="BR38" s="608"/>
      <c r="BS38" s="608"/>
      <c r="BT38" s="608"/>
      <c r="BU38" s="609"/>
      <c r="BV38" s="610">
        <v>1246</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447643</v>
      </c>
      <c r="CS38" s="611"/>
      <c r="CT38" s="611"/>
      <c r="CU38" s="611"/>
      <c r="CV38" s="611"/>
      <c r="CW38" s="611"/>
      <c r="CX38" s="611"/>
      <c r="CY38" s="612"/>
      <c r="CZ38" s="615">
        <v>5.2</v>
      </c>
      <c r="DA38" s="640"/>
      <c r="DB38" s="640"/>
      <c r="DC38" s="645"/>
      <c r="DD38" s="619">
        <v>367215</v>
      </c>
      <c r="DE38" s="611"/>
      <c r="DF38" s="611"/>
      <c r="DG38" s="611"/>
      <c r="DH38" s="611"/>
      <c r="DI38" s="611"/>
      <c r="DJ38" s="611"/>
      <c r="DK38" s="612"/>
      <c r="DL38" s="619">
        <v>331864</v>
      </c>
      <c r="DM38" s="611"/>
      <c r="DN38" s="611"/>
      <c r="DO38" s="611"/>
      <c r="DP38" s="611"/>
      <c r="DQ38" s="611"/>
      <c r="DR38" s="611"/>
      <c r="DS38" s="611"/>
      <c r="DT38" s="611"/>
      <c r="DU38" s="611"/>
      <c r="DV38" s="612"/>
      <c r="DW38" s="615">
        <v>7.9</v>
      </c>
      <c r="DX38" s="640"/>
      <c r="DY38" s="640"/>
      <c r="DZ38" s="640"/>
      <c r="EA38" s="640"/>
      <c r="EB38" s="640"/>
      <c r="EC38" s="641"/>
    </row>
    <row r="39" spans="2:133" ht="11.25" customHeight="1">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3"/>
      <c r="BE39" s="643"/>
      <c r="BF39" s="656"/>
      <c r="BG39" s="607" t="s">
        <v>328</v>
      </c>
      <c r="BH39" s="608"/>
      <c r="BI39" s="608"/>
      <c r="BJ39" s="608"/>
      <c r="BK39" s="608"/>
      <c r="BL39" s="608"/>
      <c r="BM39" s="608"/>
      <c r="BN39" s="608"/>
      <c r="BO39" s="608"/>
      <c r="BP39" s="608"/>
      <c r="BQ39" s="608"/>
      <c r="BR39" s="608"/>
      <c r="BS39" s="608"/>
      <c r="BT39" s="608"/>
      <c r="BU39" s="609"/>
      <c r="BV39" s="610">
        <v>1764</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57724</v>
      </c>
      <c r="CS39" s="643"/>
      <c r="CT39" s="643"/>
      <c r="CU39" s="643"/>
      <c r="CV39" s="643"/>
      <c r="CW39" s="643"/>
      <c r="CX39" s="643"/>
      <c r="CY39" s="644"/>
      <c r="CZ39" s="615">
        <v>0.7</v>
      </c>
      <c r="DA39" s="640"/>
      <c r="DB39" s="640"/>
      <c r="DC39" s="645"/>
      <c r="DD39" s="619">
        <v>56789</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0"/>
      <c r="DY39" s="640"/>
      <c r="DZ39" s="640"/>
      <c r="EA39" s="640"/>
      <c r="EB39" s="640"/>
      <c r="EC39" s="641"/>
    </row>
    <row r="40" spans="2:133" ht="11.25" customHeight="1">
      <c r="B40" s="607" t="s">
        <v>330</v>
      </c>
      <c r="C40" s="608"/>
      <c r="D40" s="608"/>
      <c r="E40" s="608"/>
      <c r="F40" s="608"/>
      <c r="G40" s="608"/>
      <c r="H40" s="608"/>
      <c r="I40" s="608"/>
      <c r="J40" s="608"/>
      <c r="K40" s="608"/>
      <c r="L40" s="608"/>
      <c r="M40" s="608"/>
      <c r="N40" s="608"/>
      <c r="O40" s="608"/>
      <c r="P40" s="608"/>
      <c r="Q40" s="609"/>
      <c r="R40" s="610">
        <v>7244</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3"/>
      <c r="BE40" s="643"/>
      <c r="BF40" s="656"/>
      <c r="BG40" s="660" t="s">
        <v>332</v>
      </c>
      <c r="BH40" s="661"/>
      <c r="BI40" s="661"/>
      <c r="BJ40" s="661"/>
      <c r="BK40" s="661"/>
      <c r="BL40" s="205"/>
      <c r="BM40" s="608" t="s">
        <v>333</v>
      </c>
      <c r="BN40" s="608"/>
      <c r="BO40" s="608"/>
      <c r="BP40" s="608"/>
      <c r="BQ40" s="608"/>
      <c r="BR40" s="608"/>
      <c r="BS40" s="608"/>
      <c r="BT40" s="608"/>
      <c r="BU40" s="609"/>
      <c r="BV40" s="610">
        <v>76</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342243</v>
      </c>
      <c r="CS40" s="611"/>
      <c r="CT40" s="611"/>
      <c r="CU40" s="611"/>
      <c r="CV40" s="611"/>
      <c r="CW40" s="611"/>
      <c r="CX40" s="611"/>
      <c r="CY40" s="612"/>
      <c r="CZ40" s="615">
        <v>4</v>
      </c>
      <c r="DA40" s="640"/>
      <c r="DB40" s="640"/>
      <c r="DC40" s="645"/>
      <c r="DD40" s="619">
        <v>41583</v>
      </c>
      <c r="DE40" s="611"/>
      <c r="DF40" s="611"/>
      <c r="DG40" s="611"/>
      <c r="DH40" s="611"/>
      <c r="DI40" s="611"/>
      <c r="DJ40" s="611"/>
      <c r="DK40" s="612"/>
      <c r="DL40" s="619">
        <v>960</v>
      </c>
      <c r="DM40" s="611"/>
      <c r="DN40" s="611"/>
      <c r="DO40" s="611"/>
      <c r="DP40" s="611"/>
      <c r="DQ40" s="611"/>
      <c r="DR40" s="611"/>
      <c r="DS40" s="611"/>
      <c r="DT40" s="611"/>
      <c r="DU40" s="611"/>
      <c r="DV40" s="612"/>
      <c r="DW40" s="615">
        <v>0</v>
      </c>
      <c r="DX40" s="640"/>
      <c r="DY40" s="640"/>
      <c r="DZ40" s="640"/>
      <c r="EA40" s="640"/>
      <c r="EB40" s="640"/>
      <c r="EC40" s="641"/>
    </row>
    <row r="41" spans="2:133" ht="11.25" customHeight="1">
      <c r="B41" s="631" t="s">
        <v>335</v>
      </c>
      <c r="C41" s="632"/>
      <c r="D41" s="632"/>
      <c r="E41" s="632"/>
      <c r="F41" s="632"/>
      <c r="G41" s="632"/>
      <c r="H41" s="632"/>
      <c r="I41" s="632"/>
      <c r="J41" s="632"/>
      <c r="K41" s="632"/>
      <c r="L41" s="632"/>
      <c r="M41" s="632"/>
      <c r="N41" s="632"/>
      <c r="O41" s="632"/>
      <c r="P41" s="632"/>
      <c r="Q41" s="633"/>
      <c r="R41" s="682">
        <v>8791135</v>
      </c>
      <c r="S41" s="683"/>
      <c r="T41" s="683"/>
      <c r="U41" s="683"/>
      <c r="V41" s="683"/>
      <c r="W41" s="683"/>
      <c r="X41" s="683"/>
      <c r="Y41" s="687"/>
      <c r="Z41" s="688">
        <v>100</v>
      </c>
      <c r="AA41" s="688"/>
      <c r="AB41" s="688"/>
      <c r="AC41" s="688"/>
      <c r="AD41" s="689">
        <v>4211993</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122309</v>
      </c>
      <c r="BA41" s="611"/>
      <c r="BB41" s="611"/>
      <c r="BC41" s="611"/>
      <c r="BD41" s="643"/>
      <c r="BE41" s="643"/>
      <c r="BF41" s="656"/>
      <c r="BG41" s="660"/>
      <c r="BH41" s="661"/>
      <c r="BI41" s="661"/>
      <c r="BJ41" s="661"/>
      <c r="BK41" s="661"/>
      <c r="BL41" s="205"/>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0"/>
      <c r="DB41" s="640"/>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c r="AQ42" s="679" t="s">
        <v>339</v>
      </c>
      <c r="AR42" s="680"/>
      <c r="AS42" s="680"/>
      <c r="AT42" s="680"/>
      <c r="AU42" s="680"/>
      <c r="AV42" s="680"/>
      <c r="AW42" s="680"/>
      <c r="AX42" s="680"/>
      <c r="AY42" s="681"/>
      <c r="AZ42" s="682">
        <v>325334</v>
      </c>
      <c r="BA42" s="683"/>
      <c r="BB42" s="683"/>
      <c r="BC42" s="683"/>
      <c r="BD42" s="669"/>
      <c r="BE42" s="669"/>
      <c r="BF42" s="671"/>
      <c r="BG42" s="662"/>
      <c r="BH42" s="663"/>
      <c r="BI42" s="663"/>
      <c r="BJ42" s="663"/>
      <c r="BK42" s="663"/>
      <c r="BL42" s="206"/>
      <c r="BM42" s="632" t="s">
        <v>340</v>
      </c>
      <c r="BN42" s="632"/>
      <c r="BO42" s="632"/>
      <c r="BP42" s="632"/>
      <c r="BQ42" s="632"/>
      <c r="BR42" s="632"/>
      <c r="BS42" s="632"/>
      <c r="BT42" s="632"/>
      <c r="BU42" s="633"/>
      <c r="BV42" s="682">
        <v>424</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2360199</v>
      </c>
      <c r="CS42" s="643"/>
      <c r="CT42" s="643"/>
      <c r="CU42" s="643"/>
      <c r="CV42" s="643"/>
      <c r="CW42" s="643"/>
      <c r="CX42" s="643"/>
      <c r="CY42" s="644"/>
      <c r="CZ42" s="615">
        <v>27.5</v>
      </c>
      <c r="DA42" s="640"/>
      <c r="DB42" s="640"/>
      <c r="DC42" s="645"/>
      <c r="DD42" s="619">
        <v>652790</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c r="B43" s="196" t="s">
        <v>342</v>
      </c>
      <c r="CD43" s="607" t="s">
        <v>343</v>
      </c>
      <c r="CE43" s="608"/>
      <c r="CF43" s="608"/>
      <c r="CG43" s="608"/>
      <c r="CH43" s="608"/>
      <c r="CI43" s="608"/>
      <c r="CJ43" s="608"/>
      <c r="CK43" s="608"/>
      <c r="CL43" s="608"/>
      <c r="CM43" s="608"/>
      <c r="CN43" s="608"/>
      <c r="CO43" s="608"/>
      <c r="CP43" s="608"/>
      <c r="CQ43" s="609"/>
      <c r="CR43" s="610">
        <v>39870</v>
      </c>
      <c r="CS43" s="643"/>
      <c r="CT43" s="643"/>
      <c r="CU43" s="643"/>
      <c r="CV43" s="643"/>
      <c r="CW43" s="643"/>
      <c r="CX43" s="643"/>
      <c r="CY43" s="644"/>
      <c r="CZ43" s="615">
        <v>0.5</v>
      </c>
      <c r="DA43" s="640"/>
      <c r="DB43" s="640"/>
      <c r="DC43" s="645"/>
      <c r="DD43" s="619">
        <v>39870</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2278678</v>
      </c>
      <c r="CS44" s="611"/>
      <c r="CT44" s="611"/>
      <c r="CU44" s="611"/>
      <c r="CV44" s="611"/>
      <c r="CW44" s="611"/>
      <c r="CX44" s="611"/>
      <c r="CY44" s="612"/>
      <c r="CZ44" s="615">
        <v>26.6</v>
      </c>
      <c r="DA44" s="616"/>
      <c r="DB44" s="616"/>
      <c r="DC44" s="622"/>
      <c r="DD44" s="619">
        <v>613145</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1935265</v>
      </c>
      <c r="CS45" s="643"/>
      <c r="CT45" s="643"/>
      <c r="CU45" s="643"/>
      <c r="CV45" s="643"/>
      <c r="CW45" s="643"/>
      <c r="CX45" s="643"/>
      <c r="CY45" s="644"/>
      <c r="CZ45" s="615">
        <v>22.6</v>
      </c>
      <c r="DA45" s="640"/>
      <c r="DB45" s="640"/>
      <c r="DC45" s="645"/>
      <c r="DD45" s="619">
        <v>489682</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c r="B46" s="207"/>
      <c r="CD46" s="650"/>
      <c r="CE46" s="651"/>
      <c r="CF46" s="607" t="s">
        <v>348</v>
      </c>
      <c r="CG46" s="608"/>
      <c r="CH46" s="608"/>
      <c r="CI46" s="608"/>
      <c r="CJ46" s="608"/>
      <c r="CK46" s="608"/>
      <c r="CL46" s="608"/>
      <c r="CM46" s="608"/>
      <c r="CN46" s="608"/>
      <c r="CO46" s="608"/>
      <c r="CP46" s="608"/>
      <c r="CQ46" s="609"/>
      <c r="CR46" s="610">
        <v>288240</v>
      </c>
      <c r="CS46" s="611"/>
      <c r="CT46" s="611"/>
      <c r="CU46" s="611"/>
      <c r="CV46" s="611"/>
      <c r="CW46" s="611"/>
      <c r="CX46" s="611"/>
      <c r="CY46" s="612"/>
      <c r="CZ46" s="615">
        <v>3.4</v>
      </c>
      <c r="DA46" s="616"/>
      <c r="DB46" s="616"/>
      <c r="DC46" s="622"/>
      <c r="DD46" s="619">
        <v>112907</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c r="B47" s="207"/>
      <c r="CD47" s="650"/>
      <c r="CE47" s="651"/>
      <c r="CF47" s="607" t="s">
        <v>349</v>
      </c>
      <c r="CG47" s="608"/>
      <c r="CH47" s="608"/>
      <c r="CI47" s="608"/>
      <c r="CJ47" s="608"/>
      <c r="CK47" s="608"/>
      <c r="CL47" s="608"/>
      <c r="CM47" s="608"/>
      <c r="CN47" s="608"/>
      <c r="CO47" s="608"/>
      <c r="CP47" s="608"/>
      <c r="CQ47" s="609"/>
      <c r="CR47" s="610">
        <v>81521</v>
      </c>
      <c r="CS47" s="643"/>
      <c r="CT47" s="643"/>
      <c r="CU47" s="643"/>
      <c r="CV47" s="643"/>
      <c r="CW47" s="643"/>
      <c r="CX47" s="643"/>
      <c r="CY47" s="644"/>
      <c r="CZ47" s="615">
        <v>1</v>
      </c>
      <c r="DA47" s="640"/>
      <c r="DB47" s="640"/>
      <c r="DC47" s="645"/>
      <c r="DD47" s="619">
        <v>39645</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1">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c r="B49" s="207"/>
      <c r="CD49" s="631" t="s">
        <v>351</v>
      </c>
      <c r="CE49" s="632"/>
      <c r="CF49" s="632"/>
      <c r="CG49" s="632"/>
      <c r="CH49" s="632"/>
      <c r="CI49" s="632"/>
      <c r="CJ49" s="632"/>
      <c r="CK49" s="632"/>
      <c r="CL49" s="632"/>
      <c r="CM49" s="632"/>
      <c r="CN49" s="632"/>
      <c r="CO49" s="632"/>
      <c r="CP49" s="632"/>
      <c r="CQ49" s="633"/>
      <c r="CR49" s="682">
        <v>8566995</v>
      </c>
      <c r="CS49" s="669"/>
      <c r="CT49" s="669"/>
      <c r="CU49" s="669"/>
      <c r="CV49" s="669"/>
      <c r="CW49" s="669"/>
      <c r="CX49" s="669"/>
      <c r="CY49" s="698"/>
      <c r="CZ49" s="690">
        <v>100</v>
      </c>
      <c r="DA49" s="699"/>
      <c r="DB49" s="699"/>
      <c r="DC49" s="700"/>
      <c r="DD49" s="701">
        <v>5161595</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sSJ4B3xIc8kyAUj7eJWRdlxaAU56XSnojCU00tlgzFNPnXFp+op4nnyz+iV49vcEhFT0W8xh8iHnSXgbU3SuqA==" saltValue="xM5wMpYzOqbglis6m6NDi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cols>
    <col min="1" max="130" width="2.7265625" style="213" customWidth="1"/>
    <col min="131" max="131" width="1.6328125" style="213" customWidth="1"/>
    <col min="132" max="16384" width="9" style="213" hidden="1"/>
  </cols>
  <sheetData>
    <row r="1" spans="1:131" ht="11.25" customHeight="1" thickBot="1">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6"/>
    </row>
    <row r="6" spans="1:131" s="217" customFormat="1" ht="26.25" customHeight="1" thickBot="1">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c r="A7" s="218">
        <v>1</v>
      </c>
      <c r="B7" s="736" t="s">
        <v>374</v>
      </c>
      <c r="C7" s="737"/>
      <c r="D7" s="737"/>
      <c r="E7" s="737"/>
      <c r="F7" s="737"/>
      <c r="G7" s="737"/>
      <c r="H7" s="737"/>
      <c r="I7" s="737"/>
      <c r="J7" s="737"/>
      <c r="K7" s="737"/>
      <c r="L7" s="737"/>
      <c r="M7" s="737"/>
      <c r="N7" s="737"/>
      <c r="O7" s="737"/>
      <c r="P7" s="738"/>
      <c r="Q7" s="739">
        <v>8791</v>
      </c>
      <c r="R7" s="740"/>
      <c r="S7" s="740"/>
      <c r="T7" s="740"/>
      <c r="U7" s="740"/>
      <c r="V7" s="740">
        <v>8567</v>
      </c>
      <c r="W7" s="740"/>
      <c r="X7" s="740"/>
      <c r="Y7" s="740"/>
      <c r="Z7" s="740"/>
      <c r="AA7" s="740">
        <v>224</v>
      </c>
      <c r="AB7" s="740"/>
      <c r="AC7" s="740"/>
      <c r="AD7" s="740"/>
      <c r="AE7" s="741"/>
      <c r="AF7" s="742">
        <v>56</v>
      </c>
      <c r="AG7" s="743"/>
      <c r="AH7" s="743"/>
      <c r="AI7" s="743"/>
      <c r="AJ7" s="744"/>
      <c r="AK7" s="745" t="s">
        <v>548</v>
      </c>
      <c r="AL7" s="746"/>
      <c r="AM7" s="746"/>
      <c r="AN7" s="746"/>
      <c r="AO7" s="746"/>
      <c r="AP7" s="746">
        <v>6850</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6"/>
    </row>
    <row r="8" spans="1:131" s="217" customFormat="1" ht="26.25" customHeight="1">
      <c r="A8" s="220">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6"/>
    </row>
    <row r="9" spans="1:131" s="217" customFormat="1" ht="26.25" customHeight="1">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6"/>
    </row>
    <row r="10" spans="1:131" s="217" customFormat="1" ht="26.25" customHeight="1">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c r="A23" s="222" t="s">
        <v>376</v>
      </c>
      <c r="B23" s="776" t="s">
        <v>377</v>
      </c>
      <c r="C23" s="777"/>
      <c r="D23" s="777"/>
      <c r="E23" s="777"/>
      <c r="F23" s="777"/>
      <c r="G23" s="777"/>
      <c r="H23" s="777"/>
      <c r="I23" s="777"/>
      <c r="J23" s="777"/>
      <c r="K23" s="777"/>
      <c r="L23" s="777"/>
      <c r="M23" s="777"/>
      <c r="N23" s="777"/>
      <c r="O23" s="777"/>
      <c r="P23" s="778"/>
      <c r="Q23" s="779">
        <v>8791</v>
      </c>
      <c r="R23" s="780"/>
      <c r="S23" s="780"/>
      <c r="T23" s="780"/>
      <c r="U23" s="780"/>
      <c r="V23" s="780">
        <v>8567</v>
      </c>
      <c r="W23" s="780"/>
      <c r="X23" s="780"/>
      <c r="Y23" s="780"/>
      <c r="Z23" s="780"/>
      <c r="AA23" s="780">
        <v>224</v>
      </c>
      <c r="AB23" s="780"/>
      <c r="AC23" s="780"/>
      <c r="AD23" s="780"/>
      <c r="AE23" s="781"/>
      <c r="AF23" s="782">
        <v>56</v>
      </c>
      <c r="AG23" s="780"/>
      <c r="AH23" s="780"/>
      <c r="AI23" s="780"/>
      <c r="AJ23" s="783"/>
      <c r="AK23" s="784"/>
      <c r="AL23" s="785"/>
      <c r="AM23" s="785"/>
      <c r="AN23" s="785"/>
      <c r="AO23" s="785"/>
      <c r="AP23" s="780">
        <v>6850</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c r="A28" s="224">
        <v>1</v>
      </c>
      <c r="B28" s="736" t="s">
        <v>388</v>
      </c>
      <c r="C28" s="737"/>
      <c r="D28" s="737"/>
      <c r="E28" s="737"/>
      <c r="F28" s="737"/>
      <c r="G28" s="737"/>
      <c r="H28" s="737"/>
      <c r="I28" s="737"/>
      <c r="J28" s="737"/>
      <c r="K28" s="737"/>
      <c r="L28" s="737"/>
      <c r="M28" s="737"/>
      <c r="N28" s="737"/>
      <c r="O28" s="737"/>
      <c r="P28" s="738"/>
      <c r="Q28" s="809">
        <v>1050</v>
      </c>
      <c r="R28" s="810"/>
      <c r="S28" s="810"/>
      <c r="T28" s="810"/>
      <c r="U28" s="810"/>
      <c r="V28" s="810">
        <v>1033</v>
      </c>
      <c r="W28" s="810"/>
      <c r="X28" s="810"/>
      <c r="Y28" s="810"/>
      <c r="Z28" s="810"/>
      <c r="AA28" s="810">
        <f t="shared" ref="AA28:AA33" si="0">Q28-V28</f>
        <v>17</v>
      </c>
      <c r="AB28" s="810"/>
      <c r="AC28" s="810"/>
      <c r="AD28" s="810"/>
      <c r="AE28" s="811"/>
      <c r="AF28" s="812">
        <v>17</v>
      </c>
      <c r="AG28" s="810"/>
      <c r="AH28" s="810"/>
      <c r="AI28" s="810"/>
      <c r="AJ28" s="813"/>
      <c r="AK28" s="814">
        <v>108</v>
      </c>
      <c r="AL28" s="815"/>
      <c r="AM28" s="815"/>
      <c r="AN28" s="815"/>
      <c r="AO28" s="815"/>
      <c r="AP28" s="815" t="s">
        <v>548</v>
      </c>
      <c r="AQ28" s="815"/>
      <c r="AR28" s="815"/>
      <c r="AS28" s="815"/>
      <c r="AT28" s="815"/>
      <c r="AU28" s="815" t="s">
        <v>548</v>
      </c>
      <c r="AV28" s="815"/>
      <c r="AW28" s="815"/>
      <c r="AX28" s="815"/>
      <c r="AY28" s="815"/>
      <c r="AZ28" s="816" t="s">
        <v>548</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c r="A29" s="224">
        <v>2</v>
      </c>
      <c r="B29" s="767" t="s">
        <v>389</v>
      </c>
      <c r="C29" s="768"/>
      <c r="D29" s="768"/>
      <c r="E29" s="768"/>
      <c r="F29" s="768"/>
      <c r="G29" s="768"/>
      <c r="H29" s="768"/>
      <c r="I29" s="768"/>
      <c r="J29" s="768"/>
      <c r="K29" s="768"/>
      <c r="L29" s="768"/>
      <c r="M29" s="768"/>
      <c r="N29" s="768"/>
      <c r="O29" s="768"/>
      <c r="P29" s="769"/>
      <c r="Q29" s="770">
        <v>36</v>
      </c>
      <c r="R29" s="771"/>
      <c r="S29" s="771"/>
      <c r="T29" s="771"/>
      <c r="U29" s="771"/>
      <c r="V29" s="771">
        <v>36</v>
      </c>
      <c r="W29" s="771"/>
      <c r="X29" s="771"/>
      <c r="Y29" s="771"/>
      <c r="Z29" s="771"/>
      <c r="AA29" s="771">
        <f t="shared" si="0"/>
        <v>0</v>
      </c>
      <c r="AB29" s="771"/>
      <c r="AC29" s="771"/>
      <c r="AD29" s="771"/>
      <c r="AE29" s="772"/>
      <c r="AF29" s="773" t="s">
        <v>122</v>
      </c>
      <c r="AG29" s="774"/>
      <c r="AH29" s="774"/>
      <c r="AI29" s="774"/>
      <c r="AJ29" s="775"/>
      <c r="AK29" s="821">
        <v>14</v>
      </c>
      <c r="AL29" s="817"/>
      <c r="AM29" s="817"/>
      <c r="AN29" s="817"/>
      <c r="AO29" s="817"/>
      <c r="AP29" s="817" t="s">
        <v>548</v>
      </c>
      <c r="AQ29" s="817"/>
      <c r="AR29" s="817"/>
      <c r="AS29" s="817"/>
      <c r="AT29" s="817"/>
      <c r="AU29" s="817" t="s">
        <v>548</v>
      </c>
      <c r="AV29" s="817"/>
      <c r="AW29" s="817"/>
      <c r="AX29" s="817"/>
      <c r="AY29" s="817"/>
      <c r="AZ29" s="818" t="s">
        <v>548</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c r="A30" s="224">
        <v>3</v>
      </c>
      <c r="B30" s="767" t="s">
        <v>390</v>
      </c>
      <c r="C30" s="768"/>
      <c r="D30" s="768"/>
      <c r="E30" s="768"/>
      <c r="F30" s="768"/>
      <c r="G30" s="768"/>
      <c r="H30" s="768"/>
      <c r="I30" s="768"/>
      <c r="J30" s="768"/>
      <c r="K30" s="768"/>
      <c r="L30" s="768"/>
      <c r="M30" s="768"/>
      <c r="N30" s="768"/>
      <c r="O30" s="768"/>
      <c r="P30" s="769"/>
      <c r="Q30" s="770">
        <v>879</v>
      </c>
      <c r="R30" s="771"/>
      <c r="S30" s="771"/>
      <c r="T30" s="771"/>
      <c r="U30" s="771"/>
      <c r="V30" s="771">
        <v>843</v>
      </c>
      <c r="W30" s="771"/>
      <c r="X30" s="771"/>
      <c r="Y30" s="771"/>
      <c r="Z30" s="771"/>
      <c r="AA30" s="771">
        <f t="shared" si="0"/>
        <v>36</v>
      </c>
      <c r="AB30" s="771"/>
      <c r="AC30" s="771"/>
      <c r="AD30" s="771"/>
      <c r="AE30" s="772"/>
      <c r="AF30" s="773">
        <v>36</v>
      </c>
      <c r="AG30" s="774"/>
      <c r="AH30" s="774"/>
      <c r="AI30" s="774"/>
      <c r="AJ30" s="775"/>
      <c r="AK30" s="821">
        <v>158</v>
      </c>
      <c r="AL30" s="817"/>
      <c r="AM30" s="817"/>
      <c r="AN30" s="817"/>
      <c r="AO30" s="817"/>
      <c r="AP30" s="817" t="s">
        <v>548</v>
      </c>
      <c r="AQ30" s="817"/>
      <c r="AR30" s="817"/>
      <c r="AS30" s="817"/>
      <c r="AT30" s="817"/>
      <c r="AU30" s="817" t="s">
        <v>548</v>
      </c>
      <c r="AV30" s="817"/>
      <c r="AW30" s="817"/>
      <c r="AX30" s="817"/>
      <c r="AY30" s="817"/>
      <c r="AZ30" s="818" t="s">
        <v>548</v>
      </c>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c r="A31" s="224">
        <v>4</v>
      </c>
      <c r="B31" s="767" t="s">
        <v>391</v>
      </c>
      <c r="C31" s="768"/>
      <c r="D31" s="768"/>
      <c r="E31" s="768"/>
      <c r="F31" s="768"/>
      <c r="G31" s="768"/>
      <c r="H31" s="768"/>
      <c r="I31" s="768"/>
      <c r="J31" s="768"/>
      <c r="K31" s="768"/>
      <c r="L31" s="768"/>
      <c r="M31" s="768"/>
      <c r="N31" s="768"/>
      <c r="O31" s="768"/>
      <c r="P31" s="769"/>
      <c r="Q31" s="770">
        <v>130</v>
      </c>
      <c r="R31" s="771"/>
      <c r="S31" s="771"/>
      <c r="T31" s="771"/>
      <c r="U31" s="771"/>
      <c r="V31" s="771">
        <v>129</v>
      </c>
      <c r="W31" s="771"/>
      <c r="X31" s="771"/>
      <c r="Y31" s="771"/>
      <c r="Z31" s="771"/>
      <c r="AA31" s="771">
        <f t="shared" si="0"/>
        <v>1</v>
      </c>
      <c r="AB31" s="771"/>
      <c r="AC31" s="771"/>
      <c r="AD31" s="771"/>
      <c r="AE31" s="772"/>
      <c r="AF31" s="773">
        <v>1</v>
      </c>
      <c r="AG31" s="774"/>
      <c r="AH31" s="774"/>
      <c r="AI31" s="774"/>
      <c r="AJ31" s="775"/>
      <c r="AK31" s="821">
        <v>47</v>
      </c>
      <c r="AL31" s="817"/>
      <c r="AM31" s="817"/>
      <c r="AN31" s="817"/>
      <c r="AO31" s="817"/>
      <c r="AP31" s="817" t="s">
        <v>548</v>
      </c>
      <c r="AQ31" s="817"/>
      <c r="AR31" s="817"/>
      <c r="AS31" s="817"/>
      <c r="AT31" s="817"/>
      <c r="AU31" s="817" t="s">
        <v>548</v>
      </c>
      <c r="AV31" s="817"/>
      <c r="AW31" s="817"/>
      <c r="AX31" s="817"/>
      <c r="AY31" s="817"/>
      <c r="AZ31" s="818" t="s">
        <v>548</v>
      </c>
      <c r="BA31" s="818"/>
      <c r="BB31" s="818"/>
      <c r="BC31" s="818"/>
      <c r="BD31" s="818"/>
      <c r="BE31" s="819"/>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c r="A32" s="224">
        <v>5</v>
      </c>
      <c r="B32" s="767" t="s">
        <v>392</v>
      </c>
      <c r="C32" s="768"/>
      <c r="D32" s="768"/>
      <c r="E32" s="768"/>
      <c r="F32" s="768"/>
      <c r="G32" s="768"/>
      <c r="H32" s="768"/>
      <c r="I32" s="768"/>
      <c r="J32" s="768"/>
      <c r="K32" s="768"/>
      <c r="L32" s="768"/>
      <c r="M32" s="768"/>
      <c r="N32" s="768"/>
      <c r="O32" s="768"/>
      <c r="P32" s="769"/>
      <c r="Q32" s="770">
        <v>472</v>
      </c>
      <c r="R32" s="771"/>
      <c r="S32" s="771"/>
      <c r="T32" s="771"/>
      <c r="U32" s="771"/>
      <c r="V32" s="771">
        <v>507</v>
      </c>
      <c r="W32" s="771"/>
      <c r="X32" s="771"/>
      <c r="Y32" s="771"/>
      <c r="Z32" s="771"/>
      <c r="AA32" s="771">
        <f t="shared" si="0"/>
        <v>-35</v>
      </c>
      <c r="AB32" s="771"/>
      <c r="AC32" s="771"/>
      <c r="AD32" s="771"/>
      <c r="AE32" s="772"/>
      <c r="AF32" s="773">
        <v>3</v>
      </c>
      <c r="AG32" s="774"/>
      <c r="AH32" s="774"/>
      <c r="AI32" s="774"/>
      <c r="AJ32" s="775"/>
      <c r="AK32" s="821">
        <v>260</v>
      </c>
      <c r="AL32" s="817"/>
      <c r="AM32" s="817"/>
      <c r="AN32" s="817"/>
      <c r="AO32" s="817"/>
      <c r="AP32" s="817">
        <v>1677</v>
      </c>
      <c r="AQ32" s="817"/>
      <c r="AR32" s="817"/>
      <c r="AS32" s="817"/>
      <c r="AT32" s="817"/>
      <c r="AU32" s="817">
        <v>1021</v>
      </c>
      <c r="AV32" s="817"/>
      <c r="AW32" s="817"/>
      <c r="AX32" s="817"/>
      <c r="AY32" s="817"/>
      <c r="AZ32" s="818" t="s">
        <v>548</v>
      </c>
      <c r="BA32" s="818"/>
      <c r="BB32" s="818"/>
      <c r="BC32" s="818"/>
      <c r="BD32" s="818"/>
      <c r="BE32" s="819" t="s">
        <v>393</v>
      </c>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c r="A33" s="224">
        <v>6</v>
      </c>
      <c r="B33" s="767" t="s">
        <v>394</v>
      </c>
      <c r="C33" s="768"/>
      <c r="D33" s="768"/>
      <c r="E33" s="768"/>
      <c r="F33" s="768"/>
      <c r="G33" s="768"/>
      <c r="H33" s="768"/>
      <c r="I33" s="768"/>
      <c r="J33" s="768"/>
      <c r="K33" s="768"/>
      <c r="L33" s="768"/>
      <c r="M33" s="768"/>
      <c r="N33" s="768"/>
      <c r="O33" s="768"/>
      <c r="P33" s="769"/>
      <c r="Q33" s="770">
        <v>341</v>
      </c>
      <c r="R33" s="771"/>
      <c r="S33" s="771"/>
      <c r="T33" s="771"/>
      <c r="U33" s="771"/>
      <c r="V33" s="771">
        <v>312</v>
      </c>
      <c r="W33" s="771"/>
      <c r="X33" s="771"/>
      <c r="Y33" s="771"/>
      <c r="Z33" s="771"/>
      <c r="AA33" s="771">
        <f t="shared" si="0"/>
        <v>29</v>
      </c>
      <c r="AB33" s="771"/>
      <c r="AC33" s="771"/>
      <c r="AD33" s="771"/>
      <c r="AE33" s="772"/>
      <c r="AF33" s="773">
        <v>157</v>
      </c>
      <c r="AG33" s="774"/>
      <c r="AH33" s="774"/>
      <c r="AI33" s="774"/>
      <c r="AJ33" s="775"/>
      <c r="AK33" s="821">
        <v>287</v>
      </c>
      <c r="AL33" s="817"/>
      <c r="AM33" s="817"/>
      <c r="AN33" s="817"/>
      <c r="AO33" s="817"/>
      <c r="AP33" s="817">
        <v>931</v>
      </c>
      <c r="AQ33" s="817"/>
      <c r="AR33" s="817"/>
      <c r="AS33" s="817"/>
      <c r="AT33" s="817"/>
      <c r="AU33" s="817">
        <v>927</v>
      </c>
      <c r="AV33" s="817"/>
      <c r="AW33" s="817"/>
      <c r="AX33" s="817"/>
      <c r="AY33" s="817"/>
      <c r="AZ33" s="818" t="s">
        <v>548</v>
      </c>
      <c r="BA33" s="818"/>
      <c r="BB33" s="818"/>
      <c r="BC33" s="818"/>
      <c r="BD33" s="818"/>
      <c r="BE33" s="819" t="s">
        <v>393</v>
      </c>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c r="A34" s="224">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395</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c r="A63" s="222" t="s">
        <v>376</v>
      </c>
      <c r="B63" s="776" t="s">
        <v>396</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214</v>
      </c>
      <c r="AG63" s="831"/>
      <c r="AH63" s="831"/>
      <c r="AI63" s="831"/>
      <c r="AJ63" s="832"/>
      <c r="AK63" s="833"/>
      <c r="AL63" s="828"/>
      <c r="AM63" s="828"/>
      <c r="AN63" s="828"/>
      <c r="AO63" s="828"/>
      <c r="AP63" s="831">
        <v>2608</v>
      </c>
      <c r="AQ63" s="831"/>
      <c r="AR63" s="831"/>
      <c r="AS63" s="831"/>
      <c r="AT63" s="831"/>
      <c r="AU63" s="831">
        <v>1948</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c r="A66" s="714" t="s">
        <v>398</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399</v>
      </c>
      <c r="AV66" s="721"/>
      <c r="AW66" s="721"/>
      <c r="AX66" s="721"/>
      <c r="AY66" s="722"/>
      <c r="AZ66" s="720" t="s">
        <v>364</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c r="A68" s="218">
        <v>1</v>
      </c>
      <c r="B68" s="856" t="s">
        <v>549</v>
      </c>
      <c r="C68" s="857"/>
      <c r="D68" s="857"/>
      <c r="E68" s="857"/>
      <c r="F68" s="857"/>
      <c r="G68" s="857"/>
      <c r="H68" s="857"/>
      <c r="I68" s="857"/>
      <c r="J68" s="857"/>
      <c r="K68" s="857"/>
      <c r="L68" s="857"/>
      <c r="M68" s="857"/>
      <c r="N68" s="857"/>
      <c r="O68" s="857"/>
      <c r="P68" s="858"/>
      <c r="Q68" s="859">
        <v>10742</v>
      </c>
      <c r="R68" s="853"/>
      <c r="S68" s="853"/>
      <c r="T68" s="853"/>
      <c r="U68" s="853"/>
      <c r="V68" s="853">
        <v>10165</v>
      </c>
      <c r="W68" s="853"/>
      <c r="X68" s="853"/>
      <c r="Y68" s="853"/>
      <c r="Z68" s="853"/>
      <c r="AA68" s="853">
        <v>577</v>
      </c>
      <c r="AB68" s="853"/>
      <c r="AC68" s="853"/>
      <c r="AD68" s="853"/>
      <c r="AE68" s="853"/>
      <c r="AF68" s="853">
        <v>577</v>
      </c>
      <c r="AG68" s="853"/>
      <c r="AH68" s="853"/>
      <c r="AI68" s="853"/>
      <c r="AJ68" s="853"/>
      <c r="AK68" s="853">
        <v>565</v>
      </c>
      <c r="AL68" s="853"/>
      <c r="AM68" s="853"/>
      <c r="AN68" s="853"/>
      <c r="AO68" s="853"/>
      <c r="AP68" s="853">
        <v>0</v>
      </c>
      <c r="AQ68" s="853"/>
      <c r="AR68" s="853"/>
      <c r="AS68" s="853"/>
      <c r="AT68" s="853"/>
      <c r="AU68" s="853">
        <v>0</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c r="A69" s="220">
        <v>2</v>
      </c>
      <c r="B69" s="860" t="s">
        <v>550</v>
      </c>
      <c r="C69" s="861"/>
      <c r="D69" s="861"/>
      <c r="E69" s="861"/>
      <c r="F69" s="861"/>
      <c r="G69" s="861"/>
      <c r="H69" s="861"/>
      <c r="I69" s="861"/>
      <c r="J69" s="861"/>
      <c r="K69" s="861"/>
      <c r="L69" s="861"/>
      <c r="M69" s="861"/>
      <c r="N69" s="861"/>
      <c r="O69" s="861"/>
      <c r="P69" s="862"/>
      <c r="Q69" s="863">
        <v>1589</v>
      </c>
      <c r="R69" s="817"/>
      <c r="S69" s="817"/>
      <c r="T69" s="817"/>
      <c r="U69" s="817"/>
      <c r="V69" s="817">
        <v>1585</v>
      </c>
      <c r="W69" s="817"/>
      <c r="X69" s="817"/>
      <c r="Y69" s="817"/>
      <c r="Z69" s="817"/>
      <c r="AA69" s="817">
        <v>4</v>
      </c>
      <c r="AB69" s="817"/>
      <c r="AC69" s="817"/>
      <c r="AD69" s="817"/>
      <c r="AE69" s="817"/>
      <c r="AF69" s="817">
        <v>4</v>
      </c>
      <c r="AG69" s="817"/>
      <c r="AH69" s="817"/>
      <c r="AI69" s="817"/>
      <c r="AJ69" s="817"/>
      <c r="AK69" s="817">
        <v>2</v>
      </c>
      <c r="AL69" s="817"/>
      <c r="AM69" s="817"/>
      <c r="AN69" s="817"/>
      <c r="AO69" s="817"/>
      <c r="AP69" s="817">
        <v>0</v>
      </c>
      <c r="AQ69" s="817"/>
      <c r="AR69" s="817"/>
      <c r="AS69" s="817"/>
      <c r="AT69" s="817"/>
      <c r="AU69" s="817">
        <v>0</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c r="A70" s="220">
        <v>3</v>
      </c>
      <c r="B70" s="860" t="s">
        <v>551</v>
      </c>
      <c r="C70" s="861"/>
      <c r="D70" s="861"/>
      <c r="E70" s="861"/>
      <c r="F70" s="861"/>
      <c r="G70" s="861"/>
      <c r="H70" s="861"/>
      <c r="I70" s="861"/>
      <c r="J70" s="861"/>
      <c r="K70" s="861"/>
      <c r="L70" s="861"/>
      <c r="M70" s="861"/>
      <c r="N70" s="861"/>
      <c r="O70" s="861"/>
      <c r="P70" s="862"/>
      <c r="Q70" s="863">
        <v>501</v>
      </c>
      <c r="R70" s="817"/>
      <c r="S70" s="817"/>
      <c r="T70" s="817"/>
      <c r="U70" s="817"/>
      <c r="V70" s="817">
        <v>480</v>
      </c>
      <c r="W70" s="817"/>
      <c r="X70" s="817"/>
      <c r="Y70" s="817"/>
      <c r="Z70" s="817"/>
      <c r="AA70" s="817">
        <v>21</v>
      </c>
      <c r="AB70" s="817"/>
      <c r="AC70" s="817"/>
      <c r="AD70" s="817"/>
      <c r="AE70" s="817"/>
      <c r="AF70" s="817">
        <v>21</v>
      </c>
      <c r="AG70" s="817"/>
      <c r="AH70" s="817"/>
      <c r="AI70" s="817"/>
      <c r="AJ70" s="817"/>
      <c r="AK70" s="817">
        <v>35</v>
      </c>
      <c r="AL70" s="817"/>
      <c r="AM70" s="817"/>
      <c r="AN70" s="817"/>
      <c r="AO70" s="817"/>
      <c r="AP70" s="817">
        <v>0</v>
      </c>
      <c r="AQ70" s="817"/>
      <c r="AR70" s="817"/>
      <c r="AS70" s="817"/>
      <c r="AT70" s="817"/>
      <c r="AU70" s="817">
        <v>0</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c r="A71" s="220">
        <v>4</v>
      </c>
      <c r="B71" s="860" t="s">
        <v>552</v>
      </c>
      <c r="C71" s="861"/>
      <c r="D71" s="861"/>
      <c r="E71" s="861"/>
      <c r="F71" s="861"/>
      <c r="G71" s="861"/>
      <c r="H71" s="861"/>
      <c r="I71" s="861"/>
      <c r="J71" s="861"/>
      <c r="K71" s="861"/>
      <c r="L71" s="861"/>
      <c r="M71" s="861"/>
      <c r="N71" s="861"/>
      <c r="O71" s="861"/>
      <c r="P71" s="862"/>
      <c r="Q71" s="863">
        <v>53</v>
      </c>
      <c r="R71" s="817"/>
      <c r="S71" s="817"/>
      <c r="T71" s="817"/>
      <c r="U71" s="817"/>
      <c r="V71" s="817">
        <v>49</v>
      </c>
      <c r="W71" s="817"/>
      <c r="X71" s="817"/>
      <c r="Y71" s="817"/>
      <c r="Z71" s="817"/>
      <c r="AA71" s="817">
        <v>3</v>
      </c>
      <c r="AB71" s="817"/>
      <c r="AC71" s="817"/>
      <c r="AD71" s="817"/>
      <c r="AE71" s="817"/>
      <c r="AF71" s="817">
        <v>3</v>
      </c>
      <c r="AG71" s="817"/>
      <c r="AH71" s="817"/>
      <c r="AI71" s="817"/>
      <c r="AJ71" s="817"/>
      <c r="AK71" s="817">
        <v>3</v>
      </c>
      <c r="AL71" s="817"/>
      <c r="AM71" s="817"/>
      <c r="AN71" s="817"/>
      <c r="AO71" s="817"/>
      <c r="AP71" s="817">
        <v>0</v>
      </c>
      <c r="AQ71" s="817"/>
      <c r="AR71" s="817"/>
      <c r="AS71" s="817"/>
      <c r="AT71" s="817"/>
      <c r="AU71" s="817">
        <v>0</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c r="A72" s="220">
        <v>5</v>
      </c>
      <c r="B72" s="860" t="s">
        <v>553</v>
      </c>
      <c r="C72" s="861"/>
      <c r="D72" s="861"/>
      <c r="E72" s="861"/>
      <c r="F72" s="861"/>
      <c r="G72" s="861"/>
      <c r="H72" s="861"/>
      <c r="I72" s="861"/>
      <c r="J72" s="861"/>
      <c r="K72" s="861"/>
      <c r="L72" s="861"/>
      <c r="M72" s="861"/>
      <c r="N72" s="861"/>
      <c r="O72" s="861"/>
      <c r="P72" s="862"/>
      <c r="Q72" s="863">
        <v>100</v>
      </c>
      <c r="R72" s="817"/>
      <c r="S72" s="817"/>
      <c r="T72" s="817"/>
      <c r="U72" s="817"/>
      <c r="V72" s="817">
        <v>91</v>
      </c>
      <c r="W72" s="817"/>
      <c r="X72" s="817"/>
      <c r="Y72" s="817"/>
      <c r="Z72" s="817"/>
      <c r="AA72" s="817">
        <v>9</v>
      </c>
      <c r="AB72" s="817"/>
      <c r="AC72" s="817"/>
      <c r="AD72" s="817"/>
      <c r="AE72" s="817"/>
      <c r="AF72" s="817">
        <v>9</v>
      </c>
      <c r="AG72" s="817"/>
      <c r="AH72" s="817"/>
      <c r="AI72" s="817"/>
      <c r="AJ72" s="817"/>
      <c r="AK72" s="817">
        <v>17</v>
      </c>
      <c r="AL72" s="817"/>
      <c r="AM72" s="817"/>
      <c r="AN72" s="817"/>
      <c r="AO72" s="817"/>
      <c r="AP72" s="817">
        <v>0</v>
      </c>
      <c r="AQ72" s="817"/>
      <c r="AR72" s="817"/>
      <c r="AS72" s="817"/>
      <c r="AT72" s="817"/>
      <c r="AU72" s="817">
        <v>0</v>
      </c>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c r="A73" s="220">
        <v>6</v>
      </c>
      <c r="B73" s="860" t="s">
        <v>554</v>
      </c>
      <c r="C73" s="861"/>
      <c r="D73" s="861"/>
      <c r="E73" s="861"/>
      <c r="F73" s="861"/>
      <c r="G73" s="861"/>
      <c r="H73" s="861"/>
      <c r="I73" s="861"/>
      <c r="J73" s="861"/>
      <c r="K73" s="861"/>
      <c r="L73" s="861"/>
      <c r="M73" s="861"/>
      <c r="N73" s="861"/>
      <c r="O73" s="861"/>
      <c r="P73" s="862"/>
      <c r="Q73" s="863">
        <v>303344</v>
      </c>
      <c r="R73" s="817"/>
      <c r="S73" s="817"/>
      <c r="T73" s="817"/>
      <c r="U73" s="817"/>
      <c r="V73" s="817">
        <v>298534</v>
      </c>
      <c r="W73" s="817"/>
      <c r="X73" s="817"/>
      <c r="Y73" s="817"/>
      <c r="Z73" s="817"/>
      <c r="AA73" s="817">
        <v>4810</v>
      </c>
      <c r="AB73" s="817"/>
      <c r="AC73" s="817"/>
      <c r="AD73" s="817"/>
      <c r="AE73" s="817"/>
      <c r="AF73" s="817">
        <v>4810</v>
      </c>
      <c r="AG73" s="817"/>
      <c r="AH73" s="817"/>
      <c r="AI73" s="817"/>
      <c r="AJ73" s="817"/>
      <c r="AK73" s="817">
        <v>2401</v>
      </c>
      <c r="AL73" s="817"/>
      <c r="AM73" s="817"/>
      <c r="AN73" s="817"/>
      <c r="AO73" s="817"/>
      <c r="AP73" s="817">
        <v>0</v>
      </c>
      <c r="AQ73" s="817"/>
      <c r="AR73" s="817"/>
      <c r="AS73" s="817"/>
      <c r="AT73" s="817"/>
      <c r="AU73" s="817">
        <v>0</v>
      </c>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c r="A74" s="220">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c r="A75" s="220">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c r="A76" s="220">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c r="A77" s="220">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c r="A78" s="220">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c r="A88" s="222" t="s">
        <v>376</v>
      </c>
      <c r="B88" s="776" t="s">
        <v>400</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5424</v>
      </c>
      <c r="AG88" s="831"/>
      <c r="AH88" s="831"/>
      <c r="AI88" s="831"/>
      <c r="AJ88" s="831"/>
      <c r="AK88" s="828"/>
      <c r="AL88" s="828"/>
      <c r="AM88" s="828"/>
      <c r="AN88" s="828"/>
      <c r="AO88" s="828"/>
      <c r="AP88" s="831" t="s">
        <v>487</v>
      </c>
      <c r="AQ88" s="831"/>
      <c r="AR88" s="831"/>
      <c r="AS88" s="831"/>
      <c r="AT88" s="831"/>
      <c r="AU88" s="831" t="s">
        <v>487</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776" t="s">
        <v>401</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402</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403</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c r="A107" s="231"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c r="A108" s="904" t="s">
        <v>406</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407</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c r="A109" s="899" t="s">
        <v>408</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409</v>
      </c>
      <c r="AB109" s="880"/>
      <c r="AC109" s="880"/>
      <c r="AD109" s="880"/>
      <c r="AE109" s="881"/>
      <c r="AF109" s="879" t="s">
        <v>410</v>
      </c>
      <c r="AG109" s="880"/>
      <c r="AH109" s="880"/>
      <c r="AI109" s="880"/>
      <c r="AJ109" s="881"/>
      <c r="AK109" s="879" t="s">
        <v>294</v>
      </c>
      <c r="AL109" s="880"/>
      <c r="AM109" s="880"/>
      <c r="AN109" s="880"/>
      <c r="AO109" s="881"/>
      <c r="AP109" s="879" t="s">
        <v>411</v>
      </c>
      <c r="AQ109" s="880"/>
      <c r="AR109" s="880"/>
      <c r="AS109" s="880"/>
      <c r="AT109" s="882"/>
      <c r="AU109" s="899" t="s">
        <v>408</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409</v>
      </c>
      <c r="BR109" s="880"/>
      <c r="BS109" s="880"/>
      <c r="BT109" s="880"/>
      <c r="BU109" s="881"/>
      <c r="BV109" s="879" t="s">
        <v>410</v>
      </c>
      <c r="BW109" s="880"/>
      <c r="BX109" s="880"/>
      <c r="BY109" s="880"/>
      <c r="BZ109" s="881"/>
      <c r="CA109" s="879" t="s">
        <v>294</v>
      </c>
      <c r="CB109" s="880"/>
      <c r="CC109" s="880"/>
      <c r="CD109" s="880"/>
      <c r="CE109" s="881"/>
      <c r="CF109" s="900" t="s">
        <v>411</v>
      </c>
      <c r="CG109" s="900"/>
      <c r="CH109" s="900"/>
      <c r="CI109" s="900"/>
      <c r="CJ109" s="900"/>
      <c r="CK109" s="879" t="s">
        <v>412</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409</v>
      </c>
      <c r="DH109" s="880"/>
      <c r="DI109" s="880"/>
      <c r="DJ109" s="880"/>
      <c r="DK109" s="881"/>
      <c r="DL109" s="879" t="s">
        <v>410</v>
      </c>
      <c r="DM109" s="880"/>
      <c r="DN109" s="880"/>
      <c r="DO109" s="880"/>
      <c r="DP109" s="881"/>
      <c r="DQ109" s="879" t="s">
        <v>294</v>
      </c>
      <c r="DR109" s="880"/>
      <c r="DS109" s="880"/>
      <c r="DT109" s="880"/>
      <c r="DU109" s="881"/>
      <c r="DV109" s="879" t="s">
        <v>411</v>
      </c>
      <c r="DW109" s="880"/>
      <c r="DX109" s="880"/>
      <c r="DY109" s="880"/>
      <c r="DZ109" s="882"/>
    </row>
    <row r="110" spans="1:131" s="212" customFormat="1" ht="26.25" customHeight="1">
      <c r="A110" s="883" t="s">
        <v>413</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838320</v>
      </c>
      <c r="AB110" s="887"/>
      <c r="AC110" s="887"/>
      <c r="AD110" s="887"/>
      <c r="AE110" s="888"/>
      <c r="AF110" s="889">
        <v>857297</v>
      </c>
      <c r="AG110" s="887"/>
      <c r="AH110" s="887"/>
      <c r="AI110" s="887"/>
      <c r="AJ110" s="888"/>
      <c r="AK110" s="889">
        <v>890094</v>
      </c>
      <c r="AL110" s="887"/>
      <c r="AM110" s="887"/>
      <c r="AN110" s="887"/>
      <c r="AO110" s="888"/>
      <c r="AP110" s="890">
        <v>26</v>
      </c>
      <c r="AQ110" s="891"/>
      <c r="AR110" s="891"/>
      <c r="AS110" s="891"/>
      <c r="AT110" s="892"/>
      <c r="AU110" s="893" t="s">
        <v>69</v>
      </c>
      <c r="AV110" s="894"/>
      <c r="AW110" s="894"/>
      <c r="AX110" s="894"/>
      <c r="AY110" s="894"/>
      <c r="AZ110" s="916" t="s">
        <v>414</v>
      </c>
      <c r="BA110" s="884"/>
      <c r="BB110" s="884"/>
      <c r="BC110" s="884"/>
      <c r="BD110" s="884"/>
      <c r="BE110" s="884"/>
      <c r="BF110" s="884"/>
      <c r="BG110" s="884"/>
      <c r="BH110" s="884"/>
      <c r="BI110" s="884"/>
      <c r="BJ110" s="884"/>
      <c r="BK110" s="884"/>
      <c r="BL110" s="884"/>
      <c r="BM110" s="884"/>
      <c r="BN110" s="884"/>
      <c r="BO110" s="884"/>
      <c r="BP110" s="885"/>
      <c r="BQ110" s="917">
        <v>6932107</v>
      </c>
      <c r="BR110" s="918"/>
      <c r="BS110" s="918"/>
      <c r="BT110" s="918"/>
      <c r="BU110" s="918"/>
      <c r="BV110" s="918">
        <v>6624012</v>
      </c>
      <c r="BW110" s="918"/>
      <c r="BX110" s="918"/>
      <c r="BY110" s="918"/>
      <c r="BZ110" s="918"/>
      <c r="CA110" s="918">
        <v>6849836</v>
      </c>
      <c r="CB110" s="918"/>
      <c r="CC110" s="918"/>
      <c r="CD110" s="918"/>
      <c r="CE110" s="918"/>
      <c r="CF110" s="931">
        <v>199.9</v>
      </c>
      <c r="CG110" s="932"/>
      <c r="CH110" s="932"/>
      <c r="CI110" s="932"/>
      <c r="CJ110" s="932"/>
      <c r="CK110" s="933" t="s">
        <v>415</v>
      </c>
      <c r="CL110" s="934"/>
      <c r="CM110" s="916" t="s">
        <v>416</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c r="A111" s="921" t="s">
        <v>417</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418</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419</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c r="A112" s="939" t="s">
        <v>420</v>
      </c>
      <c r="B112" s="940"/>
      <c r="C112" s="910" t="s">
        <v>421</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422</v>
      </c>
      <c r="BA112" s="910"/>
      <c r="BB112" s="910"/>
      <c r="BC112" s="910"/>
      <c r="BD112" s="910"/>
      <c r="BE112" s="910"/>
      <c r="BF112" s="910"/>
      <c r="BG112" s="910"/>
      <c r="BH112" s="910"/>
      <c r="BI112" s="910"/>
      <c r="BJ112" s="910"/>
      <c r="BK112" s="910"/>
      <c r="BL112" s="910"/>
      <c r="BM112" s="910"/>
      <c r="BN112" s="910"/>
      <c r="BO112" s="910"/>
      <c r="BP112" s="911"/>
      <c r="BQ112" s="912">
        <v>2412464</v>
      </c>
      <c r="BR112" s="913"/>
      <c r="BS112" s="913"/>
      <c r="BT112" s="913"/>
      <c r="BU112" s="913"/>
      <c r="BV112" s="913">
        <v>2181651</v>
      </c>
      <c r="BW112" s="913"/>
      <c r="BX112" s="913"/>
      <c r="BY112" s="913"/>
      <c r="BZ112" s="913"/>
      <c r="CA112" s="913">
        <v>1947894</v>
      </c>
      <c r="CB112" s="913"/>
      <c r="CC112" s="913"/>
      <c r="CD112" s="913"/>
      <c r="CE112" s="913"/>
      <c r="CF112" s="907">
        <v>56.9</v>
      </c>
      <c r="CG112" s="908"/>
      <c r="CH112" s="908"/>
      <c r="CI112" s="908"/>
      <c r="CJ112" s="908"/>
      <c r="CK112" s="935"/>
      <c r="CL112" s="936"/>
      <c r="CM112" s="909" t="s">
        <v>423</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c r="A113" s="941"/>
      <c r="B113" s="942"/>
      <c r="C113" s="910" t="s">
        <v>424</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258122</v>
      </c>
      <c r="AB113" s="925"/>
      <c r="AC113" s="925"/>
      <c r="AD113" s="925"/>
      <c r="AE113" s="926"/>
      <c r="AF113" s="927">
        <v>254084</v>
      </c>
      <c r="AG113" s="925"/>
      <c r="AH113" s="925"/>
      <c r="AI113" s="925"/>
      <c r="AJ113" s="926"/>
      <c r="AK113" s="927">
        <v>246423</v>
      </c>
      <c r="AL113" s="925"/>
      <c r="AM113" s="925"/>
      <c r="AN113" s="925"/>
      <c r="AO113" s="926"/>
      <c r="AP113" s="928">
        <v>7.2</v>
      </c>
      <c r="AQ113" s="929"/>
      <c r="AR113" s="929"/>
      <c r="AS113" s="929"/>
      <c r="AT113" s="930"/>
      <c r="AU113" s="895"/>
      <c r="AV113" s="896"/>
      <c r="AW113" s="896"/>
      <c r="AX113" s="896"/>
      <c r="AY113" s="896"/>
      <c r="AZ113" s="909" t="s">
        <v>425</v>
      </c>
      <c r="BA113" s="910"/>
      <c r="BB113" s="910"/>
      <c r="BC113" s="910"/>
      <c r="BD113" s="910"/>
      <c r="BE113" s="910"/>
      <c r="BF113" s="910"/>
      <c r="BG113" s="910"/>
      <c r="BH113" s="910"/>
      <c r="BI113" s="910"/>
      <c r="BJ113" s="910"/>
      <c r="BK113" s="910"/>
      <c r="BL113" s="910"/>
      <c r="BM113" s="910"/>
      <c r="BN113" s="910"/>
      <c r="BO113" s="910"/>
      <c r="BP113" s="911"/>
      <c r="BQ113" s="912" t="s">
        <v>122</v>
      </c>
      <c r="BR113" s="913"/>
      <c r="BS113" s="913"/>
      <c r="BT113" s="913"/>
      <c r="BU113" s="913"/>
      <c r="BV113" s="913" t="s">
        <v>122</v>
      </c>
      <c r="BW113" s="913"/>
      <c r="BX113" s="913"/>
      <c r="BY113" s="913"/>
      <c r="BZ113" s="913"/>
      <c r="CA113" s="913" t="s">
        <v>122</v>
      </c>
      <c r="CB113" s="913"/>
      <c r="CC113" s="913"/>
      <c r="CD113" s="913"/>
      <c r="CE113" s="913"/>
      <c r="CF113" s="907" t="s">
        <v>122</v>
      </c>
      <c r="CG113" s="908"/>
      <c r="CH113" s="908"/>
      <c r="CI113" s="908"/>
      <c r="CJ113" s="908"/>
      <c r="CK113" s="935"/>
      <c r="CL113" s="936"/>
      <c r="CM113" s="909" t="s">
        <v>426</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c r="A114" s="941"/>
      <c r="B114" s="942"/>
      <c r="C114" s="910" t="s">
        <v>427</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t="s">
        <v>122</v>
      </c>
      <c r="AB114" s="946"/>
      <c r="AC114" s="946"/>
      <c r="AD114" s="946"/>
      <c r="AE114" s="947"/>
      <c r="AF114" s="948" t="s">
        <v>122</v>
      </c>
      <c r="AG114" s="946"/>
      <c r="AH114" s="946"/>
      <c r="AI114" s="946"/>
      <c r="AJ114" s="947"/>
      <c r="AK114" s="948" t="s">
        <v>122</v>
      </c>
      <c r="AL114" s="946"/>
      <c r="AM114" s="946"/>
      <c r="AN114" s="946"/>
      <c r="AO114" s="947"/>
      <c r="AP114" s="949" t="s">
        <v>122</v>
      </c>
      <c r="AQ114" s="950"/>
      <c r="AR114" s="950"/>
      <c r="AS114" s="950"/>
      <c r="AT114" s="951"/>
      <c r="AU114" s="895"/>
      <c r="AV114" s="896"/>
      <c r="AW114" s="896"/>
      <c r="AX114" s="896"/>
      <c r="AY114" s="896"/>
      <c r="AZ114" s="909" t="s">
        <v>428</v>
      </c>
      <c r="BA114" s="910"/>
      <c r="BB114" s="910"/>
      <c r="BC114" s="910"/>
      <c r="BD114" s="910"/>
      <c r="BE114" s="910"/>
      <c r="BF114" s="910"/>
      <c r="BG114" s="910"/>
      <c r="BH114" s="910"/>
      <c r="BI114" s="910"/>
      <c r="BJ114" s="910"/>
      <c r="BK114" s="910"/>
      <c r="BL114" s="910"/>
      <c r="BM114" s="910"/>
      <c r="BN114" s="910"/>
      <c r="BO114" s="910"/>
      <c r="BP114" s="911"/>
      <c r="BQ114" s="912">
        <v>343824</v>
      </c>
      <c r="BR114" s="913"/>
      <c r="BS114" s="913"/>
      <c r="BT114" s="913"/>
      <c r="BU114" s="913"/>
      <c r="BV114" s="913">
        <v>367803</v>
      </c>
      <c r="BW114" s="913"/>
      <c r="BX114" s="913"/>
      <c r="BY114" s="913"/>
      <c r="BZ114" s="913"/>
      <c r="CA114" s="913">
        <v>434016</v>
      </c>
      <c r="CB114" s="913"/>
      <c r="CC114" s="913"/>
      <c r="CD114" s="913"/>
      <c r="CE114" s="913"/>
      <c r="CF114" s="907">
        <v>12.7</v>
      </c>
      <c r="CG114" s="908"/>
      <c r="CH114" s="908"/>
      <c r="CI114" s="908"/>
      <c r="CJ114" s="908"/>
      <c r="CK114" s="935"/>
      <c r="CL114" s="936"/>
      <c r="CM114" s="909" t="s">
        <v>429</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c r="A115" s="941"/>
      <c r="B115" s="942"/>
      <c r="C115" s="910" t="s">
        <v>430</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431</v>
      </c>
      <c r="BA115" s="910"/>
      <c r="BB115" s="910"/>
      <c r="BC115" s="910"/>
      <c r="BD115" s="910"/>
      <c r="BE115" s="910"/>
      <c r="BF115" s="910"/>
      <c r="BG115" s="910"/>
      <c r="BH115" s="910"/>
      <c r="BI115" s="910"/>
      <c r="BJ115" s="910"/>
      <c r="BK115" s="910"/>
      <c r="BL115" s="910"/>
      <c r="BM115" s="910"/>
      <c r="BN115" s="910"/>
      <c r="BO115" s="910"/>
      <c r="BP115" s="911"/>
      <c r="BQ115" s="912">
        <v>266490</v>
      </c>
      <c r="BR115" s="913"/>
      <c r="BS115" s="913"/>
      <c r="BT115" s="913"/>
      <c r="BU115" s="913"/>
      <c r="BV115" s="913">
        <v>258300</v>
      </c>
      <c r="BW115" s="913"/>
      <c r="BX115" s="913"/>
      <c r="BY115" s="913"/>
      <c r="BZ115" s="913"/>
      <c r="CA115" s="913">
        <v>303300</v>
      </c>
      <c r="CB115" s="913"/>
      <c r="CC115" s="913"/>
      <c r="CD115" s="913"/>
      <c r="CE115" s="913"/>
      <c r="CF115" s="907">
        <v>8.9</v>
      </c>
      <c r="CG115" s="908"/>
      <c r="CH115" s="908"/>
      <c r="CI115" s="908"/>
      <c r="CJ115" s="908"/>
      <c r="CK115" s="935"/>
      <c r="CL115" s="936"/>
      <c r="CM115" s="909" t="s">
        <v>432</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c r="A116" s="943"/>
      <c r="B116" s="944"/>
      <c r="C116" s="952" t="s">
        <v>433</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434</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435</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436</v>
      </c>
      <c r="Z117" s="881"/>
      <c r="AA117" s="965">
        <v>1096442</v>
      </c>
      <c r="AB117" s="966"/>
      <c r="AC117" s="966"/>
      <c r="AD117" s="966"/>
      <c r="AE117" s="967"/>
      <c r="AF117" s="968">
        <v>1111381</v>
      </c>
      <c r="AG117" s="966"/>
      <c r="AH117" s="966"/>
      <c r="AI117" s="966"/>
      <c r="AJ117" s="967"/>
      <c r="AK117" s="968">
        <v>1136517</v>
      </c>
      <c r="AL117" s="966"/>
      <c r="AM117" s="966"/>
      <c r="AN117" s="966"/>
      <c r="AO117" s="967"/>
      <c r="AP117" s="969"/>
      <c r="AQ117" s="970"/>
      <c r="AR117" s="970"/>
      <c r="AS117" s="970"/>
      <c r="AT117" s="971"/>
      <c r="AU117" s="895"/>
      <c r="AV117" s="896"/>
      <c r="AW117" s="896"/>
      <c r="AX117" s="896"/>
      <c r="AY117" s="896"/>
      <c r="AZ117" s="961" t="s">
        <v>437</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438</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c r="A118" s="899" t="s">
        <v>412</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409</v>
      </c>
      <c r="AB118" s="880"/>
      <c r="AC118" s="880"/>
      <c r="AD118" s="880"/>
      <c r="AE118" s="881"/>
      <c r="AF118" s="879" t="s">
        <v>410</v>
      </c>
      <c r="AG118" s="880"/>
      <c r="AH118" s="880"/>
      <c r="AI118" s="880"/>
      <c r="AJ118" s="881"/>
      <c r="AK118" s="879" t="s">
        <v>294</v>
      </c>
      <c r="AL118" s="880"/>
      <c r="AM118" s="880"/>
      <c r="AN118" s="880"/>
      <c r="AO118" s="881"/>
      <c r="AP118" s="957" t="s">
        <v>411</v>
      </c>
      <c r="AQ118" s="958"/>
      <c r="AR118" s="958"/>
      <c r="AS118" s="958"/>
      <c r="AT118" s="959"/>
      <c r="AU118" s="895"/>
      <c r="AV118" s="896"/>
      <c r="AW118" s="896"/>
      <c r="AX118" s="896"/>
      <c r="AY118" s="896"/>
      <c r="AZ118" s="960" t="s">
        <v>439</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440</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c r="A119" s="1043" t="s">
        <v>415</v>
      </c>
      <c r="B119" s="934"/>
      <c r="C119" s="916" t="s">
        <v>416</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3" t="s">
        <v>177</v>
      </c>
      <c r="BA119" s="233"/>
      <c r="BB119" s="233"/>
      <c r="BC119" s="233"/>
      <c r="BD119" s="233"/>
      <c r="BE119" s="233"/>
      <c r="BF119" s="233"/>
      <c r="BG119" s="233"/>
      <c r="BH119" s="233"/>
      <c r="BI119" s="233"/>
      <c r="BJ119" s="233"/>
      <c r="BK119" s="233"/>
      <c r="BL119" s="233"/>
      <c r="BM119" s="233"/>
      <c r="BN119" s="233"/>
      <c r="BO119" s="964" t="s">
        <v>441</v>
      </c>
      <c r="BP119" s="992"/>
      <c r="BQ119" s="986">
        <v>9954885</v>
      </c>
      <c r="BR119" s="987"/>
      <c r="BS119" s="987"/>
      <c r="BT119" s="987"/>
      <c r="BU119" s="987"/>
      <c r="BV119" s="987">
        <v>9431766</v>
      </c>
      <c r="BW119" s="987"/>
      <c r="BX119" s="987"/>
      <c r="BY119" s="987"/>
      <c r="BZ119" s="987"/>
      <c r="CA119" s="987">
        <v>9535046</v>
      </c>
      <c r="CB119" s="987"/>
      <c r="CC119" s="987"/>
      <c r="CD119" s="987"/>
      <c r="CE119" s="987"/>
      <c r="CF119" s="988"/>
      <c r="CG119" s="989"/>
      <c r="CH119" s="989"/>
      <c r="CI119" s="989"/>
      <c r="CJ119" s="990"/>
      <c r="CK119" s="937"/>
      <c r="CL119" s="938"/>
      <c r="CM119" s="960" t="s">
        <v>442</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c r="A120" s="1044"/>
      <c r="B120" s="936"/>
      <c r="C120" s="909" t="s">
        <v>419</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443</v>
      </c>
      <c r="AV120" s="979"/>
      <c r="AW120" s="979"/>
      <c r="AX120" s="979"/>
      <c r="AY120" s="980"/>
      <c r="AZ120" s="916" t="s">
        <v>444</v>
      </c>
      <c r="BA120" s="884"/>
      <c r="BB120" s="884"/>
      <c r="BC120" s="884"/>
      <c r="BD120" s="884"/>
      <c r="BE120" s="884"/>
      <c r="BF120" s="884"/>
      <c r="BG120" s="884"/>
      <c r="BH120" s="884"/>
      <c r="BI120" s="884"/>
      <c r="BJ120" s="884"/>
      <c r="BK120" s="884"/>
      <c r="BL120" s="884"/>
      <c r="BM120" s="884"/>
      <c r="BN120" s="884"/>
      <c r="BO120" s="884"/>
      <c r="BP120" s="885"/>
      <c r="BQ120" s="917">
        <v>4348157</v>
      </c>
      <c r="BR120" s="918"/>
      <c r="BS120" s="918"/>
      <c r="BT120" s="918"/>
      <c r="BU120" s="918"/>
      <c r="BV120" s="918">
        <v>4517658</v>
      </c>
      <c r="BW120" s="918"/>
      <c r="BX120" s="918"/>
      <c r="BY120" s="918"/>
      <c r="BZ120" s="918"/>
      <c r="CA120" s="918">
        <v>4987080</v>
      </c>
      <c r="CB120" s="918"/>
      <c r="CC120" s="918"/>
      <c r="CD120" s="918"/>
      <c r="CE120" s="918"/>
      <c r="CF120" s="931">
        <v>145.6</v>
      </c>
      <c r="CG120" s="932"/>
      <c r="CH120" s="932"/>
      <c r="CI120" s="932"/>
      <c r="CJ120" s="932"/>
      <c r="CK120" s="993" t="s">
        <v>445</v>
      </c>
      <c r="CL120" s="994"/>
      <c r="CM120" s="994"/>
      <c r="CN120" s="994"/>
      <c r="CO120" s="995"/>
      <c r="CP120" s="1001" t="s">
        <v>392</v>
      </c>
      <c r="CQ120" s="1002"/>
      <c r="CR120" s="1002"/>
      <c r="CS120" s="1002"/>
      <c r="CT120" s="1002"/>
      <c r="CU120" s="1002"/>
      <c r="CV120" s="1002"/>
      <c r="CW120" s="1002"/>
      <c r="CX120" s="1002"/>
      <c r="CY120" s="1002"/>
      <c r="CZ120" s="1002"/>
      <c r="DA120" s="1002"/>
      <c r="DB120" s="1002"/>
      <c r="DC120" s="1002"/>
      <c r="DD120" s="1002"/>
      <c r="DE120" s="1002"/>
      <c r="DF120" s="1003"/>
      <c r="DG120" s="917">
        <v>1383191</v>
      </c>
      <c r="DH120" s="918"/>
      <c r="DI120" s="918"/>
      <c r="DJ120" s="918"/>
      <c r="DK120" s="918"/>
      <c r="DL120" s="918">
        <v>1185803</v>
      </c>
      <c r="DM120" s="918"/>
      <c r="DN120" s="918"/>
      <c r="DO120" s="918"/>
      <c r="DP120" s="918"/>
      <c r="DQ120" s="918">
        <v>1021128</v>
      </c>
      <c r="DR120" s="918"/>
      <c r="DS120" s="918"/>
      <c r="DT120" s="918"/>
      <c r="DU120" s="918"/>
      <c r="DV120" s="919">
        <v>29.8</v>
      </c>
      <c r="DW120" s="919"/>
      <c r="DX120" s="919"/>
      <c r="DY120" s="919"/>
      <c r="DZ120" s="920"/>
    </row>
    <row r="121" spans="1:130" s="212" customFormat="1" ht="26.25" customHeight="1">
      <c r="A121" s="1044"/>
      <c r="B121" s="936"/>
      <c r="C121" s="961" t="s">
        <v>446</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447</v>
      </c>
      <c r="BA121" s="910"/>
      <c r="BB121" s="910"/>
      <c r="BC121" s="910"/>
      <c r="BD121" s="910"/>
      <c r="BE121" s="910"/>
      <c r="BF121" s="910"/>
      <c r="BG121" s="910"/>
      <c r="BH121" s="910"/>
      <c r="BI121" s="910"/>
      <c r="BJ121" s="910"/>
      <c r="BK121" s="910"/>
      <c r="BL121" s="910"/>
      <c r="BM121" s="910"/>
      <c r="BN121" s="910"/>
      <c r="BO121" s="910"/>
      <c r="BP121" s="911"/>
      <c r="BQ121" s="912">
        <v>374435</v>
      </c>
      <c r="BR121" s="913"/>
      <c r="BS121" s="913"/>
      <c r="BT121" s="913"/>
      <c r="BU121" s="913"/>
      <c r="BV121" s="913">
        <v>345022</v>
      </c>
      <c r="BW121" s="913"/>
      <c r="BX121" s="913"/>
      <c r="BY121" s="913"/>
      <c r="BZ121" s="913"/>
      <c r="CA121" s="913">
        <v>437777</v>
      </c>
      <c r="CB121" s="913"/>
      <c r="CC121" s="913"/>
      <c r="CD121" s="913"/>
      <c r="CE121" s="913"/>
      <c r="CF121" s="907">
        <v>12.8</v>
      </c>
      <c r="CG121" s="908"/>
      <c r="CH121" s="908"/>
      <c r="CI121" s="908"/>
      <c r="CJ121" s="908"/>
      <c r="CK121" s="996"/>
      <c r="CL121" s="997"/>
      <c r="CM121" s="997"/>
      <c r="CN121" s="997"/>
      <c r="CO121" s="998"/>
      <c r="CP121" s="1006" t="s">
        <v>394</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v>926766</v>
      </c>
      <c r="DR121" s="913"/>
      <c r="DS121" s="913"/>
      <c r="DT121" s="913"/>
      <c r="DU121" s="913"/>
      <c r="DV121" s="914">
        <v>27</v>
      </c>
      <c r="DW121" s="914"/>
      <c r="DX121" s="914"/>
      <c r="DY121" s="914"/>
      <c r="DZ121" s="915"/>
    </row>
    <row r="122" spans="1:130" s="212" customFormat="1" ht="26.25" customHeight="1">
      <c r="A122" s="1044"/>
      <c r="B122" s="936"/>
      <c r="C122" s="909" t="s">
        <v>429</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448</v>
      </c>
      <c r="BA122" s="952"/>
      <c r="BB122" s="952"/>
      <c r="BC122" s="952"/>
      <c r="BD122" s="952"/>
      <c r="BE122" s="952"/>
      <c r="BF122" s="952"/>
      <c r="BG122" s="952"/>
      <c r="BH122" s="952"/>
      <c r="BI122" s="952"/>
      <c r="BJ122" s="952"/>
      <c r="BK122" s="952"/>
      <c r="BL122" s="952"/>
      <c r="BM122" s="952"/>
      <c r="BN122" s="952"/>
      <c r="BO122" s="952"/>
      <c r="BP122" s="953"/>
      <c r="BQ122" s="986">
        <v>6045839</v>
      </c>
      <c r="BR122" s="987"/>
      <c r="BS122" s="987"/>
      <c r="BT122" s="987"/>
      <c r="BU122" s="987"/>
      <c r="BV122" s="987">
        <v>5772493</v>
      </c>
      <c r="BW122" s="987"/>
      <c r="BX122" s="987"/>
      <c r="BY122" s="987"/>
      <c r="BZ122" s="987"/>
      <c r="CA122" s="987">
        <v>6335557</v>
      </c>
      <c r="CB122" s="987"/>
      <c r="CC122" s="987"/>
      <c r="CD122" s="987"/>
      <c r="CE122" s="987"/>
      <c r="CF122" s="1004">
        <v>184.9</v>
      </c>
      <c r="CG122" s="1005"/>
      <c r="CH122" s="1005"/>
      <c r="CI122" s="1005"/>
      <c r="CJ122" s="1005"/>
      <c r="CK122" s="996"/>
      <c r="CL122" s="997"/>
      <c r="CM122" s="997"/>
      <c r="CN122" s="997"/>
      <c r="CO122" s="998"/>
      <c r="CP122" s="1006" t="s">
        <v>390</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c r="A123" s="1044"/>
      <c r="B123" s="936"/>
      <c r="C123" s="909" t="s">
        <v>435</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177</v>
      </c>
      <c r="BA123" s="233"/>
      <c r="BB123" s="233"/>
      <c r="BC123" s="233"/>
      <c r="BD123" s="233"/>
      <c r="BE123" s="233"/>
      <c r="BF123" s="233"/>
      <c r="BG123" s="233"/>
      <c r="BH123" s="233"/>
      <c r="BI123" s="233"/>
      <c r="BJ123" s="233"/>
      <c r="BK123" s="233"/>
      <c r="BL123" s="233"/>
      <c r="BM123" s="233"/>
      <c r="BN123" s="233"/>
      <c r="BO123" s="964" t="s">
        <v>449</v>
      </c>
      <c r="BP123" s="992"/>
      <c r="BQ123" s="1050">
        <v>10768431</v>
      </c>
      <c r="BR123" s="1051"/>
      <c r="BS123" s="1051"/>
      <c r="BT123" s="1051"/>
      <c r="BU123" s="1051"/>
      <c r="BV123" s="1051">
        <v>10635173</v>
      </c>
      <c r="BW123" s="1051"/>
      <c r="BX123" s="1051"/>
      <c r="BY123" s="1051"/>
      <c r="BZ123" s="1051"/>
      <c r="CA123" s="1051">
        <v>11760414</v>
      </c>
      <c r="CB123" s="1051"/>
      <c r="CC123" s="1051"/>
      <c r="CD123" s="1051"/>
      <c r="CE123" s="1051"/>
      <c r="CF123" s="988"/>
      <c r="CG123" s="989"/>
      <c r="CH123" s="989"/>
      <c r="CI123" s="989"/>
      <c r="CJ123" s="990"/>
      <c r="CK123" s="996"/>
      <c r="CL123" s="997"/>
      <c r="CM123" s="997"/>
      <c r="CN123" s="997"/>
      <c r="CO123" s="998"/>
      <c r="CP123" s="1006" t="s">
        <v>391</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c r="A124" s="1044"/>
      <c r="B124" s="936"/>
      <c r="C124" s="909" t="s">
        <v>438</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450</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451</v>
      </c>
      <c r="CQ124" s="1007"/>
      <c r="CR124" s="1007"/>
      <c r="CS124" s="1007"/>
      <c r="CT124" s="1007"/>
      <c r="CU124" s="1007"/>
      <c r="CV124" s="1007"/>
      <c r="CW124" s="1007"/>
      <c r="CX124" s="1007"/>
      <c r="CY124" s="1007"/>
      <c r="CZ124" s="1007"/>
      <c r="DA124" s="1007"/>
      <c r="DB124" s="1007"/>
      <c r="DC124" s="1007"/>
      <c r="DD124" s="1007"/>
      <c r="DE124" s="1007"/>
      <c r="DF124" s="1008"/>
      <c r="DG124" s="991">
        <v>1029273</v>
      </c>
      <c r="DH124" s="973"/>
      <c r="DI124" s="973"/>
      <c r="DJ124" s="973"/>
      <c r="DK124" s="974"/>
      <c r="DL124" s="972">
        <v>995848</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c r="A125" s="1044"/>
      <c r="B125" s="936"/>
      <c r="C125" s="909" t="s">
        <v>440</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452</v>
      </c>
      <c r="CL125" s="994"/>
      <c r="CM125" s="994"/>
      <c r="CN125" s="994"/>
      <c r="CO125" s="995"/>
      <c r="CP125" s="916" t="s">
        <v>453</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c r="A126" s="1044"/>
      <c r="B126" s="936"/>
      <c r="C126" s="909" t="s">
        <v>442</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454</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c r="A127" s="1045"/>
      <c r="B127" s="938"/>
      <c r="C127" s="960" t="s">
        <v>455</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456</v>
      </c>
      <c r="AY127" s="1019"/>
      <c r="AZ127" s="1019"/>
      <c r="BA127" s="1019"/>
      <c r="BB127" s="1019"/>
      <c r="BC127" s="1019"/>
      <c r="BD127" s="1019"/>
      <c r="BE127" s="1020"/>
      <c r="BF127" s="1021" t="s">
        <v>457</v>
      </c>
      <c r="BG127" s="1019"/>
      <c r="BH127" s="1019"/>
      <c r="BI127" s="1019"/>
      <c r="BJ127" s="1019"/>
      <c r="BK127" s="1019"/>
      <c r="BL127" s="1020"/>
      <c r="BM127" s="1021" t="s">
        <v>458</v>
      </c>
      <c r="BN127" s="1019"/>
      <c r="BO127" s="1019"/>
      <c r="BP127" s="1019"/>
      <c r="BQ127" s="1019"/>
      <c r="BR127" s="1019"/>
      <c r="BS127" s="1020"/>
      <c r="BT127" s="1021" t="s">
        <v>459</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460</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c r="A128" s="1028" t="s">
        <v>461</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462</v>
      </c>
      <c r="X128" s="1030"/>
      <c r="Y128" s="1030"/>
      <c r="Z128" s="1031"/>
      <c r="AA128" s="1032">
        <v>28504</v>
      </c>
      <c r="AB128" s="1033"/>
      <c r="AC128" s="1033"/>
      <c r="AD128" s="1033"/>
      <c r="AE128" s="1034"/>
      <c r="AF128" s="1035">
        <v>31877</v>
      </c>
      <c r="AG128" s="1033"/>
      <c r="AH128" s="1033"/>
      <c r="AI128" s="1033"/>
      <c r="AJ128" s="1034"/>
      <c r="AK128" s="1035">
        <v>40420</v>
      </c>
      <c r="AL128" s="1033"/>
      <c r="AM128" s="1033"/>
      <c r="AN128" s="1033"/>
      <c r="AO128" s="1034"/>
      <c r="AP128" s="1036"/>
      <c r="AQ128" s="1037"/>
      <c r="AR128" s="1037"/>
      <c r="AS128" s="1037"/>
      <c r="AT128" s="1038"/>
      <c r="AU128" s="214"/>
      <c r="AV128" s="214"/>
      <c r="AW128" s="214"/>
      <c r="AX128" s="883" t="s">
        <v>463</v>
      </c>
      <c r="AY128" s="884"/>
      <c r="AZ128" s="884"/>
      <c r="BA128" s="884"/>
      <c r="BB128" s="884"/>
      <c r="BC128" s="884"/>
      <c r="BD128" s="884"/>
      <c r="BE128" s="885"/>
      <c r="BF128" s="1039" t="s">
        <v>122</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464</v>
      </c>
      <c r="CQ128" s="713"/>
      <c r="CR128" s="713"/>
      <c r="CS128" s="713"/>
      <c r="CT128" s="713"/>
      <c r="CU128" s="713"/>
      <c r="CV128" s="713"/>
      <c r="CW128" s="713"/>
      <c r="CX128" s="713"/>
      <c r="CY128" s="713"/>
      <c r="CZ128" s="713"/>
      <c r="DA128" s="713"/>
      <c r="DB128" s="713"/>
      <c r="DC128" s="713"/>
      <c r="DD128" s="713"/>
      <c r="DE128" s="713"/>
      <c r="DF128" s="1023"/>
      <c r="DG128" s="1024">
        <v>266490</v>
      </c>
      <c r="DH128" s="1025"/>
      <c r="DI128" s="1025"/>
      <c r="DJ128" s="1025"/>
      <c r="DK128" s="1025"/>
      <c r="DL128" s="1025">
        <v>258300</v>
      </c>
      <c r="DM128" s="1025"/>
      <c r="DN128" s="1025"/>
      <c r="DO128" s="1025"/>
      <c r="DP128" s="1025"/>
      <c r="DQ128" s="1025">
        <v>303300</v>
      </c>
      <c r="DR128" s="1025"/>
      <c r="DS128" s="1025"/>
      <c r="DT128" s="1025"/>
      <c r="DU128" s="1025"/>
      <c r="DV128" s="1026">
        <v>8.9</v>
      </c>
      <c r="DW128" s="1026"/>
      <c r="DX128" s="1026"/>
      <c r="DY128" s="1026"/>
      <c r="DZ128" s="1027"/>
    </row>
    <row r="129" spans="1:131" s="212" customFormat="1" ht="26.25" customHeight="1">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465</v>
      </c>
      <c r="X129" s="1058"/>
      <c r="Y129" s="1058"/>
      <c r="Z129" s="1059"/>
      <c r="AA129" s="945">
        <v>4084495</v>
      </c>
      <c r="AB129" s="946"/>
      <c r="AC129" s="946"/>
      <c r="AD129" s="946"/>
      <c r="AE129" s="947"/>
      <c r="AF129" s="948">
        <v>4090921</v>
      </c>
      <c r="AG129" s="946"/>
      <c r="AH129" s="946"/>
      <c r="AI129" s="946"/>
      <c r="AJ129" s="947"/>
      <c r="AK129" s="948">
        <v>4150227</v>
      </c>
      <c r="AL129" s="946"/>
      <c r="AM129" s="946"/>
      <c r="AN129" s="946"/>
      <c r="AO129" s="947"/>
      <c r="AP129" s="1060"/>
      <c r="AQ129" s="1061"/>
      <c r="AR129" s="1061"/>
      <c r="AS129" s="1061"/>
      <c r="AT129" s="1062"/>
      <c r="AU129" s="215"/>
      <c r="AV129" s="215"/>
      <c r="AW129" s="215"/>
      <c r="AX129" s="1052" t="s">
        <v>466</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c r="A130" s="921" t="s">
        <v>467</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468</v>
      </c>
      <c r="X130" s="1058"/>
      <c r="Y130" s="1058"/>
      <c r="Z130" s="1059"/>
      <c r="AA130" s="945">
        <v>703155</v>
      </c>
      <c r="AB130" s="946"/>
      <c r="AC130" s="946"/>
      <c r="AD130" s="946"/>
      <c r="AE130" s="947"/>
      <c r="AF130" s="948">
        <v>716302</v>
      </c>
      <c r="AG130" s="946"/>
      <c r="AH130" s="946"/>
      <c r="AI130" s="946"/>
      <c r="AJ130" s="947"/>
      <c r="AK130" s="948">
        <v>723965</v>
      </c>
      <c r="AL130" s="946"/>
      <c r="AM130" s="946"/>
      <c r="AN130" s="946"/>
      <c r="AO130" s="947"/>
      <c r="AP130" s="1060"/>
      <c r="AQ130" s="1061"/>
      <c r="AR130" s="1061"/>
      <c r="AS130" s="1061"/>
      <c r="AT130" s="1062"/>
      <c r="AU130" s="215"/>
      <c r="AV130" s="215"/>
      <c r="AW130" s="215"/>
      <c r="AX130" s="1052" t="s">
        <v>469</v>
      </c>
      <c r="AY130" s="910"/>
      <c r="AZ130" s="910"/>
      <c r="BA130" s="910"/>
      <c r="BB130" s="910"/>
      <c r="BC130" s="910"/>
      <c r="BD130" s="910"/>
      <c r="BE130" s="911"/>
      <c r="BF130" s="1088">
        <v>10.8</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470</v>
      </c>
      <c r="X131" s="1095"/>
      <c r="Y131" s="1095"/>
      <c r="Z131" s="1096"/>
      <c r="AA131" s="991">
        <v>3381340</v>
      </c>
      <c r="AB131" s="973"/>
      <c r="AC131" s="973"/>
      <c r="AD131" s="973"/>
      <c r="AE131" s="974"/>
      <c r="AF131" s="972">
        <v>3374619</v>
      </c>
      <c r="AG131" s="973"/>
      <c r="AH131" s="973"/>
      <c r="AI131" s="973"/>
      <c r="AJ131" s="974"/>
      <c r="AK131" s="972">
        <v>3426262</v>
      </c>
      <c r="AL131" s="973"/>
      <c r="AM131" s="973"/>
      <c r="AN131" s="973"/>
      <c r="AO131" s="974"/>
      <c r="AP131" s="1097"/>
      <c r="AQ131" s="1098"/>
      <c r="AR131" s="1098"/>
      <c r="AS131" s="1098"/>
      <c r="AT131" s="1099"/>
      <c r="AU131" s="215"/>
      <c r="AV131" s="215"/>
      <c r="AW131" s="215"/>
      <c r="AX131" s="1070" t="s">
        <v>471</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c r="A132" s="1077" t="s">
        <v>472</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473</v>
      </c>
      <c r="W132" s="1081"/>
      <c r="X132" s="1081"/>
      <c r="Y132" s="1081"/>
      <c r="Z132" s="1082"/>
      <c r="AA132" s="1083">
        <v>10.788119500000001</v>
      </c>
      <c r="AB132" s="1084"/>
      <c r="AC132" s="1084"/>
      <c r="AD132" s="1084"/>
      <c r="AE132" s="1085"/>
      <c r="AF132" s="1086">
        <v>10.76276008</v>
      </c>
      <c r="AG132" s="1084"/>
      <c r="AH132" s="1084"/>
      <c r="AI132" s="1084"/>
      <c r="AJ132" s="1085"/>
      <c r="AK132" s="1086">
        <v>10.8611659</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474</v>
      </c>
      <c r="W133" s="1064"/>
      <c r="X133" s="1064"/>
      <c r="Y133" s="1064"/>
      <c r="Z133" s="1065"/>
      <c r="AA133" s="1066">
        <v>10.199999999999999</v>
      </c>
      <c r="AB133" s="1067"/>
      <c r="AC133" s="1067"/>
      <c r="AD133" s="1067"/>
      <c r="AE133" s="1068"/>
      <c r="AF133" s="1066">
        <v>10.4</v>
      </c>
      <c r="AG133" s="1067"/>
      <c r="AH133" s="1067"/>
      <c r="AI133" s="1067"/>
      <c r="AJ133" s="1068"/>
      <c r="AK133" s="1066">
        <v>10.8</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gzJ8IYaYA6FolG+LHma2ZI83+/E4fY957gWjjdZeuwxJ88L/VqvUQXOc0j8+D/K0uCJNmuF4ZhbTVtWPJWmclg==" saltValue="+ueFqL1YTTMrPiinGgBmu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265625" style="242" customWidth="1"/>
    <col min="121" max="121" width="0" style="241" hidden="1" customWidth="1"/>
    <col min="122" max="16384" width="9" style="241" hidden="1"/>
  </cols>
  <sheetData>
    <row r="1" spans="1:120" ht="13">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241"/>
    </row>
    <row r="17" spans="119:120" ht="13">
      <c r="DP17" s="241"/>
    </row>
    <row r="18" spans="119:120" ht="13"/>
    <row r="19" spans="119:120" ht="13"/>
    <row r="20" spans="119:120" ht="13">
      <c r="DO20" s="241"/>
      <c r="DP20" s="241"/>
    </row>
    <row r="21" spans="119:120" ht="13">
      <c r="DP21" s="241"/>
    </row>
    <row r="22" spans="119:120" ht="13"/>
    <row r="23" spans="119:120" ht="13">
      <c r="DO23" s="241"/>
      <c r="DP23" s="241"/>
    </row>
    <row r="24" spans="119:120" ht="13">
      <c r="DP24" s="241"/>
    </row>
    <row r="25" spans="119:120" ht="13">
      <c r="DP25" s="241"/>
    </row>
    <row r="26" spans="119:120" ht="13">
      <c r="DO26" s="241"/>
      <c r="DP26" s="241"/>
    </row>
    <row r="27" spans="119:120" ht="13"/>
    <row r="28" spans="119:120" ht="13">
      <c r="DO28" s="241"/>
      <c r="DP28" s="241"/>
    </row>
    <row r="29" spans="119:120" ht="13">
      <c r="DP29" s="241"/>
    </row>
    <row r="30" spans="119:120" ht="13"/>
    <row r="31" spans="119:120" ht="13">
      <c r="DO31" s="241"/>
      <c r="DP31" s="241"/>
    </row>
    <row r="32" spans="119:120" ht="13"/>
    <row r="33" spans="98:120" ht="13">
      <c r="DO33" s="241"/>
      <c r="DP33" s="241"/>
    </row>
    <row r="34" spans="98:120" ht="13">
      <c r="DM34" s="241"/>
    </row>
    <row r="35" spans="98:120" ht="13">
      <c r="CT35" s="241"/>
      <c r="CU35" s="241"/>
      <c r="CV35" s="241"/>
      <c r="CY35" s="241"/>
      <c r="CZ35" s="241"/>
      <c r="DA35" s="241"/>
      <c r="DD35" s="241"/>
      <c r="DE35" s="241"/>
      <c r="DF35" s="241"/>
      <c r="DI35" s="241"/>
      <c r="DJ35" s="241"/>
      <c r="DK35" s="241"/>
      <c r="DM35" s="241"/>
      <c r="DN35" s="241"/>
      <c r="DO35" s="241"/>
      <c r="DP35" s="241"/>
    </row>
    <row r="36" spans="98:120" ht="13"/>
    <row r="37" spans="98:120" ht="13">
      <c r="CW37" s="241"/>
      <c r="DB37" s="241"/>
      <c r="DG37" s="241"/>
      <c r="DL37" s="241"/>
      <c r="DP37" s="241"/>
    </row>
    <row r="38" spans="98:120" ht="13">
      <c r="CT38" s="241"/>
      <c r="CU38" s="241"/>
      <c r="CV38" s="241"/>
      <c r="CW38" s="241"/>
      <c r="CY38" s="241"/>
      <c r="CZ38" s="241"/>
      <c r="DA38" s="241"/>
      <c r="DB38" s="241"/>
      <c r="DD38" s="241"/>
      <c r="DE38" s="241"/>
      <c r="DF38" s="241"/>
      <c r="DG38" s="241"/>
      <c r="DI38" s="241"/>
      <c r="DJ38" s="241"/>
      <c r="DK38" s="241"/>
      <c r="DL38" s="241"/>
      <c r="DN38" s="241"/>
      <c r="DO38" s="241"/>
      <c r="DP38" s="241"/>
    </row>
    <row r="39" spans="98:120" ht="13"/>
    <row r="40" spans="98:120" ht="13"/>
    <row r="41" spans="98:120" ht="13"/>
    <row r="42" spans="98:120" ht="13"/>
    <row r="43" spans="98:120" ht="13"/>
    <row r="44" spans="98:120" ht="13"/>
    <row r="45" spans="98:120" ht="13"/>
    <row r="46" spans="98:120" ht="13"/>
    <row r="47" spans="98:120" ht="13"/>
    <row r="48" spans="98:120" ht="13"/>
    <row r="49" spans="22:120" ht="13">
      <c r="DN49" s="241"/>
      <c r="DO49" s="241"/>
      <c r="DP49" s="241"/>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41"/>
      <c r="CS63" s="241"/>
      <c r="CX63" s="241"/>
      <c r="DC63" s="241"/>
      <c r="DH63" s="241"/>
    </row>
    <row r="64" spans="22:120" ht="13">
      <c r="V64" s="241"/>
    </row>
    <row r="65" spans="15:120" ht="13">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c r="Q66" s="241"/>
      <c r="S66" s="241"/>
      <c r="U66" s="241"/>
      <c r="DM66" s="241"/>
    </row>
    <row r="67" spans="15:120" ht="13">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row r="69" spans="15:120" ht="13"/>
    <row r="70" spans="15:120" ht="13"/>
    <row r="71" spans="15:120" ht="13"/>
    <row r="72" spans="15:120" ht="13">
      <c r="DP72" s="241"/>
    </row>
    <row r="73" spans="15:120" ht="13">
      <c r="DP73" s="241"/>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41"/>
      <c r="CX96" s="241"/>
      <c r="DC96" s="241"/>
      <c r="DH96" s="241"/>
    </row>
    <row r="97" spans="24:120" ht="13">
      <c r="CS97" s="241"/>
      <c r="CX97" s="241"/>
      <c r="DC97" s="241"/>
      <c r="DH97" s="241"/>
      <c r="DP97" s="242" t="s">
        <v>475</v>
      </c>
    </row>
    <row r="98" spans="24:120" ht="13" hidden="1">
      <c r="CS98" s="241"/>
      <c r="CX98" s="241"/>
      <c r="DC98" s="241"/>
      <c r="DH98" s="241"/>
    </row>
    <row r="99" spans="24:120" ht="13" hidden="1">
      <c r="CS99" s="241"/>
      <c r="CX99" s="241"/>
      <c r="DC99" s="241"/>
      <c r="DH99" s="241"/>
    </row>
    <row r="101" spans="24:120" ht="12" hidden="1" customHeight="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c r="CU102" s="241"/>
      <c r="CZ102" s="241"/>
      <c r="DE102" s="241"/>
      <c r="DJ102" s="241"/>
      <c r="DM102" s="241"/>
    </row>
    <row r="103" spans="24:120" ht="13" hidden="1">
      <c r="CT103" s="241"/>
      <c r="CV103" s="241"/>
      <c r="CW103" s="241"/>
      <c r="CY103" s="241"/>
      <c r="DA103" s="241"/>
      <c r="DB103" s="241"/>
      <c r="DD103" s="241"/>
      <c r="DF103" s="241"/>
      <c r="DG103" s="241"/>
      <c r="DI103" s="241"/>
      <c r="DK103" s="241"/>
      <c r="DL103" s="241"/>
      <c r="DM103" s="241"/>
      <c r="DN103" s="241"/>
      <c r="DO103" s="241"/>
      <c r="DP103" s="241"/>
    </row>
    <row r="104" spans="24:120" ht="13" hidden="1">
      <c r="CV104" s="241"/>
      <c r="CW104" s="241"/>
      <c r="DA104" s="241"/>
      <c r="DB104" s="241"/>
      <c r="DF104" s="241"/>
      <c r="DG104" s="241"/>
      <c r="DK104" s="241"/>
      <c r="DL104" s="241"/>
      <c r="DN104" s="241"/>
      <c r="DO104" s="241"/>
      <c r="DP104" s="241"/>
    </row>
    <row r="105" spans="24:120" ht="12.75" hidden="1" customHeight="1"/>
  </sheetData>
  <sheetProtection algorithmName="SHA-512" hashValue="3EeU6nTGNQjuXdCfo+mo95f/hGjFFQCRqq8fngC0DUSdGJ0MNlnFFlbjE96xcouf7WfBPv2S2WTp86NJkAKNFQ==" saltValue="Cw8UuIHrNRGOiLOj8hfl5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328125" style="242" customWidth="1"/>
    <col min="117" max="16384" width="9" style="241" hidden="1"/>
  </cols>
  <sheetData>
    <row r="1" spans="2:116" ht="13">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row r="3" spans="2:116" ht="13"/>
    <row r="4" spans="2:116" ht="13">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row r="20" spans="9:116" ht="13"/>
    <row r="21" spans="9:116" ht="13">
      <c r="DL21" s="241"/>
    </row>
    <row r="22" spans="9:116" ht="13">
      <c r="DI22" s="241"/>
      <c r="DJ22" s="241"/>
      <c r="DK22" s="241"/>
      <c r="DL22" s="241"/>
    </row>
    <row r="23" spans="9:116" ht="13">
      <c r="CY23" s="241"/>
      <c r="CZ23" s="241"/>
      <c r="DA23" s="241"/>
      <c r="DB23" s="241"/>
      <c r="DC23" s="241"/>
      <c r="DD23" s="241"/>
      <c r="DE23" s="241"/>
      <c r="DF23" s="241"/>
      <c r="DG23" s="241"/>
      <c r="DH23" s="241"/>
      <c r="DI23" s="241"/>
      <c r="DJ23" s="241"/>
      <c r="DK23" s="241"/>
      <c r="DL23" s="241"/>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241"/>
      <c r="DA35" s="241"/>
      <c r="DB35" s="241"/>
      <c r="DC35" s="241"/>
      <c r="DD35" s="241"/>
      <c r="DE35" s="241"/>
      <c r="DF35" s="241"/>
      <c r="DG35" s="241"/>
      <c r="DH35" s="241"/>
      <c r="DI35" s="241"/>
      <c r="DJ35" s="241"/>
      <c r="DK35" s="241"/>
      <c r="DL35" s="241"/>
    </row>
    <row r="36" spans="15:116" ht="13"/>
    <row r="37" spans="15:116" ht="13">
      <c r="DL37" s="241"/>
    </row>
    <row r="38" spans="15:116" ht="13">
      <c r="DI38" s="241"/>
      <c r="DJ38" s="241"/>
      <c r="DK38" s="241"/>
      <c r="DL38" s="241"/>
    </row>
    <row r="39" spans="15:116" ht="13"/>
    <row r="40" spans="15:116" ht="13"/>
    <row r="41" spans="15:116" ht="13"/>
    <row r="42" spans="15:116" ht="13"/>
    <row r="43" spans="15:116" ht="13">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c r="DL44" s="241"/>
    </row>
    <row r="45" spans="15:116" ht="13"/>
    <row r="46" spans="15:116" ht="13">
      <c r="DA46" s="241"/>
      <c r="DB46" s="241"/>
      <c r="DC46" s="241"/>
      <c r="DD46" s="241"/>
      <c r="DE46" s="241"/>
      <c r="DF46" s="241"/>
      <c r="DG46" s="241"/>
      <c r="DH46" s="241"/>
      <c r="DI46" s="241"/>
      <c r="DJ46" s="241"/>
      <c r="DK46" s="241"/>
      <c r="DL46" s="241"/>
    </row>
    <row r="47" spans="15:116" ht="13"/>
    <row r="48" spans="15:116" ht="13"/>
    <row r="49" spans="104:116" ht="13"/>
    <row r="50" spans="104:116" ht="13">
      <c r="CZ50" s="241"/>
      <c r="DA50" s="241"/>
      <c r="DB50" s="241"/>
      <c r="DC50" s="241"/>
      <c r="DD50" s="241"/>
      <c r="DE50" s="241"/>
      <c r="DF50" s="241"/>
      <c r="DG50" s="241"/>
      <c r="DH50" s="241"/>
      <c r="DI50" s="241"/>
      <c r="DJ50" s="241"/>
      <c r="DK50" s="241"/>
      <c r="DL50" s="241"/>
    </row>
    <row r="51" spans="104:116" ht="13"/>
    <row r="52" spans="104:116" ht="13"/>
    <row r="53" spans="104:116" ht="13">
      <c r="DL53" s="241"/>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41"/>
      <c r="DD67" s="241"/>
      <c r="DE67" s="241"/>
      <c r="DF67" s="241"/>
      <c r="DG67" s="241"/>
      <c r="DH67" s="241"/>
      <c r="DI67" s="241"/>
      <c r="DJ67" s="241"/>
      <c r="DK67" s="241"/>
      <c r="DL67" s="241"/>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MidliMXmgiKYqNSWH4YMihfPL2CmrLql1yHwopqDAvN6g0cV/CgkLxMYNcW95n+cDuyNSS9foPdFx++x46PVtQ==" saltValue="ipeom3/cleZDJnNv6jns9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c r="AS1" s="243"/>
      <c r="AT1" s="243"/>
    </row>
    <row r="2" spans="1:46" ht="13">
      <c r="AS2" s="243"/>
      <c r="AT2" s="243"/>
    </row>
    <row r="3" spans="1:46" ht="13">
      <c r="AS3" s="243"/>
      <c r="AT3" s="243"/>
    </row>
    <row r="4" spans="1:46" ht="13">
      <c r="AS4" s="243"/>
      <c r="AT4" s="243"/>
    </row>
    <row r="5" spans="1:46" ht="16.5">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c r="A6" s="247"/>
      <c r="AK6" s="248" t="s">
        <v>477</v>
      </c>
      <c r="AL6" s="248"/>
      <c r="AM6" s="248"/>
      <c r="AN6" s="248"/>
    </row>
    <row r="7" spans="1:46" ht="13.5" customHeight="1">
      <c r="A7" s="247"/>
      <c r="AK7" s="250"/>
      <c r="AL7" s="251"/>
      <c r="AM7" s="251"/>
      <c r="AN7" s="252"/>
      <c r="AO7" s="1101" t="s">
        <v>478</v>
      </c>
      <c r="AP7" s="253"/>
      <c r="AQ7" s="254" t="s">
        <v>479</v>
      </c>
      <c r="AR7" s="255"/>
    </row>
    <row r="8" spans="1:46" ht="13">
      <c r="A8" s="247"/>
      <c r="AK8" s="256"/>
      <c r="AL8" s="257"/>
      <c r="AM8" s="257"/>
      <c r="AN8" s="258"/>
      <c r="AO8" s="1102"/>
      <c r="AP8" s="259" t="s">
        <v>480</v>
      </c>
      <c r="AQ8" s="260" t="s">
        <v>481</v>
      </c>
      <c r="AR8" s="261" t="s">
        <v>482</v>
      </c>
    </row>
    <row r="9" spans="1:46" ht="13">
      <c r="A9" s="247"/>
      <c r="AK9" s="1103" t="s">
        <v>483</v>
      </c>
      <c r="AL9" s="1104"/>
      <c r="AM9" s="1104"/>
      <c r="AN9" s="1105"/>
      <c r="AO9" s="262">
        <v>1306060</v>
      </c>
      <c r="AP9" s="262">
        <v>207081</v>
      </c>
      <c r="AQ9" s="263">
        <v>186275</v>
      </c>
      <c r="AR9" s="264">
        <v>11.2</v>
      </c>
    </row>
    <row r="10" spans="1:46" ht="13.5" customHeight="1">
      <c r="A10" s="247"/>
      <c r="AK10" s="1103" t="s">
        <v>484</v>
      </c>
      <c r="AL10" s="1104"/>
      <c r="AM10" s="1104"/>
      <c r="AN10" s="1105"/>
      <c r="AO10" s="265">
        <v>108313</v>
      </c>
      <c r="AP10" s="265">
        <v>17173</v>
      </c>
      <c r="AQ10" s="266">
        <v>28060</v>
      </c>
      <c r="AR10" s="267">
        <v>-38.799999999999997</v>
      </c>
    </row>
    <row r="11" spans="1:46" ht="13.5" customHeight="1">
      <c r="A11" s="247"/>
      <c r="AK11" s="1103" t="s">
        <v>485</v>
      </c>
      <c r="AL11" s="1104"/>
      <c r="AM11" s="1104"/>
      <c r="AN11" s="1105"/>
      <c r="AO11" s="265">
        <v>37960</v>
      </c>
      <c r="AP11" s="265">
        <v>6019</v>
      </c>
      <c r="AQ11" s="266">
        <v>7123</v>
      </c>
      <c r="AR11" s="267">
        <v>-15.5</v>
      </c>
    </row>
    <row r="12" spans="1:46" ht="13.5" customHeight="1">
      <c r="A12" s="247"/>
      <c r="AK12" s="1103" t="s">
        <v>486</v>
      </c>
      <c r="AL12" s="1104"/>
      <c r="AM12" s="1104"/>
      <c r="AN12" s="1105"/>
      <c r="AO12" s="265" t="s">
        <v>487</v>
      </c>
      <c r="AP12" s="265" t="s">
        <v>487</v>
      </c>
      <c r="AQ12" s="266">
        <v>57</v>
      </c>
      <c r="AR12" s="267" t="s">
        <v>487</v>
      </c>
    </row>
    <row r="13" spans="1:46" ht="13.5" customHeight="1">
      <c r="A13" s="247"/>
      <c r="AK13" s="1103" t="s">
        <v>488</v>
      </c>
      <c r="AL13" s="1104"/>
      <c r="AM13" s="1104"/>
      <c r="AN13" s="1105"/>
      <c r="AO13" s="265">
        <v>90179</v>
      </c>
      <c r="AP13" s="265">
        <v>14298</v>
      </c>
      <c r="AQ13" s="266">
        <v>6435</v>
      </c>
      <c r="AR13" s="267">
        <v>122.2</v>
      </c>
    </row>
    <row r="14" spans="1:46" ht="13.5" customHeight="1">
      <c r="A14" s="247"/>
      <c r="AK14" s="1103" t="s">
        <v>489</v>
      </c>
      <c r="AL14" s="1104"/>
      <c r="AM14" s="1104"/>
      <c r="AN14" s="1105"/>
      <c r="AO14" s="265">
        <v>39870</v>
      </c>
      <c r="AP14" s="265">
        <v>6322</v>
      </c>
      <c r="AQ14" s="266">
        <v>3786</v>
      </c>
      <c r="AR14" s="267">
        <v>67</v>
      </c>
    </row>
    <row r="15" spans="1:46" ht="13.5" customHeight="1">
      <c r="A15" s="247"/>
      <c r="AK15" s="1106" t="s">
        <v>490</v>
      </c>
      <c r="AL15" s="1107"/>
      <c r="AM15" s="1107"/>
      <c r="AN15" s="1108"/>
      <c r="AO15" s="265">
        <v>-66952</v>
      </c>
      <c r="AP15" s="265">
        <v>-10616</v>
      </c>
      <c r="AQ15" s="266">
        <v>-9323</v>
      </c>
      <c r="AR15" s="267">
        <v>13.9</v>
      </c>
    </row>
    <row r="16" spans="1:46" ht="13">
      <c r="A16" s="247"/>
      <c r="AK16" s="1106" t="s">
        <v>177</v>
      </c>
      <c r="AL16" s="1107"/>
      <c r="AM16" s="1107"/>
      <c r="AN16" s="1108"/>
      <c r="AO16" s="265">
        <v>1515430</v>
      </c>
      <c r="AP16" s="265">
        <v>240277</v>
      </c>
      <c r="AQ16" s="266">
        <v>222412</v>
      </c>
      <c r="AR16" s="267">
        <v>8</v>
      </c>
    </row>
    <row r="17" spans="1:46" ht="13">
      <c r="A17" s="247"/>
    </row>
    <row r="18" spans="1:46" ht="13">
      <c r="A18" s="247"/>
      <c r="AQ18" s="268"/>
      <c r="AR18" s="268"/>
    </row>
    <row r="19" spans="1:46" ht="13">
      <c r="A19" s="247"/>
      <c r="AK19" s="243" t="s">
        <v>491</v>
      </c>
    </row>
    <row r="20" spans="1:46" ht="13">
      <c r="A20" s="247"/>
      <c r="AK20" s="269"/>
      <c r="AL20" s="270"/>
      <c r="AM20" s="270"/>
      <c r="AN20" s="271"/>
      <c r="AO20" s="272" t="s">
        <v>492</v>
      </c>
      <c r="AP20" s="273" t="s">
        <v>493</v>
      </c>
      <c r="AQ20" s="274" t="s">
        <v>494</v>
      </c>
      <c r="AR20" s="275"/>
    </row>
    <row r="21" spans="1:46" s="248" customFormat="1" ht="13">
      <c r="A21" s="276"/>
      <c r="AK21" s="1109" t="s">
        <v>495</v>
      </c>
      <c r="AL21" s="1110"/>
      <c r="AM21" s="1110"/>
      <c r="AN21" s="1111"/>
      <c r="AO21" s="277">
        <v>20.29</v>
      </c>
      <c r="AP21" s="278">
        <v>17.59</v>
      </c>
      <c r="AQ21" s="279">
        <v>2.7</v>
      </c>
      <c r="AS21" s="280"/>
      <c r="AT21" s="276"/>
    </row>
    <row r="22" spans="1:46" s="248" customFormat="1" ht="13">
      <c r="A22" s="276"/>
      <c r="AK22" s="1109" t="s">
        <v>496</v>
      </c>
      <c r="AL22" s="1110"/>
      <c r="AM22" s="1110"/>
      <c r="AN22" s="1111"/>
      <c r="AO22" s="281">
        <v>94.9</v>
      </c>
      <c r="AP22" s="282">
        <v>95.9</v>
      </c>
      <c r="AQ22" s="283">
        <v>-1</v>
      </c>
      <c r="AR22" s="268"/>
      <c r="AS22" s="280"/>
      <c r="AT22" s="276"/>
    </row>
    <row r="23" spans="1:46" s="248" customFormat="1" ht="13">
      <c r="A23" s="276"/>
      <c r="AP23" s="268"/>
      <c r="AQ23" s="268"/>
      <c r="AR23" s="268"/>
      <c r="AS23" s="280"/>
      <c r="AT23" s="276"/>
    </row>
    <row r="24" spans="1:46" s="248" customFormat="1" ht="13">
      <c r="A24" s="276"/>
      <c r="AP24" s="268"/>
      <c r="AQ24" s="268"/>
      <c r="AR24" s="268"/>
      <c r="AS24" s="280"/>
      <c r="AT24" s="276"/>
    </row>
    <row r="25" spans="1:46" s="248" customFormat="1" ht="13">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c r="A26" s="1100" t="s">
        <v>497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c r="A27" s="288"/>
      <c r="AS27" s="243"/>
      <c r="AT27" s="243"/>
    </row>
    <row r="28" spans="1:46" ht="16.5">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c r="A29" s="247"/>
      <c r="AK29" s="248" t="s">
        <v>499</v>
      </c>
      <c r="AL29" s="248"/>
      <c r="AM29" s="248"/>
      <c r="AN29" s="248"/>
      <c r="AS29" s="290"/>
    </row>
    <row r="30" spans="1:46" ht="13.5" customHeight="1">
      <c r="A30" s="247"/>
      <c r="AK30" s="250"/>
      <c r="AL30" s="251"/>
      <c r="AM30" s="251"/>
      <c r="AN30" s="252"/>
      <c r="AO30" s="1101" t="s">
        <v>478</v>
      </c>
      <c r="AP30" s="253"/>
      <c r="AQ30" s="254" t="s">
        <v>479</v>
      </c>
      <c r="AR30" s="255"/>
    </row>
    <row r="31" spans="1:46" ht="13">
      <c r="A31" s="247"/>
      <c r="AK31" s="256"/>
      <c r="AL31" s="257"/>
      <c r="AM31" s="257"/>
      <c r="AN31" s="258"/>
      <c r="AO31" s="1102"/>
      <c r="AP31" s="259" t="s">
        <v>480</v>
      </c>
      <c r="AQ31" s="260" t="s">
        <v>481</v>
      </c>
      <c r="AR31" s="261" t="s">
        <v>482</v>
      </c>
    </row>
    <row r="32" spans="1:46" ht="27" customHeight="1">
      <c r="A32" s="247"/>
      <c r="AK32" s="1117" t="s">
        <v>500</v>
      </c>
      <c r="AL32" s="1118"/>
      <c r="AM32" s="1118"/>
      <c r="AN32" s="1119"/>
      <c r="AO32" s="291">
        <v>890094</v>
      </c>
      <c r="AP32" s="291">
        <v>141128</v>
      </c>
      <c r="AQ32" s="292">
        <v>124581</v>
      </c>
      <c r="AR32" s="293">
        <v>13.3</v>
      </c>
    </row>
    <row r="33" spans="1:46" ht="13.5" customHeight="1">
      <c r="A33" s="247"/>
      <c r="AK33" s="1117" t="s">
        <v>501</v>
      </c>
      <c r="AL33" s="1118"/>
      <c r="AM33" s="1118"/>
      <c r="AN33" s="1119"/>
      <c r="AO33" s="291" t="s">
        <v>487</v>
      </c>
      <c r="AP33" s="291" t="s">
        <v>487</v>
      </c>
      <c r="AQ33" s="292">
        <v>76</v>
      </c>
      <c r="AR33" s="293" t="s">
        <v>487</v>
      </c>
    </row>
    <row r="34" spans="1:46" ht="27" customHeight="1">
      <c r="A34" s="247"/>
      <c r="AK34" s="1117" t="s">
        <v>502</v>
      </c>
      <c r="AL34" s="1118"/>
      <c r="AM34" s="1118"/>
      <c r="AN34" s="1119"/>
      <c r="AO34" s="291" t="s">
        <v>487</v>
      </c>
      <c r="AP34" s="291" t="s">
        <v>487</v>
      </c>
      <c r="AQ34" s="292">
        <v>163</v>
      </c>
      <c r="AR34" s="293" t="s">
        <v>487</v>
      </c>
    </row>
    <row r="35" spans="1:46" ht="27" customHeight="1">
      <c r="A35" s="247"/>
      <c r="AK35" s="1117" t="s">
        <v>503</v>
      </c>
      <c r="AL35" s="1118"/>
      <c r="AM35" s="1118"/>
      <c r="AN35" s="1119"/>
      <c r="AO35" s="291">
        <v>246423</v>
      </c>
      <c r="AP35" s="291">
        <v>39071</v>
      </c>
      <c r="AQ35" s="292">
        <v>24428</v>
      </c>
      <c r="AR35" s="293">
        <v>59.9</v>
      </c>
    </row>
    <row r="36" spans="1:46" ht="27" customHeight="1">
      <c r="A36" s="247"/>
      <c r="AK36" s="1117" t="s">
        <v>504</v>
      </c>
      <c r="AL36" s="1118"/>
      <c r="AM36" s="1118"/>
      <c r="AN36" s="1119"/>
      <c r="AO36" s="291" t="s">
        <v>487</v>
      </c>
      <c r="AP36" s="291" t="s">
        <v>487</v>
      </c>
      <c r="AQ36" s="292">
        <v>4294</v>
      </c>
      <c r="AR36" s="293" t="s">
        <v>487</v>
      </c>
    </row>
    <row r="37" spans="1:46" ht="13.5" customHeight="1">
      <c r="A37" s="247"/>
      <c r="AK37" s="1117" t="s">
        <v>505</v>
      </c>
      <c r="AL37" s="1118"/>
      <c r="AM37" s="1118"/>
      <c r="AN37" s="1119"/>
      <c r="AO37" s="291" t="s">
        <v>487</v>
      </c>
      <c r="AP37" s="291" t="s">
        <v>487</v>
      </c>
      <c r="AQ37" s="292">
        <v>880</v>
      </c>
      <c r="AR37" s="293" t="s">
        <v>487</v>
      </c>
    </row>
    <row r="38" spans="1:46" ht="27" customHeight="1">
      <c r="A38" s="247"/>
      <c r="AK38" s="1120" t="s">
        <v>506</v>
      </c>
      <c r="AL38" s="1121"/>
      <c r="AM38" s="1121"/>
      <c r="AN38" s="1122"/>
      <c r="AO38" s="294" t="s">
        <v>487</v>
      </c>
      <c r="AP38" s="294" t="s">
        <v>487</v>
      </c>
      <c r="AQ38" s="295">
        <v>22</v>
      </c>
      <c r="AR38" s="283" t="s">
        <v>487</v>
      </c>
      <c r="AS38" s="290"/>
    </row>
    <row r="39" spans="1:46" ht="13">
      <c r="A39" s="247"/>
      <c r="AK39" s="1120" t="s">
        <v>507</v>
      </c>
      <c r="AL39" s="1121"/>
      <c r="AM39" s="1121"/>
      <c r="AN39" s="1122"/>
      <c r="AO39" s="291">
        <v>-40420</v>
      </c>
      <c r="AP39" s="291">
        <v>-6409</v>
      </c>
      <c r="AQ39" s="292">
        <v>-5293</v>
      </c>
      <c r="AR39" s="293">
        <v>21.1</v>
      </c>
      <c r="AS39" s="290"/>
    </row>
    <row r="40" spans="1:46" ht="27" customHeight="1">
      <c r="A40" s="247"/>
      <c r="AK40" s="1117" t="s">
        <v>508</v>
      </c>
      <c r="AL40" s="1118"/>
      <c r="AM40" s="1118"/>
      <c r="AN40" s="1119"/>
      <c r="AO40" s="291">
        <v>-723965</v>
      </c>
      <c r="AP40" s="291">
        <v>-114788</v>
      </c>
      <c r="AQ40" s="292">
        <v>-99375</v>
      </c>
      <c r="AR40" s="293">
        <v>15.5</v>
      </c>
      <c r="AS40" s="290"/>
    </row>
    <row r="41" spans="1:46" ht="13">
      <c r="A41" s="247"/>
      <c r="AK41" s="1123" t="s">
        <v>287</v>
      </c>
      <c r="AL41" s="1124"/>
      <c r="AM41" s="1124"/>
      <c r="AN41" s="1125"/>
      <c r="AO41" s="291">
        <v>372132</v>
      </c>
      <c r="AP41" s="291">
        <v>59003</v>
      </c>
      <c r="AQ41" s="292">
        <v>49775</v>
      </c>
      <c r="AR41" s="293">
        <v>18.5</v>
      </c>
      <c r="AS41" s="290"/>
    </row>
    <row r="42" spans="1:46" ht="13">
      <c r="A42" s="247"/>
      <c r="AK42" s="296"/>
      <c r="AQ42" s="268"/>
      <c r="AR42" s="268"/>
      <c r="AS42" s="290"/>
    </row>
    <row r="43" spans="1:46" ht="13">
      <c r="A43" s="247"/>
      <c r="AP43" s="297"/>
      <c r="AQ43" s="268"/>
      <c r="AS43" s="290"/>
    </row>
    <row r="44" spans="1:46" ht="13">
      <c r="A44" s="247"/>
      <c r="AQ44" s="268"/>
    </row>
    <row r="45" spans="1:46" ht="13">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c r="A47" s="300" t="s">
        <v>509</v>
      </c>
    </row>
    <row r="48" spans="1:46" ht="13">
      <c r="A48" s="247"/>
      <c r="AK48" s="301" t="s">
        <v>510</v>
      </c>
      <c r="AL48" s="301"/>
      <c r="AM48" s="301"/>
      <c r="AN48" s="301"/>
      <c r="AO48" s="301"/>
      <c r="AP48" s="301"/>
      <c r="AQ48" s="302"/>
      <c r="AR48" s="301"/>
    </row>
    <row r="49" spans="1:44" ht="13.5" customHeight="1">
      <c r="A49" s="247"/>
      <c r="AK49" s="303"/>
      <c r="AL49" s="304"/>
      <c r="AM49" s="1112" t="s">
        <v>478</v>
      </c>
      <c r="AN49" s="1114" t="s">
        <v>511</v>
      </c>
      <c r="AO49" s="1115"/>
      <c r="AP49" s="1115"/>
      <c r="AQ49" s="1115"/>
      <c r="AR49" s="1116"/>
    </row>
    <row r="50" spans="1:44" ht="13">
      <c r="A50" s="247"/>
      <c r="AK50" s="305"/>
      <c r="AL50" s="306"/>
      <c r="AM50" s="1113"/>
      <c r="AN50" s="307" t="s">
        <v>512</v>
      </c>
      <c r="AO50" s="308" t="s">
        <v>513</v>
      </c>
      <c r="AP50" s="309" t="s">
        <v>514</v>
      </c>
      <c r="AQ50" s="310" t="s">
        <v>515</v>
      </c>
      <c r="AR50" s="311" t="s">
        <v>516</v>
      </c>
    </row>
    <row r="51" spans="1:44" ht="13">
      <c r="A51" s="247"/>
      <c r="AK51" s="303" t="s">
        <v>517</v>
      </c>
      <c r="AL51" s="304"/>
      <c r="AM51" s="312">
        <v>2077915</v>
      </c>
      <c r="AN51" s="313">
        <v>302462</v>
      </c>
      <c r="AO51" s="314">
        <v>6.4</v>
      </c>
      <c r="AP51" s="315">
        <v>200194</v>
      </c>
      <c r="AQ51" s="316">
        <v>5.2</v>
      </c>
      <c r="AR51" s="317">
        <v>1.2</v>
      </c>
    </row>
    <row r="52" spans="1:44" ht="13">
      <c r="A52" s="247"/>
      <c r="AK52" s="318"/>
      <c r="AL52" s="319" t="s">
        <v>518</v>
      </c>
      <c r="AM52" s="320">
        <v>772058</v>
      </c>
      <c r="AN52" s="321">
        <v>112381</v>
      </c>
      <c r="AO52" s="322">
        <v>327</v>
      </c>
      <c r="AP52" s="323">
        <v>106422</v>
      </c>
      <c r="AQ52" s="324">
        <v>20.100000000000001</v>
      </c>
      <c r="AR52" s="325">
        <v>306.89999999999998</v>
      </c>
    </row>
    <row r="53" spans="1:44" ht="13">
      <c r="A53" s="247"/>
      <c r="AK53" s="303" t="s">
        <v>519</v>
      </c>
      <c r="AL53" s="304"/>
      <c r="AM53" s="312">
        <v>2030364</v>
      </c>
      <c r="AN53" s="313">
        <v>300928</v>
      </c>
      <c r="AO53" s="314">
        <v>-0.5</v>
      </c>
      <c r="AP53" s="315">
        <v>196914</v>
      </c>
      <c r="AQ53" s="316">
        <v>-1.6</v>
      </c>
      <c r="AR53" s="317">
        <v>1.1000000000000001</v>
      </c>
    </row>
    <row r="54" spans="1:44" ht="13">
      <c r="A54" s="247"/>
      <c r="AK54" s="318"/>
      <c r="AL54" s="319" t="s">
        <v>518</v>
      </c>
      <c r="AM54" s="320">
        <v>1011410</v>
      </c>
      <c r="AN54" s="321">
        <v>149905</v>
      </c>
      <c r="AO54" s="322">
        <v>33.4</v>
      </c>
      <c r="AP54" s="323">
        <v>98966</v>
      </c>
      <c r="AQ54" s="324">
        <v>-7</v>
      </c>
      <c r="AR54" s="325">
        <v>40.4</v>
      </c>
    </row>
    <row r="55" spans="1:44" ht="13">
      <c r="A55" s="247"/>
      <c r="AK55" s="303" t="s">
        <v>520</v>
      </c>
      <c r="AL55" s="304"/>
      <c r="AM55" s="312">
        <v>960321</v>
      </c>
      <c r="AN55" s="313">
        <v>146279</v>
      </c>
      <c r="AO55" s="314">
        <v>-51.4</v>
      </c>
      <c r="AP55" s="315">
        <v>204757</v>
      </c>
      <c r="AQ55" s="316">
        <v>4</v>
      </c>
      <c r="AR55" s="317">
        <v>-55.4</v>
      </c>
    </row>
    <row r="56" spans="1:44" ht="13">
      <c r="A56" s="247"/>
      <c r="AK56" s="318"/>
      <c r="AL56" s="319" t="s">
        <v>518</v>
      </c>
      <c r="AM56" s="320">
        <v>423980</v>
      </c>
      <c r="AN56" s="321">
        <v>64582</v>
      </c>
      <c r="AO56" s="322">
        <v>-56.9</v>
      </c>
      <c r="AP56" s="323">
        <v>106071</v>
      </c>
      <c r="AQ56" s="324">
        <v>7.2</v>
      </c>
      <c r="AR56" s="325">
        <v>-64.099999999999994</v>
      </c>
    </row>
    <row r="57" spans="1:44" ht="13">
      <c r="A57" s="247"/>
      <c r="AK57" s="303" t="s">
        <v>521</v>
      </c>
      <c r="AL57" s="304"/>
      <c r="AM57" s="312">
        <v>973149</v>
      </c>
      <c r="AN57" s="313">
        <v>151817</v>
      </c>
      <c r="AO57" s="314">
        <v>3.8</v>
      </c>
      <c r="AP57" s="315">
        <v>194971</v>
      </c>
      <c r="AQ57" s="316">
        <v>-4.8</v>
      </c>
      <c r="AR57" s="317">
        <v>8.6</v>
      </c>
    </row>
    <row r="58" spans="1:44" ht="13">
      <c r="A58" s="247"/>
      <c r="AK58" s="318"/>
      <c r="AL58" s="319" t="s">
        <v>518</v>
      </c>
      <c r="AM58" s="320">
        <v>264123</v>
      </c>
      <c r="AN58" s="321">
        <v>41205</v>
      </c>
      <c r="AO58" s="322">
        <v>-36.200000000000003</v>
      </c>
      <c r="AP58" s="323">
        <v>105966</v>
      </c>
      <c r="AQ58" s="324">
        <v>-0.1</v>
      </c>
      <c r="AR58" s="325">
        <v>-36.1</v>
      </c>
    </row>
    <row r="59" spans="1:44" ht="13">
      <c r="A59" s="247"/>
      <c r="AK59" s="303" t="s">
        <v>522</v>
      </c>
      <c r="AL59" s="304"/>
      <c r="AM59" s="312">
        <v>2278678</v>
      </c>
      <c r="AN59" s="313">
        <v>361293</v>
      </c>
      <c r="AO59" s="314">
        <v>138</v>
      </c>
      <c r="AP59" s="315">
        <v>224172</v>
      </c>
      <c r="AQ59" s="316">
        <v>15</v>
      </c>
      <c r="AR59" s="317">
        <v>123</v>
      </c>
    </row>
    <row r="60" spans="1:44" ht="13">
      <c r="A60" s="247"/>
      <c r="AK60" s="318"/>
      <c r="AL60" s="319" t="s">
        <v>518</v>
      </c>
      <c r="AM60" s="320">
        <v>288240</v>
      </c>
      <c r="AN60" s="321">
        <v>45702</v>
      </c>
      <c r="AO60" s="322">
        <v>10.9</v>
      </c>
      <c r="AP60" s="323">
        <v>117611</v>
      </c>
      <c r="AQ60" s="324">
        <v>11</v>
      </c>
      <c r="AR60" s="325">
        <v>-0.1</v>
      </c>
    </row>
    <row r="61" spans="1:44" ht="13">
      <c r="A61" s="247"/>
      <c r="AK61" s="303" t="s">
        <v>523</v>
      </c>
      <c r="AL61" s="326"/>
      <c r="AM61" s="312">
        <v>1664085</v>
      </c>
      <c r="AN61" s="313">
        <v>252556</v>
      </c>
      <c r="AO61" s="314">
        <v>19.3</v>
      </c>
      <c r="AP61" s="315">
        <v>204202</v>
      </c>
      <c r="AQ61" s="327">
        <v>3.6</v>
      </c>
      <c r="AR61" s="317">
        <v>15.7</v>
      </c>
    </row>
    <row r="62" spans="1:44" ht="13">
      <c r="A62" s="247"/>
      <c r="AK62" s="318"/>
      <c r="AL62" s="319" t="s">
        <v>518</v>
      </c>
      <c r="AM62" s="320">
        <v>551962</v>
      </c>
      <c r="AN62" s="321">
        <v>82755</v>
      </c>
      <c r="AO62" s="322">
        <v>55.6</v>
      </c>
      <c r="AP62" s="323">
        <v>107007</v>
      </c>
      <c r="AQ62" s="324">
        <v>6.2</v>
      </c>
      <c r="AR62" s="325">
        <v>49.4</v>
      </c>
    </row>
    <row r="63" spans="1:44" ht="13">
      <c r="A63" s="247"/>
    </row>
    <row r="64" spans="1:44" ht="13">
      <c r="A64" s="247"/>
    </row>
    <row r="65" spans="1:46" ht="13">
      <c r="A65" s="247"/>
    </row>
    <row r="66" spans="1:46" ht="13">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c r="AS67" s="243"/>
      <c r="AT67" s="243"/>
    </row>
    <row r="70" spans="1:46" ht="13" hidden="1"/>
    <row r="71" spans="1:46" ht="13" hidden="1"/>
    <row r="72" spans="1:46" ht="13" hidden="1"/>
    <row r="73" spans="1:46" ht="13" hidden="1"/>
  </sheetData>
  <sheetProtection algorithmName="SHA-512" hashValue="b8Ms+vYVI+CjJXP41xfWkQOvsvHa7oJ2ug54gRhIgqZGp3fHcITgisi+4XxPoj3eK57pk0WydgMxCHOPR9SNCw==" saltValue="R+Sce7rhz18czgFP0AK3S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453125" style="242" customWidth="1"/>
    <col min="126" max="16384" width="9" style="241" hidden="1"/>
  </cols>
  <sheetData>
    <row r="1" spans="2:125"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c r="B2" s="241"/>
      <c r="DG2" s="241"/>
    </row>
    <row r="3" spans="2:125" ht="13">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row r="5" spans="2:125" ht="13"/>
    <row r="6" spans="2:125" ht="13"/>
    <row r="7" spans="2:125" ht="13"/>
    <row r="8" spans="2:125" ht="13"/>
    <row r="9" spans="2:125" ht="13">
      <c r="DU9" s="241"/>
    </row>
    <row r="10" spans="2:125" ht="13"/>
    <row r="11" spans="2:125" ht="13"/>
    <row r="12" spans="2:125" ht="13"/>
    <row r="13" spans="2:125" ht="13"/>
    <row r="14" spans="2:125" ht="13"/>
    <row r="15" spans="2:125" ht="13"/>
    <row r="16" spans="2:125" ht="13"/>
    <row r="17" spans="125:125" ht="13">
      <c r="DU17" s="241"/>
    </row>
    <row r="18" spans="125:125" ht="13"/>
    <row r="19" spans="125:125" ht="13"/>
    <row r="20" spans="125:125" ht="13">
      <c r="DU20" s="241"/>
    </row>
    <row r="21" spans="125:125" ht="13">
      <c r="DU21" s="241"/>
    </row>
    <row r="22" spans="125:125" ht="13"/>
    <row r="23" spans="125:125" ht="13"/>
    <row r="24" spans="125:125" ht="13"/>
    <row r="25" spans="125:125" ht="13"/>
    <row r="26" spans="125:125" ht="13"/>
    <row r="27" spans="125:125" ht="13"/>
    <row r="28" spans="125:125" ht="13">
      <c r="DU28" s="241"/>
    </row>
    <row r="29" spans="125:125" ht="13"/>
    <row r="30" spans="125:125" ht="13"/>
    <row r="31" spans="125:125" ht="13"/>
    <row r="32" spans="125:125" ht="13"/>
    <row r="33" spans="2:125" ht="13">
      <c r="B33" s="241"/>
      <c r="G33" s="241"/>
      <c r="I33" s="241"/>
    </row>
    <row r="34" spans="2:125" ht="13">
      <c r="C34" s="241"/>
      <c r="P34" s="241"/>
      <c r="DE34" s="241"/>
      <c r="DH34" s="241"/>
    </row>
    <row r="35" spans="2:125" ht="13">
      <c r="D35" s="241"/>
      <c r="E35" s="241"/>
      <c r="DG35" s="241"/>
      <c r="DJ35" s="241"/>
      <c r="DP35" s="241"/>
      <c r="DQ35" s="241"/>
      <c r="DR35" s="241"/>
      <c r="DS35" s="241"/>
      <c r="DT35" s="241"/>
      <c r="DU35" s="241"/>
    </row>
    <row r="36" spans="2:125" ht="13">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c r="DU37" s="241"/>
    </row>
    <row r="38" spans="2:125" ht="13">
      <c r="DT38" s="241"/>
      <c r="DU38" s="241"/>
    </row>
    <row r="39" spans="2:125" ht="13"/>
    <row r="40" spans="2:125" ht="13">
      <c r="DH40" s="241"/>
    </row>
    <row r="41" spans="2:125" ht="13">
      <c r="DE41" s="241"/>
    </row>
    <row r="42" spans="2:125" ht="13">
      <c r="DG42" s="241"/>
      <c r="DJ42" s="241"/>
    </row>
    <row r="43" spans="2:125" ht="13">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c r="DU44" s="241"/>
    </row>
    <row r="45" spans="2:125" ht="13"/>
    <row r="46" spans="2:125" ht="13"/>
    <row r="47" spans="2:125" ht="13"/>
    <row r="48" spans="2:125" ht="13">
      <c r="DT48" s="241"/>
      <c r="DU48" s="241"/>
    </row>
    <row r="49" spans="120:125" ht="13">
      <c r="DU49" s="241"/>
    </row>
    <row r="50" spans="120:125" ht="13">
      <c r="DU50" s="241"/>
    </row>
    <row r="51" spans="120:125" ht="13">
      <c r="DP51" s="241"/>
      <c r="DQ51" s="241"/>
      <c r="DR51" s="241"/>
      <c r="DS51" s="241"/>
      <c r="DT51" s="241"/>
      <c r="DU51" s="241"/>
    </row>
    <row r="52" spans="120:125" ht="13"/>
    <row r="53" spans="120:125" ht="13"/>
    <row r="54" spans="120:125" ht="13">
      <c r="DU54" s="241"/>
    </row>
    <row r="55" spans="120:125" ht="13"/>
    <row r="56" spans="120:125" ht="13"/>
    <row r="57" spans="120:125" ht="13"/>
    <row r="58" spans="120:125" ht="13">
      <c r="DU58" s="241"/>
    </row>
    <row r="59" spans="120:125" ht="13"/>
    <row r="60" spans="120:125" ht="13"/>
    <row r="61" spans="120:125" ht="13"/>
    <row r="62" spans="120:125" ht="13"/>
    <row r="63" spans="120:125" ht="13">
      <c r="DU63" s="241"/>
    </row>
    <row r="64" spans="120:125" ht="13">
      <c r="DT64" s="241"/>
      <c r="DU64" s="241"/>
    </row>
    <row r="65" spans="123:125" ht="13"/>
    <row r="66" spans="123:125" ht="13"/>
    <row r="67" spans="123:125" ht="13"/>
    <row r="68" spans="123:125" ht="13"/>
    <row r="69" spans="123:125" ht="13">
      <c r="DS69" s="241"/>
      <c r="DT69" s="241"/>
      <c r="DU69" s="241"/>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41"/>
    </row>
    <row r="83" spans="116:125" ht="13">
      <c r="DM83" s="241"/>
      <c r="DN83" s="241"/>
      <c r="DO83" s="241"/>
      <c r="DP83" s="241"/>
      <c r="DQ83" s="241"/>
      <c r="DR83" s="241"/>
      <c r="DS83" s="241"/>
      <c r="DT83" s="241"/>
      <c r="DU83" s="241"/>
    </row>
    <row r="84" spans="116:125" ht="13"/>
    <row r="85" spans="116:125" ht="13"/>
    <row r="86" spans="116:125" ht="13"/>
    <row r="87" spans="116:125" ht="13"/>
    <row r="88" spans="116:125" ht="13">
      <c r="DU88" s="241"/>
    </row>
    <row r="89" spans="116:125" ht="13"/>
    <row r="90" spans="116:125" ht="13"/>
    <row r="91" spans="116:125" ht="13"/>
    <row r="92" spans="116:125" ht="13.5" customHeight="1"/>
    <row r="93" spans="116:125" ht="13.5" customHeight="1"/>
    <row r="94" spans="116:125" ht="13.5" customHeight="1">
      <c r="DS94" s="241"/>
      <c r="DT94" s="241"/>
      <c r="DU94" s="241"/>
    </row>
    <row r="95" spans="116:125" ht="13.5" customHeight="1">
      <c r="DU95" s="241"/>
    </row>
    <row r="96" spans="116:125" ht="13.5" customHeight="1"/>
    <row r="97" spans="124:125" ht="13.5" customHeight="1"/>
    <row r="98" spans="124:125" ht="13.5" customHeight="1"/>
    <row r="99" spans="124:125" ht="13.5" customHeight="1"/>
    <row r="100" spans="124:125" ht="13.5" customHeight="1"/>
    <row r="101" spans="124:125" ht="13.5" customHeight="1">
      <c r="DU101" s="241"/>
    </row>
    <row r="102" spans="124:125" ht="13.5" customHeight="1"/>
    <row r="103" spans="124:125" ht="13.5" customHeight="1"/>
    <row r="104" spans="124:125" ht="13.5" customHeight="1">
      <c r="DT104" s="241"/>
      <c r="DU104" s="24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41" t="s">
        <v>475</v>
      </c>
    </row>
    <row r="121" spans="125:125" ht="13.5" hidden="1" customHeight="1">
      <c r="DU121" s="241"/>
    </row>
  </sheetData>
  <sheetProtection algorithmName="SHA-512" hashValue="hgOYoJ4jd9DcNyr3mx4c3LrjR3BeZ+JNI/V3AtOvTxGLy+D5/ul9uCZFNYqw4kH2BFjdE7TKW3X1oLA38aF1kA==" saltValue="N0my5AnaxM7xD3/H1WqM7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453125" style="242" customWidth="1"/>
    <col min="126" max="142" width="0" style="241" hidden="1" customWidth="1"/>
    <col min="143" max="16384" width="9" style="241" hidden="1"/>
  </cols>
  <sheetData>
    <row r="1" spans="1:125"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c r="B2" s="241"/>
      <c r="T2" s="241"/>
    </row>
    <row r="3" spans="1:125" ht="13">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241"/>
      <c r="G33" s="241"/>
      <c r="I33" s="241"/>
    </row>
    <row r="34" spans="2:125" ht="13">
      <c r="C34" s="241"/>
      <c r="P34" s="241"/>
      <c r="R34" s="241"/>
      <c r="U34" s="241"/>
    </row>
    <row r="35" spans="2:125" ht="13">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c r="F36" s="241"/>
      <c r="H36" s="241"/>
      <c r="J36" s="241"/>
      <c r="K36" s="241"/>
      <c r="L36" s="241"/>
      <c r="M36" s="241"/>
      <c r="N36" s="241"/>
      <c r="O36" s="241"/>
      <c r="Q36" s="241"/>
      <c r="S36" s="241"/>
      <c r="V36" s="241"/>
    </row>
    <row r="37" spans="2:125" ht="13"/>
    <row r="38" spans="2:125" ht="13"/>
    <row r="39" spans="2:125" ht="13"/>
    <row r="40" spans="2:125" ht="13">
      <c r="U40" s="241"/>
    </row>
    <row r="41" spans="2:125" ht="13">
      <c r="R41" s="241"/>
    </row>
    <row r="42" spans="2:125" ht="13">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c r="Q43" s="241"/>
      <c r="S43" s="241"/>
      <c r="V43" s="241"/>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42" t="s">
        <v>475</v>
      </c>
    </row>
  </sheetData>
  <sheetProtection algorithmName="SHA-512" hashValue="Jq1/hIcFr3KEiALp7RAFDGMxGEc6wVkehKBp3xQynVucgmsDQEHsDbvY/AntxsrpHTRXmN2yt8f9RwG0GvOrXA==" saltValue="GuvHeGmn4/BwIsbJ+3fKq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695312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525</v>
      </c>
      <c r="G46" s="8" t="s">
        <v>526</v>
      </c>
      <c r="H46" s="8" t="s">
        <v>527</v>
      </c>
      <c r="I46" s="8" t="s">
        <v>528</v>
      </c>
      <c r="J46" s="9" t="s">
        <v>529</v>
      </c>
    </row>
    <row r="47" spans="2:10" ht="57.75" customHeight="1">
      <c r="B47" s="10"/>
      <c r="C47" s="1126" t="s">
        <v>3</v>
      </c>
      <c r="D47" s="1126"/>
      <c r="E47" s="1127"/>
      <c r="F47" s="11">
        <v>46.04</v>
      </c>
      <c r="G47" s="12">
        <v>44</v>
      </c>
      <c r="H47" s="12">
        <v>42.57</v>
      </c>
      <c r="I47" s="12">
        <v>43.78</v>
      </c>
      <c r="J47" s="13">
        <v>41.5</v>
      </c>
    </row>
    <row r="48" spans="2:10" ht="57.75" customHeight="1">
      <c r="B48" s="14"/>
      <c r="C48" s="1128" t="s">
        <v>4</v>
      </c>
      <c r="D48" s="1128"/>
      <c r="E48" s="1129"/>
      <c r="F48" s="15">
        <v>2.2999999999999998</v>
      </c>
      <c r="G48" s="16">
        <v>2.2400000000000002</v>
      </c>
      <c r="H48" s="16">
        <v>2.52</v>
      </c>
      <c r="I48" s="16">
        <v>1.26</v>
      </c>
      <c r="J48" s="17">
        <v>1.36</v>
      </c>
    </row>
    <row r="49" spans="2:10" ht="57.75" customHeight="1" thickBot="1">
      <c r="B49" s="18"/>
      <c r="C49" s="1130" t="s">
        <v>5</v>
      </c>
      <c r="D49" s="1130"/>
      <c r="E49" s="1131"/>
      <c r="F49" s="19" t="s">
        <v>530</v>
      </c>
      <c r="G49" s="20">
        <v>0.13</v>
      </c>
      <c r="H49" s="20" t="s">
        <v>531</v>
      </c>
      <c r="I49" s="20" t="s">
        <v>532</v>
      </c>
      <c r="J49" s="21" t="s">
        <v>533</v>
      </c>
    </row>
    <row r="50" spans="2:10" ht="13"/>
  </sheetData>
  <sheetProtection algorithmName="SHA-512" hashValue="wIhfomJ30wMU8F5AKWtsRv/WEiMaYi25JzXXM5WyzYwBDMQ0ax0yjgFD34enf3QLSCsRZUgf7tWE99RruHuI5w==" saltValue="edfug5ALHRxzyHOCieMcv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有村 裕貴</cp:lastModifiedBy>
  <dcterms:created xsi:type="dcterms:W3CDTF">2026-02-23T10:02:00Z</dcterms:created>
  <dcterms:modified xsi:type="dcterms:W3CDTF">2026-03-24T00:02:32Z</dcterms:modified>
  <cp:category/>
</cp:coreProperties>
</file>