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87950FAC-1798-4F90-86FA-8E7A40A03A9A}"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23" i="12"/>
  <c r="V23" i="12"/>
  <c r="Q23" i="12"/>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C36"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BW39" i="10" s="1"/>
  <c r="BW40" i="10" s="1"/>
  <c r="CO34" i="10"/>
  <c r="CO35" i="10" s="1"/>
</calcChain>
</file>

<file path=xl/sharedStrings.xml><?xml version="1.0" encoding="utf-8"?>
<sst xmlns="http://schemas.openxmlformats.org/spreadsheetml/2006/main" count="1102" uniqueCount="570">
  <si>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</si>
  <si>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</si>
  <si>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</si>
  <si>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</si>
  <si>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</si>
  <si>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</si>
  <si>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</si>
  <si>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</si>
  <si>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</si>
  <si>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</si>
  <si>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</si>
  <si>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</si>
  <si>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</si>
  <si>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</si>
  <si>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</si>
  <si>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</si>
  <si>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</si>
  <si>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</si>
  <si>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</si>
  <si>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</si>
  <si>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</si>
  <si>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</si>
  <si>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</si>
  <si>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</si>
  <si>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</si>
  <si>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</si>
  <si>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</si>
  <si>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</si>
  <si>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</si>
  <si>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</si>
  <si>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</si>
  <si>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</si>
  <si>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</si>
  <si>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</si>
  <si>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</si>
  <si>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</si>
  <si>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</si>
  <si>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</si>
  <si>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</si>
  <si>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</si>
  <si>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</si>
  <si>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</si>
  <si>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</si>
  <si>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</si>
  <si>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</si>
  <si>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</si>
  <si>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</si>
  <si>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</si>
  <si>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</si>
  <si>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</si>
  <si>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</si>
  <si>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</si>
  <si>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</si>
  <si>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</si>
  <si>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</si>
  <si>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</si>
  <si>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</si>
  <si>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</si>
  <si>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</si>
  <si>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</si>
  <si>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</si>
  <si>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</si>
  <si>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</si>
  <si>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</si>
  <si>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</si>
  <si>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</si>
  <si>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</si>
  <si>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</si>
  <si>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</si>
  <si>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</si>
  <si>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</si>
  <si>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</si>
  <si>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</si>
  <si>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</si>
  <si>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</si>
  <si>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</si>
  <si>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</si>
  <si>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</si>
  <si>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</si>
  <si>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</si>
  <si>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</si>
  <si>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</si>
  <si>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</si>
  <si>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</si>
  <si>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</si>
  <si>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</si>
  <si>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</si>
  <si>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</si>
  <si>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</si>
  <si>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</si>
  <si>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</si>
  <si>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</si>
  <si>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</si>
  <si>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</si>
  <si>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</si>
  <si>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</si>
  <si>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</si>
  <si>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</si>
  <si>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</si>
  <si>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</si>
  <si>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</si>
  <si>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</si>
  <si>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</si>
  <si>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</si>
  <si>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</si>
  <si>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</si>
  <si>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</si>
  <si>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</si>
  <si>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</si>
  <si>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</si>
  <si>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</si>
  <si>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</si>
  <si>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</si>
  <si>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</si>
  <si>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</si>
  <si>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</si>
  <si>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</si>
  <si>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</si>
  <si>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</si>
  <si>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</si>
  <si>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</si>
  <si>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</si>
  <si>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</si>
  <si>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</si>
  <si>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</si>
  <si>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</si>
  <si>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</si>
  <si>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</si>
  <si>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</si>
  <si>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</si>
  <si>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</si>
  <si>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</si>
  <si>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</si>
  <si>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</si>
  <si>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</si>
  <si>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</si>
  <si>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</si>
  <si>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</si>
  <si>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</si>
  <si>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</si>
  <si>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</si>
  <si>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</si>
  <si>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</si>
  <si>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</si>
  <si>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</si>
  <si>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</si>
  <si>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</si>
  <si>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</si>
  <si>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</si>
  <si>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</si>
  <si>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</si>
  <si>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</si>
  <si>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</si>
  <si>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</si>
  <si>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</si>
  <si>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</si>
  <si>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</si>
  <si>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</si>
  <si>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</si>
  <si>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</si>
  <si>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</si>
  <si>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</si>
  <si>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</si>
  <si>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</si>
  <si>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</si>
  <si>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</si>
  <si>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</si>
  <si>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</si>
  <si>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</si>
  <si>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</si>
  <si>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</si>
  <si>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</si>
  <si>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</si>
  <si>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</si>
  <si>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</si>
  <si>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</si>
  <si>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</si>
  <si>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</si>
  <si>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</si>
  <si>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</si>
  <si>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</si>
  <si>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</si>
  <si>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</si>
  <si>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</si>
  <si>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</si>
  <si>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</si>
  <si>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</si>
  <si>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</si>
  <si>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</si>
  <si>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</si>
  <si>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</si>
  <si>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</si>
  <si>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</si>
  <si>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</si>
  <si>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</si>
  <si>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</si>
  <si>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</si>
  <si>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</si>
  <si>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</si>
  <si>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</si>
  <si>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</si>
  <si>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</si>
  <si>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</si>
  <si>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鹿児島県瀬戸内町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</si>
  <si>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</si>
  <si>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</si>
  <si>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</si>
  <si>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</si>
  <si>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</si>
  <si>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</si>
  <si>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</si>
  <si>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</si>
  <si>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</si>
  <si>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</si>
  <si>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</si>
  <si>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</si>
  <si>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</si>
  <si>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</si>
  <si>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</si>
  <si>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</si>
  <si>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</si>
  <si>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</si>
  <si>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</si>
  <si>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</si>
  <si>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</si>
  <si>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</si>
  <si>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</si>
  <si>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</si>
  <si>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</si>
  <si>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</si>
  <si>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</si>
  <si>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</si>
  <si>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</si>
  <si>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</si>
  <si>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</si>
  <si>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</si>
  <si>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</si>
  <si>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</si>
  <si>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</si>
  <si>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</si>
  <si>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</si>
  <si>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</si>
  <si>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</si>
  <si>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</si>
  <si>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</si>
  <si>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</si>
  <si>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</si>
  <si>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</si>
  <si>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</si>
  <si>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</si>
  <si>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</si>
  <si>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</si>
  <si>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</si>
  <si>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</si>
  <si>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</si>
  <si>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</si>
  <si>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</si>
  <si>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</si>
  <si>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</si>
  <si>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</si>
  <si>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</si>
  <si>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</si>
  <si>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</si>
  <si>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</si>
  <si>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</si>
  <si>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</si>
  <si>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</si>
  <si>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</si>
  <si>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</si>
  <si>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</si>
  <si>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</si>
  <si>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</si>
  <si>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</si>
  <si>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</si>
  <si>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</si>
  <si>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</si>
  <si>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</si>
  <si>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</si>
  <si>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</si>
  <si>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</si>
  <si>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</si>
  <si>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</si>
  <si>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</si>
  <si>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</si>
  <si>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</si>
  <si>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</si>
  <si>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</si>
  <si>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</si>
  <si>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</si>
  <si>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</si>
  <si>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</si>
  <si>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</si>
  <si>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</si>
  <si>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</si>
  <si>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</si>
  <si>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</si>
  <si>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</si>
  <si>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</si>
  <si>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</si>
  <si>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</si>
  <si>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</si>
  <si>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</si>
  <si>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</si>
  <si>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</si>
  <si>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</si>
  <si>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</si>
  <si>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</si>
  <si>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</si>
  <si>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</si>
  <si>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</si>
  <si>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</si>
  <si>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</si>
  <si>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</si>
  <si>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</si>
  <si>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</si>
  <si>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</si>
  <si>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</si>
  <si>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</si>
  <si>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</si>
  <si>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</si>
  <si>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</si>
  <si>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</si>
  <si>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</si>
  <si>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</si>
  <si>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</si>
  <si>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</si>
  <si>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</si>
  <si>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</si>
  <si>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</si>
  <si>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</si>
  <si>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</si>
  <si>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</si>
  <si>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</si>
  <si>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</si>
  <si>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</si>
  <si>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</si>
  <si>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</si>
  <si>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</si>
  <si>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</si>
  <si>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</si>
  <si>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</si>
  <si>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</si>
  <si>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</si>
  <si>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</si>
  <si>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</si>
  <si>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</si>
  <si>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</si>
  <si>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</si>
  <si>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</si>
  <si>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</si>
  <si>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</si>
  <si>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</si>
  <si>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</si>
  <si>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</si>
  <si>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鹿児島県瀬戸内町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</si>
  <si>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</si>
  <si>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</si>
  <si>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</si>
  <si>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</si>
  <si>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</si>
  <si>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</si>
  <si>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</si>
  <si>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</si>
  <si>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</si>
  <si>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</si>
  <si>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</si>
  <si>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</si>
  <si>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</si>
  <si>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</si>
  <si>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</si>
  <si>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</si>
  <si>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</si>
  <si>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</si>
  <si>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</si>
  <si>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</si>
  <si>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</si>
  <si>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</si>
  <si>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</si>
  <si>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</si>
  <si>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</si>
  <si>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</si>
  <si>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</si>
  <si>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</si>
  <si>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</si>
  <si>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</si>
  <si>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</si>
  <si>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</si>
  <si>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</si>
  <si>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</si>
  <si>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</si>
  <si>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</si>
  <si>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</si>
  <si>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</si>
  <si>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</si>
  <si>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</si>
  <si>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瀬戸内町簡易水道事業会計</t>
    <phoneticPr fontId="5"/>
  </si>
  <si>
    <t>瀬戸内町農業集落排水道事業会計</t>
    <phoneticPr fontId="5"/>
  </si>
  <si>
    <t>瀬戸内町船舶交通事業特別会計</t>
    <phoneticPr fontId="5"/>
  </si>
  <si>
    <t>法非適用企業</t>
    <phoneticPr fontId="5"/>
  </si>
  <si>
    <t>瀬戸内町古仁屋港上屋事業特別会計</t>
    <phoneticPr fontId="5"/>
  </si>
  <si>
    <t>瀬戸内町屠畜場事業特別会計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</si>
  <si>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</si>
  <si>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</si>
  <si>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</si>
  <si>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</si>
  <si>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</si>
  <si>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</si>
  <si>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</si>
  <si>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</si>
  <si>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</si>
  <si>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</si>
  <si>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</si>
  <si>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</si>
  <si>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</si>
  <si>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</si>
  <si>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</si>
  <si>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</si>
  <si>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</si>
  <si>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</si>
  <si>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</si>
  <si>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</si>
  <si>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</si>
  <si>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</si>
  <si>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</si>
  <si>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</si>
  <si>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</si>
  <si>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</si>
  <si>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</si>
  <si>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</si>
  <si>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</si>
  <si>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</si>
  <si>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</si>
  <si>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</si>
  <si>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</si>
  <si>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</si>
  <si>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</si>
  <si>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</si>
  <si>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</si>
  <si>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</si>
  <si>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</si>
  <si>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</si>
  <si>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</si>
  <si>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</si>
  <si>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</si>
  <si>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</si>
  <si>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</si>
  <si>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</si>
  <si>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</si>
  <si>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</si>
  <si>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</si>
  <si>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</si>
  <si>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</si>
  <si>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</si>
  <si>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</si>
  <si>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</si>
  <si>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瀬戸内町農業集落排水事業会計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</si>
  <si>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</si>
  <si>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</si>
  <si>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</si>
  <si>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</si>
  <si>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</si>
  <si>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</si>
  <si>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</si>
  <si>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</si>
  <si>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</si>
  <si>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</si>
  <si>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</si>
  <si>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</si>
  <si>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</si>
  <si>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</si>
  <si>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</si>
  <si>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</si>
  <si>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</si>
  <si>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</si>
  <si>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</si>
  <si>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</si>
  <si>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</si>
  <si>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</si>
  <si>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</si>
  <si>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</si>
  <si>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</si>
  <si>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</si>
  <si>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</si>
  <si>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</si>
  <si>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</si>
  <si>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</si>
  <si>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</si>
  <si>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</si>
  <si>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</si>
  <si>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</si>
  <si>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</si>
  <si>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</si>
  <si>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</si>
  <si>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</si>
  <si>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</si>
  <si>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</si>
  <si>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</si>
  <si>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</si>
  <si>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</si>
  <si>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</si>
  <si>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</si>
  <si>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</si>
  <si>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</si>
  <si>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</si>
  <si>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</si>
  <si>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</si>
  <si>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</si>
  <si>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</si>
  <si>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</si>
  <si>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</si>
  <si>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</si>
  <si>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</si>
  <si>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</si>
  <si>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</si>
  <si>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</si>
  <si>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</si>
  <si>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</si>
  <si>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</si>
  <si>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</si>
  <si>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</si>
  <si>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</si>
  <si>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</si>
  <si>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</si>
  <si>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</si>
  <si>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</si>
  <si>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</si>
  <si>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</si>
  <si>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</si>
  <si>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</si>
  <si>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</si>
  <si>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</si>
  <si>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</si>
  <si>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</si>
  <si>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</si>
  <si>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</si>
  <si>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</si>
  <si>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</si>
  <si>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2.53</t>
  </si>
  <si>
    <t>▲ 5.12</t>
  </si>
  <si>
    <t>▲ 2.85</t>
  </si>
  <si>
    <t>一般会計</t>
  </si>
  <si>
    <t>瀬戸内町水道事業会計</t>
  </si>
  <si>
    <t>瀬戸内町介護保険特別会計</t>
  </si>
  <si>
    <t>瀬戸内町簡易水道事業会計</t>
  </si>
  <si>
    <t>瀬戸内町国民健康保険（事業勘定）特別会計</t>
  </si>
  <si>
    <t>瀬戸内町農業集落排水道事業会計</t>
  </si>
  <si>
    <t>瀬戸内町国民健康保険（直営診療勘定）特別会計</t>
  </si>
  <si>
    <t>瀬戸内町後期高齢者医療事業特別会計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</si>
  <si>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</si>
  <si>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</si>
  <si>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</si>
  <si>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</si>
  <si>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</si>
  <si>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</si>
  <si>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</si>
  <si>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</si>
  <si>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奄美海運</t>
    <rPh sb="0" eb="2">
      <t>アマミ</t>
    </rPh>
    <rPh sb="2" eb="4">
      <t>カイウン</t>
    </rPh>
    <phoneticPr fontId="2"/>
  </si>
  <si>
    <t>加計呂麻バス</t>
    <rPh sb="0" eb="4">
      <t>カケロマ</t>
    </rPh>
    <phoneticPr fontId="2"/>
  </si>
  <si>
    <t>鹿児島県市町村総合事務組合</t>
    <phoneticPr fontId="2"/>
  </si>
  <si>
    <t>大島地区衛生組合</t>
    <phoneticPr fontId="2"/>
  </si>
  <si>
    <t>大島地区消防組合</t>
    <phoneticPr fontId="2"/>
  </si>
  <si>
    <t>奄美群島広域事務組合</t>
    <phoneticPr fontId="2"/>
  </si>
  <si>
    <t>奄美大島地区介護保険一部事務組合</t>
    <phoneticPr fontId="2"/>
  </si>
  <si>
    <t>鹿児島県後期高齢者医療広域連合（一般会計）</t>
    <phoneticPr fontId="2"/>
  </si>
  <si>
    <t>鹿児島県後期高齢者医療広域連合（特別会計）</t>
    <phoneticPr fontId="2"/>
  </si>
  <si>
    <t>公共施設維持管理基金</t>
    <rPh sb="0" eb="10">
      <t>コウキョウシセツイジカンリキキン</t>
    </rPh>
    <phoneticPr fontId="2"/>
  </si>
  <si>
    <t>ふるさと応援基金</t>
    <rPh sb="4" eb="8">
      <t>オウエンキキン</t>
    </rPh>
    <phoneticPr fontId="5"/>
  </si>
  <si>
    <t>庁舎建設基金</t>
    <rPh sb="0" eb="6">
      <t>チョウシャケンセツキキン</t>
    </rPh>
    <phoneticPr fontId="5"/>
  </si>
  <si>
    <t>森林環境譲与税基金</t>
    <rPh sb="0" eb="7">
      <t>シンリンカンキョウジョウヨゼイ</t>
    </rPh>
    <rPh sb="7" eb="9">
      <t>キキン</t>
    </rPh>
    <phoneticPr fontId="5"/>
  </si>
  <si>
    <t>青少年育成基金</t>
    <rPh sb="0" eb="3">
      <t>セイショウネン</t>
    </rPh>
    <rPh sb="3" eb="7">
      <t>イクセイキキン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</si>
</sst>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C11-4140-9FEB-693761B9A5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259237</c:v>
                </c:pt>
                <c:pt idx="1">
                  <c:v>350446</c:v>
                </c:pt>
                <c:pt idx="2">
                  <c:v>310240</c:v>
                </c:pt>
                <c:pt idx="3">
                  <c:v>255812</c:v>
                </c:pt>
                <c:pt idx="4">
                  <c:v>230845</c:v>
                </c:pt>
              </c:numCache>
            </c:numRef>
          </c:val>
          <c:smooth val="0"/>
          <c:extLst>
            <c:ext xmlns:c16="http://schemas.microsoft.com/office/drawing/2014/chart" uri="{C3380CC4-5D6E-409C-BE32-E72D297353CC}">
              <c16:uniqueId val="{00000001-0C11-4140-9FEB-693761B9A5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9.4600000000000009</c:v>
                </c:pt>
                <c:pt idx="1">
                  <c:v>12.63</c:v>
                </c:pt>
                <c:pt idx="2">
                  <c:v>10.23</c:v>
                </c:pt>
                <c:pt idx="3">
                  <c:v>12.65</c:v>
                </c:pt>
                <c:pt idx="4">
                  <c:v>9.1300000000000008</c:v>
                </c:pt>
              </c:numCache>
            </c:numRef>
          </c:val>
          <c:extLst>
            <c:ext xmlns:c16="http://schemas.microsoft.com/office/drawing/2014/chart" uri="{C3380CC4-5D6E-409C-BE32-E72D297353CC}">
              <c16:uniqueId val="{00000000-2134-430D-9106-9820D58756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28.05</c:v>
                </c:pt>
                <c:pt idx="1">
                  <c:v>30.61</c:v>
                </c:pt>
                <c:pt idx="2">
                  <c:v>31.72</c:v>
                </c:pt>
                <c:pt idx="3">
                  <c:v>24.1</c:v>
                </c:pt>
                <c:pt idx="4">
                  <c:v>23.62</c:v>
                </c:pt>
              </c:numCache>
            </c:numRef>
          </c:val>
          <c:extLst>
            <c:ext xmlns:c16="http://schemas.microsoft.com/office/drawing/2014/chart" uri="{C3380CC4-5D6E-409C-BE32-E72D297353CC}">
              <c16:uniqueId val="{00000001-2134-430D-9106-9820D58756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1.1100000000000001</c:v>
                </c:pt>
                <c:pt idx="1">
                  <c:v>8.2100000000000009</c:v>
                </c:pt>
                <c:pt idx="2">
                  <c:v>-2.5299999999999998</c:v>
                </c:pt>
                <c:pt idx="3">
                  <c:v>-5.12</c:v>
                </c:pt>
                <c:pt idx="4">
                  <c:v>-2.85</c:v>
                </c:pt>
              </c:numCache>
            </c:numRef>
          </c:val>
          <c:smooth val="0"/>
          <c:extLst>
            <c:ext xmlns:c16="http://schemas.microsoft.com/office/drawing/2014/chart" uri="{C3380CC4-5D6E-409C-BE32-E72D297353CC}">
              <c16:uniqueId val="{00000002-2134-430D-9106-9820D58756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c:v>
                </c:pt>
                <c:pt idx="6">
                  <c:v>#N/A</c:v>
                </c:pt>
                <c:pt idx="7">
                  <c:v>1.01</c:v>
                </c:pt>
                <c:pt idx="8">
                  <c:v>#N/A</c:v>
                </c:pt>
                <c:pt idx="9">
                  <c:v>0</c:v>
                </c:pt>
              </c:numCache>
            </c:numRef>
          </c:val>
          <c:extLst>
            <c:ext xmlns:c16="http://schemas.microsoft.com/office/drawing/2014/chart" uri="{C3380CC4-5D6E-409C-BE32-E72D297353CC}">
              <c16:uniqueId val="{00000000-BE1C-4681-AAD3-8E6FD6DF3F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1C-4681-AAD3-8E6FD6DF3F4E}"/>
            </c:ext>
          </c:extLst>
        </c:ser>
        <c:ser>
          <c:idx val="2"/>
          <c:order val="2"/>
          <c:tx>
            <c:strRef>
              <c:f>データシート!$A$29</c:f>
              <c:strCache>
                <c:ptCount val="1"/>
                <c:pt idx="0">
                  <c:v>瀬戸内町後期高齢者医療事業特別会計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BE1C-4681-AAD3-8E6FD6DF3F4E}"/>
            </c:ext>
          </c:extLst>
        </c:ser>
        <c:ser>
          <c:idx val="3"/>
          <c:order val="3"/>
          <c:tx>
            <c:strRef>
              <c:f>データシート!$A$30</c:f>
              <c:strCache>
                <c:ptCount val="1"/>
                <c:pt idx="0">
                  <c:v>瀬戸内町国民健康保険（直営診療勘定）特別会計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0.05</c:v>
                </c:pt>
                <c:pt idx="6">
                  <c:v>#N/A</c:v>
                </c:pt>
                <c:pt idx="7">
                  <c:v>0.15</c:v>
                </c:pt>
                <c:pt idx="8">
                  <c:v>#N/A</c:v>
                </c:pt>
                <c:pt idx="9">
                  <c:v>0.02</c:v>
                </c:pt>
              </c:numCache>
            </c:numRef>
          </c:val>
          <c:extLst>
            <c:ext xmlns:c16="http://schemas.microsoft.com/office/drawing/2014/chart" uri="{C3380CC4-5D6E-409C-BE32-E72D297353CC}">
              <c16:uniqueId val="{00000003-BE1C-4681-AAD3-8E6FD6DF3F4E}"/>
            </c:ext>
          </c:extLst>
        </c:ser>
        <c:ser>
          <c:idx val="4"/>
          <c:order val="4"/>
          <c:tx>
            <c:strRef>
              <c:f>データシート!$A$31</c:f>
              <c:strCache>
                <c:ptCount val="1"/>
                <c:pt idx="0">
                  <c:v>瀬戸内町農業集落排水道事業会計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6="http://schemas.microsoft.com/office/drawing/2014/chart" uri="{C3380CC4-5D6E-409C-BE32-E72D297353CC}">
              <c16:uniqueId val="{00000004-BE1C-4681-AAD3-8E6FD6DF3F4E}"/>
            </c:ext>
          </c:extLst>
        </c:ser>
        <c:ser>
          <c:idx val="5"/>
          <c:order val="5"/>
          <c:tx>
            <c:strRef>
              <c:f>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0.4</c:v>
                </c:pt>
                <c:pt idx="4">
                  <c:v>#N/A</c:v>
                </c:pt>
                <c:pt idx="5">
                  <c:v>0.34</c:v>
                </c:pt>
                <c:pt idx="6">
                  <c:v>#N/A</c:v>
                </c:pt>
                <c:pt idx="7">
                  <c:v>0.36</c:v>
                </c:pt>
                <c:pt idx="8">
                  <c:v>#N/A</c:v>
                </c:pt>
                <c:pt idx="9">
                  <c:v>0.34</c:v>
                </c:pt>
              </c:numCache>
            </c:numRef>
          </c:val>
          <c:extLst>
            <c:ext xmlns:c16="http://schemas.microsoft.com/office/drawing/2014/chart" uri="{C3380CC4-5D6E-409C-BE32-E72D297353CC}">
              <c16:uniqueId val="{00000005-BE1C-4681-AAD3-8E6FD6DF3F4E}"/>
            </c:ext>
          </c:extLst>
        </c:ser>
        <c:ser>
          <c:idx val="6"/>
          <c:order val="6"/>
          <c:tx>
            <c:strRef>
              <c:f>データシート!$A$33</c:f>
              <c:strCache>
                <c:ptCount val="1"/>
                <c:pt idx="0">
                  <c:v>瀬戸内町簡易水道事業会計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6-BE1C-4681-AAD3-8E6FD6DF3F4E}"/>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0.96</c:v>
                </c:pt>
                <c:pt idx="2">
                  <c:v>#N/A</c:v>
                </c:pt>
                <c:pt idx="3">
                  <c:v>1.0900000000000001</c:v>
                </c:pt>
                <c:pt idx="4">
                  <c:v>#N/A</c:v>
                </c:pt>
                <c:pt idx="5">
                  <c:v>2.0299999999999998</c:v>
                </c:pt>
                <c:pt idx="6">
                  <c:v>#N/A</c:v>
                </c:pt>
                <c:pt idx="7">
                  <c:v>1</c:v>
                </c:pt>
                <c:pt idx="8">
                  <c:v>#N/A</c:v>
                </c:pt>
                <c:pt idx="9">
                  <c:v>1.61</c:v>
                </c:pt>
              </c:numCache>
            </c:numRef>
          </c:val>
          <c:extLst>
            <c:ext xmlns:c16="http://schemas.microsoft.com/office/drawing/2014/chart" uri="{C3380CC4-5D6E-409C-BE32-E72D297353CC}">
              <c16:uniqueId val="{00000007-BE1C-4681-AAD3-8E6FD6DF3F4E}"/>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6.83</c:v>
                </c:pt>
                <c:pt idx="2">
                  <c:v>#N/A</c:v>
                </c:pt>
                <c:pt idx="3">
                  <c:v>6.62</c:v>
                </c:pt>
                <c:pt idx="4">
                  <c:v>#N/A</c:v>
                </c:pt>
                <c:pt idx="5">
                  <c:v>7.09</c:v>
                </c:pt>
                <c:pt idx="6">
                  <c:v>#N/A</c:v>
                </c:pt>
                <c:pt idx="7">
                  <c:v>7.8</c:v>
                </c:pt>
                <c:pt idx="8">
                  <c:v>#N/A</c:v>
                </c:pt>
                <c:pt idx="9">
                  <c:v>7.66</c:v>
                </c:pt>
              </c:numCache>
            </c:numRef>
          </c:val>
          <c:extLst>
            <c:ext xmlns:c16="http://schemas.microsoft.com/office/drawing/2014/chart" uri="{C3380CC4-5D6E-409C-BE32-E72D297353CC}">
              <c16:uniqueId val="{00000008-BE1C-4681-AAD3-8E6FD6DF3F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9.4499999999999993</c:v>
                </c:pt>
                <c:pt idx="2">
                  <c:v>#N/A</c:v>
                </c:pt>
                <c:pt idx="3">
                  <c:v>12.62</c:v>
                </c:pt>
                <c:pt idx="4">
                  <c:v>#N/A</c:v>
                </c:pt>
                <c:pt idx="5">
                  <c:v>10.23</c:v>
                </c:pt>
                <c:pt idx="6">
                  <c:v>#N/A</c:v>
                </c:pt>
                <c:pt idx="7">
                  <c:v>12.64</c:v>
                </c:pt>
                <c:pt idx="8">
                  <c:v>#N/A</c:v>
                </c:pt>
                <c:pt idx="9">
                  <c:v>9.1199999999999992</c:v>
                </c:pt>
              </c:numCache>
            </c:numRef>
          </c:val>
          <c:extLst>
            <c:ext xmlns:c16="http://schemas.microsoft.com/office/drawing/2014/chart" uri="{C3380CC4-5D6E-409C-BE32-E72D297353CC}">
              <c16:uniqueId val="{00000009-BE1C-4681-AAD3-8E6FD6DF3F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1111</c:v>
                </c:pt>
                <c:pt idx="5">
                  <c:v>1125</c:v>
                </c:pt>
                <c:pt idx="8">
                  <c:v>1120</c:v>
                </c:pt>
                <c:pt idx="11">
                  <c:v>1049</c:v>
                </c:pt>
                <c:pt idx="14">
                  <c:v>1111</c:v>
                </c:pt>
              </c:numCache>
            </c:numRef>
          </c:val>
          <c:extLst>
            <c:ext xmlns:c16="http://schemas.microsoft.com/office/drawing/2014/chart" uri="{C3380CC4-5D6E-409C-BE32-E72D297353CC}">
              <c16:uniqueId val="{00000000-A721-4DE4-BFB0-A0462E866C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A721-4DE4-BFB0-A0462E866C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21-4DE4-BFB0-A0462E866C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21-4DE4-BFB0-A0462E866C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c:v>
                </c:pt>
                <c:pt idx="3">
                  <c:v>49</c:v>
                </c:pt>
                <c:pt idx="6">
                  <c:v>53</c:v>
                </c:pt>
                <c:pt idx="9">
                  <c:v>63</c:v>
                </c:pt>
                <c:pt idx="12">
                  <c:v>67</c:v>
                </c:pt>
              </c:numCache>
            </c:numRef>
          </c:val>
          <c:extLst>
            <c:ext xmlns:c16="http://schemas.microsoft.com/office/drawing/2014/chart" uri="{C3380CC4-5D6E-409C-BE32-E72D297353CC}">
              <c16:uniqueId val="{00000004-A721-4DE4-BFB0-A0462E866C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21-4DE4-BFB0-A0462E866C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21-4DE4-BFB0-A0462E866C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1416</c:v>
                </c:pt>
                <c:pt idx="3">
                  <c:v>1456</c:v>
                </c:pt>
                <c:pt idx="6">
                  <c:v>1486</c:v>
                </c:pt>
                <c:pt idx="9">
                  <c:v>1458</c:v>
                </c:pt>
                <c:pt idx="12">
                  <c:v>1473</c:v>
                </c:pt>
              </c:numCache>
            </c:numRef>
          </c:val>
          <c:extLst>
            <c:ext xmlns:c16="http://schemas.microsoft.com/office/drawing/2014/chart" uri="{C3380CC4-5D6E-409C-BE32-E72D297353CC}">
              <c16:uniqueId val="{00000007-A721-4DE4-BFB0-A0462E866C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357</c:v>
                </c:pt>
                <c:pt idx="2">
                  <c:v>#N/A</c:v>
                </c:pt>
                <c:pt idx="3">
                  <c:v>#N/A</c:v>
                </c:pt>
                <c:pt idx="4">
                  <c:v>380</c:v>
                </c:pt>
                <c:pt idx="5">
                  <c:v>#N/A</c:v>
                </c:pt>
                <c:pt idx="6">
                  <c:v>#N/A</c:v>
                </c:pt>
                <c:pt idx="7">
                  <c:v>419</c:v>
                </c:pt>
                <c:pt idx="8">
                  <c:v>#N/A</c:v>
                </c:pt>
                <c:pt idx="9">
                  <c:v>#N/A</c:v>
                </c:pt>
                <c:pt idx="10">
                  <c:v>472</c:v>
                </c:pt>
                <c:pt idx="11">
                  <c:v>#N/A</c:v>
                </c:pt>
                <c:pt idx="12">
                  <c:v>#N/A</c:v>
                </c:pt>
                <c:pt idx="13">
                  <c:v>431</c:v>
                </c:pt>
                <c:pt idx="14">
                  <c:v>#N/A</c:v>
                </c:pt>
              </c:numCache>
            </c:numRef>
          </c:val>
          <c:smooth val="0"/>
          <c:extLst>
            <c:ext xmlns:c16="http://schemas.microsoft.com/office/drawing/2014/chart" uri="{C3380CC4-5D6E-409C-BE32-E72D297353CC}">
              <c16:uniqueId val="{00000008-A721-4DE4-BFB0-A0462E866C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7397</c:v>
                </c:pt>
                <c:pt idx="5">
                  <c:v>7643</c:v>
                </c:pt>
                <c:pt idx="8">
                  <c:v>6864</c:v>
                </c:pt>
                <c:pt idx="11">
                  <c:v>7257</c:v>
                </c:pt>
                <c:pt idx="14">
                  <c:v>6446</c:v>
                </c:pt>
              </c:numCache>
            </c:numRef>
          </c:val>
          <c:extLst>
            <c:ext xmlns:c16="http://schemas.microsoft.com/office/drawing/2014/chart" uri="{C3380CC4-5D6E-409C-BE32-E72D297353CC}">
              <c16:uniqueId val="{00000000-8CEF-4196-BE94-755A4F815F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c:v>
                </c:pt>
                <c:pt idx="5">
                  <c:v>249</c:v>
                </c:pt>
                <c:pt idx="8">
                  <c:v>207</c:v>
                </c:pt>
                <c:pt idx="11">
                  <c:v>166</c:v>
                </c:pt>
                <c:pt idx="14">
                  <c:v>133</c:v>
                </c:pt>
              </c:numCache>
            </c:numRef>
          </c:val>
          <c:extLst>
            <c:ext xmlns:c16="http://schemas.microsoft.com/office/drawing/2014/chart" uri="{C3380CC4-5D6E-409C-BE32-E72D297353CC}">
              <c16:uniqueId val="{00000001-8CEF-4196-BE94-755A4F815F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2469</c:v>
                </c:pt>
                <c:pt idx="5">
                  <c:v>3270</c:v>
                </c:pt>
                <c:pt idx="8">
                  <c:v>3554</c:v>
                </c:pt>
                <c:pt idx="11">
                  <c:v>3222</c:v>
                </c:pt>
                <c:pt idx="14">
                  <c:v>3295</c:v>
                </c:pt>
              </c:numCache>
            </c:numRef>
          </c:val>
          <c:extLst>
            <c:ext xmlns:c16="http://schemas.microsoft.com/office/drawing/2014/chart" uri="{C3380CC4-5D6E-409C-BE32-E72D297353CC}">
              <c16:uniqueId val="{00000002-8CEF-4196-BE94-755A4F815F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EF-4196-BE94-755A4F815F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EF-4196-BE94-755A4F815F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181</c:v>
                </c:pt>
                <c:pt idx="3">
                  <c:v>242</c:v>
                </c:pt>
                <c:pt idx="6">
                  <c:v>230</c:v>
                </c:pt>
                <c:pt idx="9">
                  <c:v>200</c:v>
                </c:pt>
                <c:pt idx="12">
                  <c:v>203</c:v>
                </c:pt>
              </c:numCache>
            </c:numRef>
          </c:val>
          <c:extLst>
            <c:ext xmlns:c16="http://schemas.microsoft.com/office/drawing/2014/chart" uri="{C3380CC4-5D6E-409C-BE32-E72D297353CC}">
              <c16:uniqueId val="{00000005-8CEF-4196-BE94-755A4F815F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721</c:v>
                </c:pt>
                <c:pt idx="3">
                  <c:v>616</c:v>
                </c:pt>
                <c:pt idx="6">
                  <c:v>506</c:v>
                </c:pt>
                <c:pt idx="9">
                  <c:v>529</c:v>
                </c:pt>
                <c:pt idx="12">
                  <c:v>534</c:v>
                </c:pt>
              </c:numCache>
            </c:numRef>
          </c:val>
          <c:extLst>
            <c:ext xmlns:c16="http://schemas.microsoft.com/office/drawing/2014/chart" uri="{C3380CC4-5D6E-409C-BE32-E72D297353CC}">
              <c16:uniqueId val="{00000006-8CEF-4196-BE94-755A4F815F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CEF-4196-BE94-755A4F815F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489</c:v>
                </c:pt>
                <c:pt idx="3">
                  <c:v>376</c:v>
                </c:pt>
                <c:pt idx="6">
                  <c:v>243</c:v>
                </c:pt>
                <c:pt idx="9">
                  <c:v>811</c:v>
                </c:pt>
                <c:pt idx="12">
                  <c:v>884</c:v>
                </c:pt>
              </c:numCache>
            </c:numRef>
          </c:val>
          <c:extLst>
            <c:ext xmlns:c16="http://schemas.microsoft.com/office/drawing/2014/chart" uri="{C3380CC4-5D6E-409C-BE32-E72D297353CC}">
              <c16:uniqueId val="{00000008-8CEF-4196-BE94-755A4F815F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8CEF-4196-BE94-755A4F815F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8438</c:v>
                </c:pt>
                <c:pt idx="3">
                  <c:v>8728</c:v>
                </c:pt>
                <c:pt idx="6">
                  <c:v>8545</c:v>
                </c:pt>
                <c:pt idx="9">
                  <c:v>8177</c:v>
                </c:pt>
                <c:pt idx="12">
                  <c:v>7737</c:v>
                </c:pt>
              </c:numCache>
            </c:numRef>
          </c:val>
          <c:extLst>
            <c:ext xmlns:c16="http://schemas.microsoft.com/office/drawing/2014/chart" uri="{C3380CC4-5D6E-409C-BE32-E72D297353CC}">
              <c16:uniqueId val="{0000000A-8CEF-4196-BE94-755A4F815F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EF-4196-BE94-755A4F815F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1766</c:v>
                </c:pt>
                <c:pt idx="1">
                  <c:v>1344</c:v>
                </c:pt>
                <c:pt idx="2">
                  <c:v>1360</c:v>
                </c:pt>
              </c:numCache>
            </c:numRef>
          </c:val>
          <c:extLst>
            <c:ext xmlns:c16="http://schemas.microsoft.com/office/drawing/2014/chart" uri="{C3380CC4-5D6E-409C-BE32-E72D297353CC}">
              <c16:uniqueId val="{00000000-BC91-4075-9145-6F6E297E65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216</c:v>
                </c:pt>
                <c:pt idx="1">
                  <c:v>216</c:v>
                </c:pt>
                <c:pt idx="2">
                  <c:v>216</c:v>
                </c:pt>
              </c:numCache>
            </c:numRef>
          </c:val>
          <c:extLst>
            <c:ext xmlns:c16="http://schemas.microsoft.com/office/drawing/2014/chart" uri="{C3380CC4-5D6E-409C-BE32-E72D297353CC}">
              <c16:uniqueId val="{00000001-BC91-4075-9145-6F6E297E65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1280</c:v>
                </c:pt>
                <c:pt idx="1">
                  <c:v>1570</c:v>
                </c:pt>
                <c:pt idx="2">
                  <c:v>1623</c:v>
                </c:pt>
              </c:numCache>
            </c:numRef>
          </c:val>
          <c:extLst>
            <c:ext xmlns:c16="http://schemas.microsoft.com/office/drawing/2014/chart" uri="{C3380CC4-5D6E-409C-BE32-E72D297353CC}">
              <c16:uniqueId val="{00000002-BC91-4075-9145-6F6E297E65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実質公債費比率（分子）の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の要因は、前年度に比べて、元利償還金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今後も多くの施設の更新や、公共事業が予定されているが、地方債の発行と償還のバランスを考慮した財政運営に努める。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現在基金残高のうち、実質公債費比率の算定に用いる満期一括償還地方債の償還の財源としての積立はない。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将来負担率の分子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百万円増の要因は、将来負担額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今後予定している大型公共施設の更新事業の影響により地方債残高の増加、将来負担比率の上昇は避けれないものと予想される。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地方債発行額の抑制や、公共事業全体の実施時期の平準化に努めるとともに、充当可能財源の更なる強化を図り、将来負担への影響を少なくするよう努める。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基金全体の残高が前年度と比べて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への積み立てが増加し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、基金全体の残高が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これまでは、主に財政調整基金への積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を行ってきたが、今後は老朽化を迎えている公共施設の整備に備えるための公共施設維持管理基金への積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への積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公共施設維持管理基金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多くの施設が老朽化を迎えているため、施設の更新、補修を行い安全を確保する。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本町の発展を願い、応援する人々からの寄附金を適正に管理し、寄附金を財源として、寄附者の意向を反映した事業を推進する。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･老朽化した庁舎の建設基金として、積み立てを行っていく。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･森林整備に関する施策並びに人材育成・担い手の確保，木材利用の促進や普及啓発等の森林整備及びその促進に関する施策を推進する。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･青少年健全育成を推進する。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多くの施設が老朽化による更新の時期を迎えているため、予定している公共施設の改修や更新事業、また、急に発生する修繕等にも対応できるように、引き続き公共施設維持管理基金に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法定</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賃金増や物価高騰に対応するため、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その他目的基金の残高とのバランスをとりながら、賃金増や物価高騰</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対応</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災害などの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突発的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支出に備え、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億円程度を維持していきたい。</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及び取り崩しを行わなかったため、基金残高は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現状を維持していく。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外海離島に所在する本町は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属島の有人３島を有している。そのために住民への最低限の行政サービスには多大な経費を要しており、基準財政需要額が類似団体に比べ非常に高くなっている。また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高齢化率が高いことなどから税収等の基準財政収入額が少なく、結果、財政力指数は類似団体の中でも最低レベルである。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推進による事務の効率化に努めることにより歳出を抑制し、財政の健全化を図っていく。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昨年度の決算と比較すると、人件費及び価格高騰によ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物件費が増加し、経常収支比率は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今後とも、自主財源の確保に努めるため、地域経済の活性化を図る施策を展開しつつ、事業の平準化、</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推進による事務の効率化に努めることにより歳出を抑制し、経常収支比率の改善を図る。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3048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328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9903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56388</xdr:rowOff>
    </xdr:from>
    <xdr:to>
      <xdr:col>15</xdr:col>
      <xdr:colOff>82550</xdr:colOff>
      <xdr:row>64</xdr:row>
      <xdr:rowOff>126238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5773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5773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161815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109999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離島に位置し、更に有人の属島を有するなど広域な行政区域を抱えているため、類似団体に比べて職員数が多い。また旅費や行政区域内での移動に係る車両船舶借上料、燃料費等の経費も大きく、加えて人口も減少してきているため、人口１人当たりの経費は類似団体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今後も適正な職員定員管理を行い、物件費に対しては費用対効果の検証をし、行政サービス提供にかかるコスト意識を高めて経費節減を図っていく。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166474</xdr:rowOff>
    </xdr:from>
    <xdr:to>
      <xdr:col>23</xdr:col>
      <xdr:colOff>133350</xdr:colOff>
      <xdr:row>82</xdr:row>
      <xdr:rowOff>19210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3924"/>
          <a:ext cx="8382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160083</xdr:rowOff>
    </xdr:from>
    <xdr:to>
      <xdr:col>19</xdr:col>
      <xdr:colOff>133350</xdr:colOff>
      <xdr:row>81</xdr:row>
      <xdr:rowOff>166474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47533"/>
          <a:ext cx="8890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140993</xdr:rowOff>
    </xdr:from>
    <xdr:to>
      <xdr:col>15</xdr:col>
      <xdr:colOff>82550</xdr:colOff>
      <xdr:row>81</xdr:row>
      <xdr:rowOff>160083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8443"/>
          <a:ext cx="889000" cy="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140993</xdr:rowOff>
    </xdr:from>
    <xdr:to>
      <xdr:col>11</xdr:col>
      <xdr:colOff>31750</xdr:colOff>
      <xdr:row>81</xdr:row>
      <xdr:rowOff>149044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2844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139860</xdr:rowOff>
    </xdr:from>
    <xdr:to>
      <xdr:col>23</xdr:col>
      <xdr:colOff>184150</xdr:colOff>
      <xdr:row>82</xdr:row>
      <xdr:rowOff>70010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16687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115674</xdr:rowOff>
    </xdr:from>
    <xdr:to>
      <xdr:col>19</xdr:col>
      <xdr:colOff>184150</xdr:colOff>
      <xdr:row>82</xdr:row>
      <xdr:rowOff>45824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30601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8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109283</xdr:rowOff>
    </xdr:from>
    <xdr:to>
      <xdr:col>15</xdr:col>
      <xdr:colOff>133350</xdr:colOff>
      <xdr:row>82</xdr:row>
      <xdr:rowOff>39433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24210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8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90193</xdr:rowOff>
    </xdr:from>
    <xdr:to>
      <xdr:col>11</xdr:col>
      <xdr:colOff>82550</xdr:colOff>
      <xdr:row>82</xdr:row>
      <xdr:rowOff>20343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98244</xdr:rowOff>
    </xdr:from>
    <xdr:to>
      <xdr:col>7</xdr:col>
      <xdr:colOff>31750</xdr:colOff>
      <xdr:row>82</xdr:row>
      <xdr:rowOff>28394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7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類似団体及び全国市町村平均と比較して低水準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ト増加し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今後も人件費総額や職員数の適正化に努める。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75898</xdr:rowOff>
    </xdr:from>
    <xdr:to>
      <xdr:col>81</xdr:col>
      <xdr:colOff>44450</xdr:colOff>
      <xdr:row>83</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062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062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156332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83</xdr:row>
      <xdr:rowOff>156332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062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25098</xdr:rowOff>
    </xdr:from>
    <xdr:to>
      <xdr:col>77</xdr:col>
      <xdr:colOff>95250</xdr:colOff>
      <xdr:row>83</xdr:row>
      <xdr:rowOff>126698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136875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105532</xdr:rowOff>
    </xdr:from>
    <xdr:to>
      <xdr:col>68</xdr:col>
      <xdr:colOff>203200</xdr:colOff>
      <xdr:row>84</xdr:row>
      <xdr:rowOff>35682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45859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離島</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広域な行政区域を有しているため、職員数は類似団体に比べ多くなっている。人口減少や定年延長もあり昨年度より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人増加しているが、事務事業の見直しや事業の民間委託の推進により、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170349</xdr:rowOff>
    </xdr:from>
    <xdr:to>
      <xdr:col>81</xdr:col>
      <xdr:colOff>44450</xdr:colOff>
      <xdr:row>66</xdr:row>
      <xdr:rowOff>34290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14599"/>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82677</xdr:rowOff>
    </xdr:from>
    <xdr:to>
      <xdr:col>77</xdr:col>
      <xdr:colOff>44450</xdr:colOff>
      <xdr:row>65</xdr:row>
      <xdr:rowOff>170349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26927"/>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69004</xdr:rowOff>
    </xdr:from>
    <xdr:to>
      <xdr:col>72</xdr:col>
      <xdr:colOff>203200</xdr:colOff>
      <xdr:row>65</xdr:row>
      <xdr:rowOff>82677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2132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31200</xdr:rowOff>
    </xdr:from>
    <xdr:to>
      <xdr:col>68</xdr:col>
      <xdr:colOff>152400</xdr:colOff>
      <xdr:row>65</xdr:row>
      <xdr:rowOff>69004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75450"/>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154940</xdr:rowOff>
    </xdr:from>
    <xdr:to>
      <xdr:col>81</xdr:col>
      <xdr:colOff>95250</xdr:colOff>
      <xdr:row>66</xdr:row>
      <xdr:rowOff>85090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127017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119549</xdr:rowOff>
    </xdr:from>
    <xdr:to>
      <xdr:col>77</xdr:col>
      <xdr:colOff>95250</xdr:colOff>
      <xdr:row>66</xdr:row>
      <xdr:rowOff>49699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2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34476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5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31877</xdr:rowOff>
    </xdr:from>
    <xdr:to>
      <xdr:col>73</xdr:col>
      <xdr:colOff>44450</xdr:colOff>
      <xdr:row>65</xdr:row>
      <xdr:rowOff>133477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118254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18204</xdr:rowOff>
    </xdr:from>
    <xdr:to>
      <xdr:col>68</xdr:col>
      <xdr:colOff>203200</xdr:colOff>
      <xdr:row>65</xdr:row>
      <xdr:rowOff>119804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104581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151850</xdr:rowOff>
    </xdr:from>
    <xdr:to>
      <xdr:col>64</xdr:col>
      <xdr:colOff>152400</xdr:colOff>
      <xdr:row>65</xdr:row>
      <xdr:rowOff>82000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1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66777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2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大型公共施設の更新に伴う地方債発行額の増加により、前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今後も公共施設の更新が予定されているため、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平準化による発行額の抑制や、有利な地方債の活用により、起債に大きく頼ることのない財政運営に努める。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158242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587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129286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前年度同様に、充当可能財源等の増加により将来負担比率は算定されなかった。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今後計画している老朽化社会資本の更新事業等においても、公共施設等総合管理計画の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費用の平準化を行い、単年度での地方債発行額の抑制、基金の更なる積立等による財源確保に取り組み、将来負担比率の抑制に努める。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経常一般財源に占める人件費の割合は類似団体平均を上回っている。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類似団体に比べ人口千人あたりの職員数は多く、今後も類似団体平均より高めになることが見込まれる。</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今後は、職員数の適正化も図りながら、人件費を抑制していく必要がある。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15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17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光熱水費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の価格高騰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が続くことが予想されるが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、職員全体でコスト意識を高め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節減に努める。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56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3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33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22860</xdr:rowOff>
    </xdr:from>
    <xdr:to>
      <xdr:col>65</xdr:col>
      <xdr:colOff>53975</xdr:colOff>
      <xdr:row>15</xdr:row>
      <xdr:rowOff>124460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134637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前年度と同様である。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高齢化率の高い本町においては、今後増加していくことが予想されるため、町単独で行っている各種支給事業の見直しを行うなど、大幅な上昇とならないよう努める。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その他の大部分は繰出金であり、特別事業会計への赤字補てんによる繰出金が多額になっている。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経営健全化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を図りつつ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、繰出金の縮減に努める。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123190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96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123190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85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5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標準財政規模に比べ負担金や補助交付金の割合が相対的に低いため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今後も引き続き、補助交付基準の遵守により、補助金等の適正な管理を行う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136144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443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72136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ポイント減となったが、類似団体平均値を大きく上回っている状況が続いている。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今後も大型公共施設の更新が予定されているが、事業の平準化による地方債発行額の抑制、有利な地方債の活用により、起債に大きく頼ることのない財政運営に努める。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78</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4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39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人件費、物件費、維持補修費、繰出金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の経常一般財源に占める割合は、前年度に比べて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職員数の適正化と事業会計の経営健全化による繰出金の縮減に努め、今後も改善を目指していく。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57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76</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6289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134077</xdr:rowOff>
    </xdr:from>
    <xdr:to>
      <xdr:col>29</xdr:col>
      <xdr:colOff>127000</xdr:colOff>
      <xdr:row>14</xdr:row>
      <xdr:rowOff>112463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410552"/>
          <a:ext cx="647700" cy="149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112463</xdr:rowOff>
    </xdr:from>
    <xdr:to>
      <xdr:col>26</xdr:col>
      <xdr:colOff>50800</xdr:colOff>
      <xdr:row>15</xdr:row>
      <xdr:rowOff>81133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560388"/>
          <a:ext cx="698500" cy="140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81133</xdr:rowOff>
    </xdr:from>
    <xdr:to>
      <xdr:col>22</xdr:col>
      <xdr:colOff>114300</xdr:colOff>
      <xdr:row>15</xdr:row>
      <xdr:rowOff>105211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00508"/>
          <a:ext cx="698500" cy="2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72858</xdr:rowOff>
    </xdr:from>
    <xdr:to>
      <xdr:col>18</xdr:col>
      <xdr:colOff>177800</xdr:colOff>
      <xdr:row>15</xdr:row>
      <xdr:rowOff>105211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692233"/>
          <a:ext cx="698500" cy="3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83277</xdr:rowOff>
    </xdr:from>
    <xdr:to>
      <xdr:col>29</xdr:col>
      <xdr:colOff>177800</xdr:colOff>
      <xdr:row>14</xdr:row>
      <xdr:rowOff>13427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35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99804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2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61663</xdr:rowOff>
    </xdr:from>
    <xdr:to>
      <xdr:col>26</xdr:col>
      <xdr:colOff>101600</xdr:colOff>
      <xdr:row>14</xdr:row>
      <xdr:rowOff>163263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5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1990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2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30333</xdr:rowOff>
    </xdr:from>
    <xdr:to>
      <xdr:col>22</xdr:col>
      <xdr:colOff>165100</xdr:colOff>
      <xdr:row>15</xdr:row>
      <xdr:rowOff>131933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649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142110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1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54411</xdr:rowOff>
    </xdr:from>
    <xdr:to>
      <xdr:col>19</xdr:col>
      <xdr:colOff>38100</xdr:colOff>
      <xdr:row>15</xdr:row>
      <xdr:rowOff>156011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67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166188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4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22058</xdr:rowOff>
    </xdr:from>
    <xdr:to>
      <xdr:col>15</xdr:col>
      <xdr:colOff>101600</xdr:colOff>
      <xdr:row>15</xdr:row>
      <xdr:rowOff>123658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64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133835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4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222898</xdr:rowOff>
    </xdr:from>
    <xdr:to>
      <xdr:col>29</xdr:col>
      <xdr:colOff>127000</xdr:colOff>
      <xdr:row>35</xdr:row>
      <xdr:rowOff>269545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33248"/>
          <a:ext cx="647700" cy="46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222898</xdr:rowOff>
    </xdr:from>
    <xdr:to>
      <xdr:col>26</xdr:col>
      <xdr:colOff>50800</xdr:colOff>
      <xdr:row>35</xdr:row>
      <xdr:rowOff>314655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33248"/>
          <a:ext cx="698500" cy="9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314655</xdr:rowOff>
    </xdr:from>
    <xdr:to>
      <xdr:col>22</xdr:col>
      <xdr:colOff>114300</xdr:colOff>
      <xdr:row>36</xdr:row>
      <xdr:rowOff>42481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25005"/>
          <a:ext cx="698500" cy="7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42481</xdr:rowOff>
    </xdr:from>
    <xdr:to>
      <xdr:col>18</xdr:col>
      <xdr:colOff>177800</xdr:colOff>
      <xdr:row>36</xdr:row>
      <xdr:rowOff>86855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95731"/>
          <a:ext cx="698500" cy="4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218745</xdr:rowOff>
    </xdr:from>
    <xdr:to>
      <xdr:col>29</xdr:col>
      <xdr:colOff>177800</xdr:colOff>
      <xdr:row>35</xdr:row>
      <xdr:rowOff>320345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2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63822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172098</xdr:rowOff>
    </xdr:from>
    <xdr:to>
      <xdr:col>26</xdr:col>
      <xdr:colOff>101600</xdr:colOff>
      <xdr:row>35</xdr:row>
      <xdr:rowOff>273698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82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283875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5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263855</xdr:rowOff>
    </xdr:from>
    <xdr:to>
      <xdr:col>22</xdr:col>
      <xdr:colOff>165100</xdr:colOff>
      <xdr:row>36</xdr:row>
      <xdr:rowOff>22555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32732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334581</xdr:rowOff>
    </xdr:from>
    <xdr:to>
      <xdr:col>19</xdr:col>
      <xdr:colOff>38100</xdr:colOff>
      <xdr:row>36</xdr:row>
      <xdr:rowOff>93281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4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103458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1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36055</xdr:rowOff>
    </xdr:from>
    <xdr:to>
      <xdr:col>15</xdr:col>
      <xdr:colOff>101600</xdr:colOff>
      <xdr:row>36</xdr:row>
      <xdr:rowOff>137655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147832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131486</xdr:rowOff>
    </xdr:from>
    <xdr:to>
      <xdr:col>24</xdr:col>
      <xdr:colOff>63500</xdr:colOff>
      <xdr:row>32</xdr:row>
      <xdr:rowOff>14100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4986"/>
          <a:ext cx="838200" cy="2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14100</xdr:rowOff>
    </xdr:from>
    <xdr:to>
      <xdr:col>19</xdr:col>
      <xdr:colOff>177800</xdr:colOff>
      <xdr:row>32</xdr:row>
      <xdr:rowOff>49624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00500"/>
          <a:ext cx="8890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49624</xdr:rowOff>
    </xdr:from>
    <xdr:to>
      <xdr:col>15</xdr:col>
      <xdr:colOff>50800</xdr:colOff>
      <xdr:row>32</xdr:row>
      <xdr:rowOff>143403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36024"/>
          <a:ext cx="889000" cy="9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107947</xdr:rowOff>
    </xdr:from>
    <xdr:to>
      <xdr:col>10</xdr:col>
      <xdr:colOff>114300</xdr:colOff>
      <xdr:row>32</xdr:row>
      <xdr:rowOff>143403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94347"/>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80686</xdr:rowOff>
    </xdr:from>
    <xdr:to>
      <xdr:col>24</xdr:col>
      <xdr:colOff>114300</xdr:colOff>
      <xdr:row>31</xdr:row>
      <xdr:rowOff>10836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103563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7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134750</xdr:rowOff>
    </xdr:from>
    <xdr:to>
      <xdr:col>20</xdr:col>
      <xdr:colOff>38100</xdr:colOff>
      <xdr:row>32</xdr:row>
      <xdr:rowOff>64900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81427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2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170274</xdr:rowOff>
    </xdr:from>
    <xdr:to>
      <xdr:col>15</xdr:col>
      <xdr:colOff>101600</xdr:colOff>
      <xdr:row>32</xdr:row>
      <xdr:rowOff>100424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116951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92603</xdr:rowOff>
    </xdr:from>
    <xdr:to>
      <xdr:col>10</xdr:col>
      <xdr:colOff>165100</xdr:colOff>
      <xdr:row>33</xdr:row>
      <xdr:rowOff>22753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39280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5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57147</xdr:rowOff>
    </xdr:from>
    <xdr:to>
      <xdr:col>6</xdr:col>
      <xdr:colOff>38100</xdr:colOff>
      <xdr:row>32</xdr:row>
      <xdr:rowOff>158747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3824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66378</xdr:rowOff>
    </xdr:from>
    <xdr:to>
      <xdr:col>24</xdr:col>
      <xdr:colOff>63500</xdr:colOff>
      <xdr:row>58</xdr:row>
      <xdr:rowOff>72203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0478"/>
          <a:ext cx="8382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72203</xdr:rowOff>
    </xdr:from>
    <xdr:to>
      <xdr:col>19</xdr:col>
      <xdr:colOff>177800</xdr:colOff>
      <xdr:row>58</xdr:row>
      <xdr:rowOff>72677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6303"/>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72677</xdr:rowOff>
    </xdr:from>
    <xdr:to>
      <xdr:col>15</xdr:col>
      <xdr:colOff>50800</xdr:colOff>
      <xdr:row>58</xdr:row>
      <xdr:rowOff>85554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6777"/>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82590</xdr:rowOff>
    </xdr:from>
    <xdr:to>
      <xdr:col>10</xdr:col>
      <xdr:colOff>114300</xdr:colOff>
      <xdr:row>58</xdr:row>
      <xdr:rowOff>85554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26690"/>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15578</xdr:rowOff>
    </xdr:from>
    <xdr:to>
      <xdr:col>24</xdr:col>
      <xdr:colOff>114300</xdr:colOff>
      <xdr:row>58</xdr:row>
      <xdr:rowOff>117178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21403</xdr:rowOff>
    </xdr:from>
    <xdr:to>
      <xdr:col>20</xdr:col>
      <xdr:colOff>38100</xdr:colOff>
      <xdr:row>58</xdr:row>
      <xdr:rowOff>123003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114130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5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21877</xdr:rowOff>
    </xdr:from>
    <xdr:to>
      <xdr:col>15</xdr:col>
      <xdr:colOff>101600</xdr:colOff>
      <xdr:row>58</xdr:row>
      <xdr:rowOff>123477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114604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5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34754</xdr:rowOff>
    </xdr:from>
    <xdr:to>
      <xdr:col>10</xdr:col>
      <xdr:colOff>165100</xdr:colOff>
      <xdr:row>58</xdr:row>
      <xdr:rowOff>136354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127481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31790</xdr:rowOff>
    </xdr:from>
    <xdr:to>
      <xdr:col>6</xdr:col>
      <xdr:colOff>38100</xdr:colOff>
      <xdr:row>58</xdr:row>
      <xdr:rowOff>133390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124517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88798</xdr:rowOff>
    </xdr:from>
    <xdr:to>
      <xdr:col>24</xdr:col>
      <xdr:colOff>63500</xdr:colOff>
      <xdr:row>78</xdr:row>
      <xdr:rowOff>69235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90448"/>
          <a:ext cx="838200" cy="15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41763</xdr:rowOff>
    </xdr:from>
    <xdr:to>
      <xdr:col>19</xdr:col>
      <xdr:colOff>177800</xdr:colOff>
      <xdr:row>78</xdr:row>
      <xdr:rowOff>69235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14863"/>
          <a:ext cx="889000" cy="2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30905</xdr:rowOff>
    </xdr:from>
    <xdr:to>
      <xdr:col>15</xdr:col>
      <xdr:colOff>50800</xdr:colOff>
      <xdr:row>78</xdr:row>
      <xdr:rowOff>41763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0400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130290</xdr:rowOff>
    </xdr:from>
    <xdr:to>
      <xdr:col>10</xdr:col>
      <xdr:colOff>114300</xdr:colOff>
      <xdr:row>78</xdr:row>
      <xdr:rowOff>30905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31940"/>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37998</xdr:rowOff>
    </xdr:from>
    <xdr:to>
      <xdr:col>24</xdr:col>
      <xdr:colOff>114300</xdr:colOff>
      <xdr:row>77</xdr:row>
      <xdr:rowOff>139598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60875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18435</xdr:rowOff>
    </xdr:from>
    <xdr:to>
      <xdr:col>20</xdr:col>
      <xdr:colOff>38100</xdr:colOff>
      <xdr:row>78</xdr:row>
      <xdr:rowOff>120035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111162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162413</xdr:rowOff>
    </xdr:from>
    <xdr:to>
      <xdr:col>15</xdr:col>
      <xdr:colOff>101600</xdr:colOff>
      <xdr:row>78</xdr:row>
      <xdr:rowOff>92563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83690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151555</xdr:rowOff>
    </xdr:from>
    <xdr:to>
      <xdr:col>10</xdr:col>
      <xdr:colOff>165100</xdr:colOff>
      <xdr:row>78</xdr:row>
      <xdr:rowOff>81705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72832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79490</xdr:rowOff>
    </xdr:from>
    <xdr:to>
      <xdr:col>6</xdr:col>
      <xdr:colOff>38100</xdr:colOff>
      <xdr:row>78</xdr:row>
      <xdr:rowOff>9640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26167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133696</xdr:rowOff>
    </xdr:from>
    <xdr:to>
      <xdr:col>24</xdr:col>
      <xdr:colOff>63500</xdr:colOff>
      <xdr:row>96</xdr:row>
      <xdr:rowOff>152333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92896"/>
          <a:ext cx="838200" cy="1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152333</xdr:rowOff>
    </xdr:from>
    <xdr:to>
      <xdr:col>19</xdr:col>
      <xdr:colOff>177800</xdr:colOff>
      <xdr:row>97</xdr:row>
      <xdr:rowOff>41439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11533"/>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62761</xdr:rowOff>
    </xdr:from>
    <xdr:to>
      <xdr:col>15</xdr:col>
      <xdr:colOff>50800</xdr:colOff>
      <xdr:row>97</xdr:row>
      <xdr:rowOff>41439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21961"/>
          <a:ext cx="889000" cy="1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62761</xdr:rowOff>
    </xdr:from>
    <xdr:to>
      <xdr:col>10</xdr:col>
      <xdr:colOff>114300</xdr:colOff>
      <xdr:row>98</xdr:row>
      <xdr:rowOff>1381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21961"/>
          <a:ext cx="889000" cy="28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82896</xdr:rowOff>
    </xdr:from>
    <xdr:to>
      <xdr:col>24</xdr:col>
      <xdr:colOff>114300</xdr:colOff>
      <xdr:row>97</xdr:row>
      <xdr:rowOff>13046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105773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9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101533</xdr:rowOff>
    </xdr:from>
    <xdr:to>
      <xdr:col>20</xdr:col>
      <xdr:colOff>38100</xdr:colOff>
      <xdr:row>97</xdr:row>
      <xdr:rowOff>31683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48210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33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162089</xdr:rowOff>
    </xdr:from>
    <xdr:to>
      <xdr:col>15</xdr:col>
      <xdr:colOff>101600</xdr:colOff>
      <xdr:row>97</xdr:row>
      <xdr:rowOff>92239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108766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11961</xdr:rowOff>
    </xdr:from>
    <xdr:to>
      <xdr:col>10</xdr:col>
      <xdr:colOff>165100</xdr:colOff>
      <xdr:row>96</xdr:row>
      <xdr:rowOff>113561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130088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4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122031</xdr:rowOff>
    </xdr:from>
    <xdr:to>
      <xdr:col>6</xdr:col>
      <xdr:colOff>38100</xdr:colOff>
      <xdr:row>98</xdr:row>
      <xdr:rowOff>52181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68708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101688</xdr:rowOff>
    </xdr:from>
    <xdr:to>
      <xdr:col>55</xdr:col>
      <xdr:colOff>0</xdr:colOff>
      <xdr:row>38</xdr:row>
      <xdr:rowOff>54863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5338"/>
          <a:ext cx="838200" cy="1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164259</xdr:rowOff>
    </xdr:from>
    <xdr:to>
      <xdr:col>50</xdr:col>
      <xdr:colOff>114300</xdr:colOff>
      <xdr:row>38</xdr:row>
      <xdr:rowOff>54863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07909"/>
          <a:ext cx="889000" cy="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164259</xdr:rowOff>
    </xdr:from>
    <xdr:to>
      <xdr:col>45</xdr:col>
      <xdr:colOff>177800</xdr:colOff>
      <xdr:row>38</xdr:row>
      <xdr:rowOff>97146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07909"/>
          <a:ext cx="889000" cy="10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64563</xdr:rowOff>
    </xdr:from>
    <xdr:to>
      <xdr:col>41</xdr:col>
      <xdr:colOff>50800</xdr:colOff>
      <xdr:row>38</xdr:row>
      <xdr:rowOff>97146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36763"/>
          <a:ext cx="889000" cy="3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50888</xdr:rowOff>
    </xdr:from>
    <xdr:to>
      <xdr:col>55</xdr:col>
      <xdr:colOff>50800</xdr:colOff>
      <xdr:row>37</xdr:row>
      <xdr:rowOff>152488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29315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4063</xdr:rowOff>
    </xdr:from>
    <xdr:to>
      <xdr:col>50</xdr:col>
      <xdr:colOff>165100</xdr:colOff>
      <xdr:row>38</xdr:row>
      <xdr:rowOff>105663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96790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1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113459</xdr:rowOff>
    </xdr:from>
    <xdr:to>
      <xdr:col>46</xdr:col>
      <xdr:colOff>38100</xdr:colOff>
      <xdr:row>38</xdr:row>
      <xdr:rowOff>43610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7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60136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3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46346</xdr:rowOff>
    </xdr:from>
    <xdr:to>
      <xdr:col>41</xdr:col>
      <xdr:colOff>101600</xdr:colOff>
      <xdr:row>38</xdr:row>
      <xdr:rowOff>147946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139073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5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13763</xdr:rowOff>
    </xdr:from>
    <xdr:to>
      <xdr:col>36</xdr:col>
      <xdr:colOff>165100</xdr:colOff>
      <xdr:row>36</xdr:row>
      <xdr:rowOff>115363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106490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7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22743</xdr:rowOff>
    </xdr:from>
    <xdr:to>
      <xdr:col>55</xdr:col>
      <xdr:colOff>0</xdr:colOff>
      <xdr:row>58</xdr:row>
      <xdr:rowOff>34158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66843"/>
          <a:ext cx="8382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169308</xdr:rowOff>
    </xdr:from>
    <xdr:to>
      <xdr:col>50</xdr:col>
      <xdr:colOff>114300</xdr:colOff>
      <xdr:row>58</xdr:row>
      <xdr:rowOff>22743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41958"/>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150926</xdr:rowOff>
    </xdr:from>
    <xdr:to>
      <xdr:col>45</xdr:col>
      <xdr:colOff>177800</xdr:colOff>
      <xdr:row>57</xdr:row>
      <xdr:rowOff>169308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23576"/>
          <a:ext cx="8890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150926</xdr:rowOff>
    </xdr:from>
    <xdr:to>
      <xdr:col>41</xdr:col>
      <xdr:colOff>50800</xdr:colOff>
      <xdr:row>58</xdr:row>
      <xdr:rowOff>21177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23576"/>
          <a:ext cx="889000" cy="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154808</xdr:rowOff>
    </xdr:from>
    <xdr:to>
      <xdr:col>55</xdr:col>
      <xdr:colOff>50800</xdr:colOff>
      <xdr:row>58</xdr:row>
      <xdr:rowOff>84958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114185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143393</xdr:rowOff>
    </xdr:from>
    <xdr:to>
      <xdr:col>50</xdr:col>
      <xdr:colOff>165100</xdr:colOff>
      <xdr:row>58</xdr:row>
      <xdr:rowOff>73543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90070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9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118508</xdr:rowOff>
    </xdr:from>
    <xdr:to>
      <xdr:col>46</xdr:col>
      <xdr:colOff>38100</xdr:colOff>
      <xdr:row>58</xdr:row>
      <xdr:rowOff>48658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65185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6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100126</xdr:rowOff>
    </xdr:from>
    <xdr:to>
      <xdr:col>41</xdr:col>
      <xdr:colOff>101600</xdr:colOff>
      <xdr:row>58</xdr:row>
      <xdr:rowOff>30276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46803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4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141827</xdr:rowOff>
    </xdr:from>
    <xdr:to>
      <xdr:col>36</xdr:col>
      <xdr:colOff>165100</xdr:colOff>
      <xdr:row>58</xdr:row>
      <xdr:rowOff>71977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88504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8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110046</xdr:rowOff>
    </xdr:from>
    <xdr:to>
      <xdr:col>55</xdr:col>
      <xdr:colOff>0</xdr:colOff>
      <xdr:row>78</xdr:row>
      <xdr:rowOff>139402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83146"/>
          <a:ext cx="838200" cy="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134858</xdr:rowOff>
    </xdr:from>
    <xdr:to>
      <xdr:col>50</xdr:col>
      <xdr:colOff>114300</xdr:colOff>
      <xdr:row>78</xdr:row>
      <xdr:rowOff>139402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7958"/>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104248</xdr:rowOff>
    </xdr:from>
    <xdr:to>
      <xdr:col>45</xdr:col>
      <xdr:colOff>177800</xdr:colOff>
      <xdr:row>78</xdr:row>
      <xdr:rowOff>134858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7734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63715</xdr:rowOff>
    </xdr:from>
    <xdr:to>
      <xdr:col>41</xdr:col>
      <xdr:colOff>50800</xdr:colOff>
      <xdr:row>78</xdr:row>
      <xdr:rowOff>104248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36815"/>
          <a:ext cx="889000" cy="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59246</xdr:rowOff>
    </xdr:from>
    <xdr:to>
      <xdr:col>55</xdr:col>
      <xdr:colOff>50800</xdr:colOff>
      <xdr:row>78</xdr:row>
      <xdr:rowOff>160846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18623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88602</xdr:rowOff>
    </xdr:from>
    <xdr:to>
      <xdr:col>50</xdr:col>
      <xdr:colOff>165100</xdr:colOff>
      <xdr:row>79</xdr:row>
      <xdr:rowOff>18752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9879</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84058</xdr:rowOff>
    </xdr:from>
    <xdr:to>
      <xdr:col>46</xdr:col>
      <xdr:colOff>38100</xdr:colOff>
      <xdr:row>79</xdr:row>
      <xdr:rowOff>14208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53448</xdr:rowOff>
    </xdr:from>
    <xdr:to>
      <xdr:col>41</xdr:col>
      <xdr:colOff>101600</xdr:colOff>
      <xdr:row>78</xdr:row>
      <xdr:rowOff>155048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12915</xdr:rowOff>
    </xdr:from>
    <xdr:to>
      <xdr:col>36</xdr:col>
      <xdr:colOff>165100</xdr:colOff>
      <xdr:row>78</xdr:row>
      <xdr:rowOff>114515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131042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16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93038</xdr:rowOff>
    </xdr:from>
    <xdr:to>
      <xdr:col>55</xdr:col>
      <xdr:colOff>0</xdr:colOff>
      <xdr:row>96</xdr:row>
      <xdr:rowOff>142036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380788"/>
          <a:ext cx="838200" cy="2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1722</xdr:rowOff>
    </xdr:from>
    <xdr:to>
      <xdr:col>50</xdr:col>
      <xdr:colOff>114300</xdr:colOff>
      <xdr:row>95</xdr:row>
      <xdr:rowOff>93038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289472"/>
          <a:ext cx="889000" cy="9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1722</xdr:rowOff>
    </xdr:from>
    <xdr:to>
      <xdr:col>45</xdr:col>
      <xdr:colOff>177800</xdr:colOff>
      <xdr:row>95</xdr:row>
      <xdr:rowOff>52129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289472"/>
          <a:ext cx="8890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52129</xdr:rowOff>
    </xdr:from>
    <xdr:to>
      <xdr:col>41</xdr:col>
      <xdr:colOff>50800</xdr:colOff>
      <xdr:row>97</xdr:row>
      <xdr:rowOff>119901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339879"/>
          <a:ext cx="889000" cy="4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91236</xdr:rowOff>
    </xdr:from>
    <xdr:to>
      <xdr:col>55</xdr:col>
      <xdr:colOff>50800</xdr:colOff>
      <xdr:row>97</xdr:row>
      <xdr:rowOff>21386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114113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0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42238</xdr:rowOff>
    </xdr:from>
    <xdr:to>
      <xdr:col>50</xdr:col>
      <xdr:colOff>165100</xdr:colOff>
      <xdr:row>95</xdr:row>
      <xdr:rowOff>143838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3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160365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10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122372</xdr:rowOff>
    </xdr:from>
    <xdr:to>
      <xdr:col>46</xdr:col>
      <xdr:colOff>38100</xdr:colOff>
      <xdr:row>95</xdr:row>
      <xdr:rowOff>52522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69049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01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1329</xdr:rowOff>
    </xdr:from>
    <xdr:to>
      <xdr:col>41</xdr:col>
      <xdr:colOff>101600</xdr:colOff>
      <xdr:row>95</xdr:row>
      <xdr:rowOff>102929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2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119456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06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69101</xdr:rowOff>
    </xdr:from>
    <xdr:to>
      <xdr:col>36</xdr:col>
      <xdr:colOff>165100</xdr:colOff>
      <xdr:row>97</xdr:row>
      <xdr:rowOff>170701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155551</xdr:rowOff>
    </xdr:from>
    <xdr:to>
      <xdr:col>85</xdr:col>
      <xdr:colOff>127000</xdr:colOff>
      <xdr:row>37</xdr:row>
      <xdr:rowOff>4447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27751"/>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4447</xdr:rowOff>
    </xdr:from>
    <xdr:to>
      <xdr:col>81</xdr:col>
      <xdr:colOff>50800</xdr:colOff>
      <xdr:row>38</xdr:row>
      <xdr:rowOff>126629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48097"/>
          <a:ext cx="889000" cy="29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83487</xdr:rowOff>
    </xdr:from>
    <xdr:to>
      <xdr:col>76</xdr:col>
      <xdr:colOff>114300</xdr:colOff>
      <xdr:row>38</xdr:row>
      <xdr:rowOff>126629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98587"/>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29606</xdr:rowOff>
    </xdr:from>
    <xdr:to>
      <xdr:col>71</xdr:col>
      <xdr:colOff>177800</xdr:colOff>
      <xdr:row>38</xdr:row>
      <xdr:rowOff>83487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4706"/>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104751</xdr:rowOff>
    </xdr:from>
    <xdr:to>
      <xdr:col>85</xdr:col>
      <xdr:colOff>177800</xdr:colOff>
      <xdr:row>37</xdr:row>
      <xdr:rowOff>34901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2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127628</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2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125097</xdr:rowOff>
    </xdr:from>
    <xdr:to>
      <xdr:col>81</xdr:col>
      <xdr:colOff>101600</xdr:colOff>
      <xdr:row>37</xdr:row>
      <xdr:rowOff>55247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71774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75829</xdr:rowOff>
    </xdr:from>
    <xdr:to>
      <xdr:col>76</xdr:col>
      <xdr:colOff>165100</xdr:colOff>
      <xdr:row>39</xdr:row>
      <xdr:rowOff>5979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168556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8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32687</xdr:rowOff>
    </xdr:from>
    <xdr:to>
      <xdr:col>72</xdr:col>
      <xdr:colOff>38100</xdr:colOff>
      <xdr:row>38</xdr:row>
      <xdr:rowOff>134287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150814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2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150256</xdr:rowOff>
    </xdr:from>
    <xdr:to>
      <xdr:col>67</xdr:col>
      <xdr:colOff>101600</xdr:colOff>
      <xdr:row>38</xdr:row>
      <xdr:rowOff>80406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96933</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6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65501</xdr:rowOff>
    </xdr:from>
    <xdr:to>
      <xdr:col>85</xdr:col>
      <xdr:colOff>127000</xdr:colOff>
      <xdr:row>76</xdr:row>
      <xdr:rowOff>80642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95701"/>
          <a:ext cx="8382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79842</xdr:rowOff>
    </xdr:from>
    <xdr:to>
      <xdr:col>81</xdr:col>
      <xdr:colOff>50800</xdr:colOff>
      <xdr:row>76</xdr:row>
      <xdr:rowOff>80642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11004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79842</xdr:rowOff>
    </xdr:from>
    <xdr:to>
      <xdr:col>76</xdr:col>
      <xdr:colOff>114300</xdr:colOff>
      <xdr:row>76</xdr:row>
      <xdr:rowOff>96073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1004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96073</xdr:rowOff>
    </xdr:from>
    <xdr:to>
      <xdr:col>71</xdr:col>
      <xdr:colOff>177800</xdr:colOff>
      <xdr:row>76</xdr:row>
      <xdr:rowOff>115364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26273"/>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14701</xdr:rowOff>
    </xdr:from>
    <xdr:to>
      <xdr:col>85</xdr:col>
      <xdr:colOff>177800</xdr:colOff>
      <xdr:row>76</xdr:row>
      <xdr:rowOff>116301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4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37578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9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29842</xdr:rowOff>
    </xdr:from>
    <xdr:to>
      <xdr:col>81</xdr:col>
      <xdr:colOff>101600</xdr:colOff>
      <xdr:row>76</xdr:row>
      <xdr:rowOff>131442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147968</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3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29042</xdr:rowOff>
    </xdr:from>
    <xdr:to>
      <xdr:col>76</xdr:col>
      <xdr:colOff>165100</xdr:colOff>
      <xdr:row>76</xdr:row>
      <xdr:rowOff>130642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147168</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3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45273</xdr:rowOff>
    </xdr:from>
    <xdr:to>
      <xdr:col>72</xdr:col>
      <xdr:colOff>38100</xdr:colOff>
      <xdr:row>76</xdr:row>
      <xdr:rowOff>146873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163401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5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64564</xdr:rowOff>
    </xdr:from>
    <xdr:to>
      <xdr:col>67</xdr:col>
      <xdr:colOff>101600</xdr:colOff>
      <xdr:row>76</xdr:row>
      <xdr:rowOff>166164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11241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6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123893</xdr:rowOff>
    </xdr:from>
    <xdr:to>
      <xdr:col>85</xdr:col>
      <xdr:colOff>127000</xdr:colOff>
      <xdr:row>97</xdr:row>
      <xdr:rowOff>149690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54543"/>
          <a:ext cx="838200" cy="2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35540</xdr:rowOff>
    </xdr:from>
    <xdr:to>
      <xdr:col>81</xdr:col>
      <xdr:colOff>50800</xdr:colOff>
      <xdr:row>97</xdr:row>
      <xdr:rowOff>149690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66190"/>
          <a:ext cx="889000" cy="1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35540</xdr:rowOff>
    </xdr:from>
    <xdr:to>
      <xdr:col>76</xdr:col>
      <xdr:colOff>114300</xdr:colOff>
      <xdr:row>97</xdr:row>
      <xdr:rowOff>93390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66190"/>
          <a:ext cx="889000" cy="5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93390</xdr:rowOff>
    </xdr:from>
    <xdr:to>
      <xdr:col>71</xdr:col>
      <xdr:colOff>177800</xdr:colOff>
      <xdr:row>98</xdr:row>
      <xdr:rowOff>62971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24040"/>
          <a:ext cx="889000" cy="1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73093</xdr:rowOff>
    </xdr:from>
    <xdr:to>
      <xdr:col>85</xdr:col>
      <xdr:colOff>177800</xdr:colOff>
      <xdr:row>98</xdr:row>
      <xdr:rowOff>3243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95970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5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98890</xdr:rowOff>
    </xdr:from>
    <xdr:to>
      <xdr:col>81</xdr:col>
      <xdr:colOff>101600</xdr:colOff>
      <xdr:row>98</xdr:row>
      <xdr:rowOff>29040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45567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156190</xdr:rowOff>
    </xdr:from>
    <xdr:to>
      <xdr:col>76</xdr:col>
      <xdr:colOff>165100</xdr:colOff>
      <xdr:row>97</xdr:row>
      <xdr:rowOff>86340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102867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3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42590</xdr:rowOff>
    </xdr:from>
    <xdr:to>
      <xdr:col>72</xdr:col>
      <xdr:colOff>38100</xdr:colOff>
      <xdr:row>97</xdr:row>
      <xdr:rowOff>144190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160717</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44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12171</xdr:rowOff>
    </xdr:from>
    <xdr:to>
      <xdr:col>67</xdr:col>
      <xdr:colOff>101600</xdr:colOff>
      <xdr:row>98</xdr:row>
      <xdr:rowOff>113771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146977</xdr:rowOff>
    </xdr:from>
    <xdr:to>
      <xdr:col>116</xdr:col>
      <xdr:colOff>63500</xdr:colOff>
      <xdr:row>38</xdr:row>
      <xdr:rowOff>159359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6207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146977</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62077"/>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108559</xdr:rowOff>
    </xdr:from>
    <xdr:to>
      <xdr:col>116</xdr:col>
      <xdr:colOff>114300</xdr:colOff>
      <xdr:row>39</xdr:row>
      <xdr:rowOff>38709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23486</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96177</xdr:rowOff>
    </xdr:from>
    <xdr:to>
      <xdr:col>112</xdr:col>
      <xdr:colOff>38100</xdr:colOff>
      <xdr:row>39</xdr:row>
      <xdr:rowOff>26327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17454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0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134328</xdr:rowOff>
    </xdr:from>
    <xdr:to>
      <xdr:col>116</xdr:col>
      <xdr:colOff>63500</xdr:colOff>
      <xdr:row>58</xdr:row>
      <xdr:rowOff>134465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78428"/>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134465</xdr:rowOff>
    </xdr:from>
    <xdr:to>
      <xdr:col>111</xdr:col>
      <xdr:colOff>177800</xdr:colOff>
      <xdr:row>58</xdr:row>
      <xdr:rowOff>134556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7856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134556</xdr:rowOff>
    </xdr:from>
    <xdr:to>
      <xdr:col>107</xdr:col>
      <xdr:colOff>50800</xdr:colOff>
      <xdr:row>58</xdr:row>
      <xdr:rowOff>134648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86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134648</xdr:rowOff>
    </xdr:from>
    <xdr:to>
      <xdr:col>102</xdr:col>
      <xdr:colOff>114300</xdr:colOff>
      <xdr:row>58</xdr:row>
      <xdr:rowOff>134785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7874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83528</xdr:rowOff>
    </xdr:from>
    <xdr:to>
      <xdr:col>116</xdr:col>
      <xdr:colOff>114300</xdr:colOff>
      <xdr:row>59</xdr:row>
      <xdr:rowOff>13678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169905</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83665</xdr:rowOff>
    </xdr:from>
    <xdr:to>
      <xdr:col>112</xdr:col>
      <xdr:colOff>38100</xdr:colOff>
      <xdr:row>59</xdr:row>
      <xdr:rowOff>13815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4942</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2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83756</xdr:rowOff>
    </xdr:from>
    <xdr:to>
      <xdr:col>107</xdr:col>
      <xdr:colOff>101600</xdr:colOff>
      <xdr:row>59</xdr:row>
      <xdr:rowOff>13906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5033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2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83848</xdr:rowOff>
    </xdr:from>
    <xdr:to>
      <xdr:col>102</xdr:col>
      <xdr:colOff>165100</xdr:colOff>
      <xdr:row>59</xdr:row>
      <xdr:rowOff>13998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5125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2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83985</xdr:rowOff>
    </xdr:from>
    <xdr:to>
      <xdr:col>98</xdr:col>
      <xdr:colOff>38100</xdr:colOff>
      <xdr:row>59</xdr:row>
      <xdr:rowOff>14135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5262</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2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106308</xdr:rowOff>
    </xdr:from>
    <xdr:to>
      <xdr:col>116</xdr:col>
      <xdr:colOff>63500</xdr:colOff>
      <xdr:row>73</xdr:row>
      <xdr:rowOff>21563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450708"/>
          <a:ext cx="8382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106308</xdr:rowOff>
    </xdr:from>
    <xdr:to>
      <xdr:col>111</xdr:col>
      <xdr:colOff>177800</xdr:colOff>
      <xdr:row>73</xdr:row>
      <xdr:rowOff>53436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50708"/>
          <a:ext cx="889000" cy="1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53436</xdr:rowOff>
    </xdr:from>
    <xdr:to>
      <xdr:col>107</xdr:col>
      <xdr:colOff>50800</xdr:colOff>
      <xdr:row>73</xdr:row>
      <xdr:rowOff>126000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69286"/>
          <a:ext cx="889000" cy="7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126000</xdr:rowOff>
    </xdr:from>
    <xdr:to>
      <xdr:col>102</xdr:col>
      <xdr:colOff>114300</xdr:colOff>
      <xdr:row>73</xdr:row>
      <xdr:rowOff>132662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4185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142213</xdr:rowOff>
    </xdr:from>
    <xdr:to>
      <xdr:col>116</xdr:col>
      <xdr:colOff>114300</xdr:colOff>
      <xdr:row>73</xdr:row>
      <xdr:rowOff>72363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165090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55508</xdr:rowOff>
    </xdr:from>
    <xdr:to>
      <xdr:col>112</xdr:col>
      <xdr:colOff>38100</xdr:colOff>
      <xdr:row>72</xdr:row>
      <xdr:rowOff>157108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3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2636</xdr:rowOff>
    </xdr:from>
    <xdr:to>
      <xdr:col>107</xdr:col>
      <xdr:colOff>101600</xdr:colOff>
      <xdr:row>73</xdr:row>
      <xdr:rowOff>104236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9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75200</xdr:rowOff>
    </xdr:from>
    <xdr:to>
      <xdr:col>102</xdr:col>
      <xdr:colOff>165100</xdr:colOff>
      <xdr:row>74</xdr:row>
      <xdr:rowOff>5350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21877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81862</xdr:rowOff>
    </xdr:from>
    <xdr:to>
      <xdr:col>98</xdr:col>
      <xdr:colOff>38100</xdr:colOff>
      <xdr:row>74</xdr:row>
      <xdr:rowOff>12012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5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28539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1,369,518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241,078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円となっており、類似団体平均を上回っている。本町は離島や広域な行政区域を有しており、職員数が類似団体に比べ多くなっていることなどから人件費が多額になっている。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15,672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円となっており、類似団体平均を上回っている。前年度から増となった要因は、公営住宅に係る維持補修費が増となったため。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64,859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となった要因は、主に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小型動力ポンプ車購入事業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148,978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円となっており、類似団体平均を上回っている。。前年度から減となった要因は、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主に西古見観光拠点施設整備事業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の完了によるものである。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71,533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前年度から増となった要因は、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前々年度に発生した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豪雨災害の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復旧</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14605</xdr:rowOff>
    </xdr:from>
    <xdr:to>
      <xdr:col>24</xdr:col>
      <xdr:colOff>63500</xdr:colOff>
      <xdr:row>36</xdr:row>
      <xdr:rowOff>56007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6805"/>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56007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315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20955</xdr:rowOff>
    </xdr:from>
    <xdr:to>
      <xdr:col>15</xdr:col>
      <xdr:colOff>50800</xdr:colOff>
      <xdr:row>36</xdr:row>
      <xdr:rowOff>157099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3155"/>
          <a:ext cx="889000" cy="1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157099</xdr:rowOff>
    </xdr:from>
    <xdr:to>
      <xdr:col>10</xdr:col>
      <xdr:colOff>114300</xdr:colOff>
      <xdr:row>36</xdr:row>
      <xdr:rowOff>164719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929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135255</xdr:rowOff>
    </xdr:from>
    <xdr:to>
      <xdr:col>24</xdr:col>
      <xdr:colOff>114300</xdr:colOff>
      <xdr:row>36</xdr:row>
      <xdr:rowOff>65405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158132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xdr:rowOff>
    </xdr:from>
    <xdr:to>
      <xdr:col>20</xdr:col>
      <xdr:colOff>38100</xdr:colOff>
      <xdr:row>36</xdr:row>
      <xdr:rowOff>106807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123334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141605</xdr:rowOff>
    </xdr:from>
    <xdr:to>
      <xdr:col>15</xdr:col>
      <xdr:colOff>101600</xdr:colOff>
      <xdr:row>36</xdr:row>
      <xdr:rowOff>71755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88282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106299</xdr:rowOff>
    </xdr:from>
    <xdr:to>
      <xdr:col>10</xdr:col>
      <xdr:colOff>165100</xdr:colOff>
      <xdr:row>37</xdr:row>
      <xdr:rowOff>36449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27576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113919</xdr:rowOff>
    </xdr:from>
    <xdr:to>
      <xdr:col>6</xdr:col>
      <xdr:colOff>38100</xdr:colOff>
      <xdr:row>37</xdr:row>
      <xdr:rowOff>44069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35196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47874</xdr:rowOff>
    </xdr:from>
    <xdr:to>
      <xdr:col>24</xdr:col>
      <xdr:colOff>63500</xdr:colOff>
      <xdr:row>57</xdr:row>
      <xdr:rowOff>82900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0524"/>
          <a:ext cx="838200" cy="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47182</xdr:rowOff>
    </xdr:from>
    <xdr:to>
      <xdr:col>19</xdr:col>
      <xdr:colOff>177800</xdr:colOff>
      <xdr:row>57</xdr:row>
      <xdr:rowOff>82900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9832"/>
          <a:ext cx="889000" cy="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42855</xdr:rowOff>
    </xdr:from>
    <xdr:to>
      <xdr:col>15</xdr:col>
      <xdr:colOff>50800</xdr:colOff>
      <xdr:row>57</xdr:row>
      <xdr:rowOff>47182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5505"/>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57710</xdr:rowOff>
    </xdr:from>
    <xdr:to>
      <xdr:col>10</xdr:col>
      <xdr:colOff>114300</xdr:colOff>
      <xdr:row>57</xdr:row>
      <xdr:rowOff>42855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8910"/>
          <a:ext cx="889000" cy="1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168524</xdr:rowOff>
    </xdr:from>
    <xdr:to>
      <xdr:col>24</xdr:col>
      <xdr:colOff>114300</xdr:colOff>
      <xdr:row>57</xdr:row>
      <xdr:rowOff>98674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19951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32100</xdr:rowOff>
    </xdr:from>
    <xdr:to>
      <xdr:col>20</xdr:col>
      <xdr:colOff>38100</xdr:colOff>
      <xdr:row>57</xdr:row>
      <xdr:rowOff>133700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150227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167832</xdr:rowOff>
    </xdr:from>
    <xdr:to>
      <xdr:col>15</xdr:col>
      <xdr:colOff>101600</xdr:colOff>
      <xdr:row>57</xdr:row>
      <xdr:rowOff>97982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114509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4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163505</xdr:rowOff>
    </xdr:from>
    <xdr:to>
      <xdr:col>10</xdr:col>
      <xdr:colOff>165100</xdr:colOff>
      <xdr:row>57</xdr:row>
      <xdr:rowOff>93655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110182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6910</xdr:rowOff>
    </xdr:from>
    <xdr:to>
      <xdr:col>6</xdr:col>
      <xdr:colOff>38100</xdr:colOff>
      <xdr:row>56</xdr:row>
      <xdr:rowOff>108510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125037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88044</xdr:rowOff>
    </xdr:from>
    <xdr:to>
      <xdr:col>24</xdr:col>
      <xdr:colOff>63500</xdr:colOff>
      <xdr:row>76</xdr:row>
      <xdr:rowOff>116452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8244"/>
          <a:ext cx="8382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116452</xdr:rowOff>
    </xdr:from>
    <xdr:to>
      <xdr:col>19</xdr:col>
      <xdr:colOff>177800</xdr:colOff>
      <xdr:row>77</xdr:row>
      <xdr:rowOff>13102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6652"/>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134812</xdr:rowOff>
    </xdr:from>
    <xdr:to>
      <xdr:col>15</xdr:col>
      <xdr:colOff>50800</xdr:colOff>
      <xdr:row>77</xdr:row>
      <xdr:rowOff>13102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5012"/>
          <a:ext cx="889000" cy="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134812</xdr:rowOff>
    </xdr:from>
    <xdr:to>
      <xdr:col>10</xdr:col>
      <xdr:colOff>114300</xdr:colOff>
      <xdr:row>77</xdr:row>
      <xdr:rowOff>102538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5012"/>
          <a:ext cx="889000" cy="1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37244</xdr:rowOff>
    </xdr:from>
    <xdr:to>
      <xdr:col>24</xdr:col>
      <xdr:colOff>114300</xdr:colOff>
      <xdr:row>76</xdr:row>
      <xdr:rowOff>138844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60121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65652</xdr:rowOff>
    </xdr:from>
    <xdr:to>
      <xdr:col>20</xdr:col>
      <xdr:colOff>38100</xdr:colOff>
      <xdr:row>76</xdr:row>
      <xdr:rowOff>167252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12328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7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133752</xdr:rowOff>
    </xdr:from>
    <xdr:to>
      <xdr:col>15</xdr:col>
      <xdr:colOff>101600</xdr:colOff>
      <xdr:row>77</xdr:row>
      <xdr:rowOff>63902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80429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84012</xdr:rowOff>
    </xdr:from>
    <xdr:to>
      <xdr:col>10</xdr:col>
      <xdr:colOff>165100</xdr:colOff>
      <xdr:row>77</xdr:row>
      <xdr:rowOff>14162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51738</xdr:rowOff>
    </xdr:from>
    <xdr:to>
      <xdr:col>6</xdr:col>
      <xdr:colOff>38100</xdr:colOff>
      <xdr:row>77</xdr:row>
      <xdr:rowOff>153338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169865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92635</xdr:rowOff>
    </xdr:from>
    <xdr:to>
      <xdr:col>24</xdr:col>
      <xdr:colOff>63500</xdr:colOff>
      <xdr:row>98</xdr:row>
      <xdr:rowOff>97465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4735"/>
          <a:ext cx="8382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97465</xdr:rowOff>
    </xdr:from>
    <xdr:to>
      <xdr:col>19</xdr:col>
      <xdr:colOff>177800</xdr:colOff>
      <xdr:row>98</xdr:row>
      <xdr:rowOff>97895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99565"/>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42752</xdr:rowOff>
    </xdr:from>
    <xdr:to>
      <xdr:col>15</xdr:col>
      <xdr:colOff>50800</xdr:colOff>
      <xdr:row>98</xdr:row>
      <xdr:rowOff>97895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44852"/>
          <a:ext cx="889000" cy="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42752</xdr:rowOff>
    </xdr:from>
    <xdr:to>
      <xdr:col>10</xdr:col>
      <xdr:colOff>114300</xdr:colOff>
      <xdr:row>98</xdr:row>
      <xdr:rowOff>100492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44852"/>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41835</xdr:rowOff>
    </xdr:from>
    <xdr:to>
      <xdr:col>24</xdr:col>
      <xdr:colOff>114300</xdr:colOff>
      <xdr:row>98</xdr:row>
      <xdr:rowOff>143435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46665</xdr:rowOff>
    </xdr:from>
    <xdr:to>
      <xdr:col>20</xdr:col>
      <xdr:colOff>38100</xdr:colOff>
      <xdr:row>98</xdr:row>
      <xdr:rowOff>148265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139392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47095</xdr:rowOff>
    </xdr:from>
    <xdr:to>
      <xdr:col>15</xdr:col>
      <xdr:colOff>101600</xdr:colOff>
      <xdr:row>98</xdr:row>
      <xdr:rowOff>148695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139822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163402</xdr:rowOff>
    </xdr:from>
    <xdr:to>
      <xdr:col>10</xdr:col>
      <xdr:colOff>165100</xdr:colOff>
      <xdr:row>98</xdr:row>
      <xdr:rowOff>93552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110079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6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49692</xdr:rowOff>
    </xdr:from>
    <xdr:to>
      <xdr:col>6</xdr:col>
      <xdr:colOff>38100</xdr:colOff>
      <xdr:row>98</xdr:row>
      <xdr:rowOff>151292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167819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92113</xdr:rowOff>
    </xdr:from>
    <xdr:to>
      <xdr:col>55</xdr:col>
      <xdr:colOff>0</xdr:colOff>
      <xdr:row>57</xdr:row>
      <xdr:rowOff>123009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64763"/>
          <a:ext cx="838200" cy="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42769</xdr:rowOff>
    </xdr:from>
    <xdr:to>
      <xdr:col>50</xdr:col>
      <xdr:colOff>114300</xdr:colOff>
      <xdr:row>57</xdr:row>
      <xdr:rowOff>123009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15419"/>
          <a:ext cx="889000" cy="8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38068</xdr:rowOff>
    </xdr:from>
    <xdr:to>
      <xdr:col>45</xdr:col>
      <xdr:colOff>177800</xdr:colOff>
      <xdr:row>57</xdr:row>
      <xdr:rowOff>42769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10718"/>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36746</xdr:rowOff>
    </xdr:from>
    <xdr:to>
      <xdr:col>41</xdr:col>
      <xdr:colOff>50800</xdr:colOff>
      <xdr:row>57</xdr:row>
      <xdr:rowOff>38068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09396"/>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41313</xdr:rowOff>
    </xdr:from>
    <xdr:to>
      <xdr:col>55</xdr:col>
      <xdr:colOff>50800</xdr:colOff>
      <xdr:row>57</xdr:row>
      <xdr:rowOff>142913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64190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72209</xdr:rowOff>
    </xdr:from>
    <xdr:to>
      <xdr:col>50</xdr:col>
      <xdr:colOff>165100</xdr:colOff>
      <xdr:row>58</xdr:row>
      <xdr:rowOff>2359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18886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163419</xdr:rowOff>
    </xdr:from>
    <xdr:to>
      <xdr:col>46</xdr:col>
      <xdr:colOff>38100</xdr:colOff>
      <xdr:row>57</xdr:row>
      <xdr:rowOff>93569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110096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158718</xdr:rowOff>
    </xdr:from>
    <xdr:to>
      <xdr:col>41</xdr:col>
      <xdr:colOff>101600</xdr:colOff>
      <xdr:row>57</xdr:row>
      <xdr:rowOff>88868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105395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157396</xdr:rowOff>
    </xdr:from>
    <xdr:to>
      <xdr:col>36</xdr:col>
      <xdr:colOff>165100</xdr:colOff>
      <xdr:row>57</xdr:row>
      <xdr:rowOff>87546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104073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68788</xdr:rowOff>
    </xdr:from>
    <xdr:to>
      <xdr:col>55</xdr:col>
      <xdr:colOff>0</xdr:colOff>
      <xdr:row>78</xdr:row>
      <xdr:rowOff>70445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1888"/>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25460</xdr:rowOff>
    </xdr:from>
    <xdr:to>
      <xdr:col>50</xdr:col>
      <xdr:colOff>114300</xdr:colOff>
      <xdr:row>78</xdr:row>
      <xdr:rowOff>68788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98560"/>
          <a:ext cx="889000" cy="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25460</xdr:rowOff>
    </xdr:from>
    <xdr:to>
      <xdr:col>45</xdr:col>
      <xdr:colOff>177800</xdr:colOff>
      <xdr:row>78</xdr:row>
      <xdr:rowOff>105257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8560"/>
          <a:ext cx="8890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78930</xdr:rowOff>
    </xdr:from>
    <xdr:to>
      <xdr:col>41</xdr:col>
      <xdr:colOff>50800</xdr:colOff>
      <xdr:row>78</xdr:row>
      <xdr:rowOff>105257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5203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19645</xdr:rowOff>
    </xdr:from>
    <xdr:to>
      <xdr:col>55</xdr:col>
      <xdr:colOff>50800</xdr:colOff>
      <xdr:row>78</xdr:row>
      <xdr:rowOff>121245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169522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17988</xdr:rowOff>
    </xdr:from>
    <xdr:to>
      <xdr:col>50</xdr:col>
      <xdr:colOff>165100</xdr:colOff>
      <xdr:row>78</xdr:row>
      <xdr:rowOff>119588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110715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146110</xdr:rowOff>
    </xdr:from>
    <xdr:to>
      <xdr:col>46</xdr:col>
      <xdr:colOff>38100</xdr:colOff>
      <xdr:row>78</xdr:row>
      <xdr:rowOff>76260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92787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2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54457</xdr:rowOff>
    </xdr:from>
    <xdr:to>
      <xdr:col>41</xdr:col>
      <xdr:colOff>101600</xdr:colOff>
      <xdr:row>78</xdr:row>
      <xdr:rowOff>156057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147184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28130</xdr:rowOff>
    </xdr:from>
    <xdr:to>
      <xdr:col>36</xdr:col>
      <xdr:colOff>165100</xdr:colOff>
      <xdr:row>78</xdr:row>
      <xdr:rowOff>129730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102978</xdr:rowOff>
    </xdr:from>
    <xdr:to>
      <xdr:col>55</xdr:col>
      <xdr:colOff>0</xdr:colOff>
      <xdr:row>93</xdr:row>
      <xdr:rowOff>142224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047828"/>
          <a:ext cx="838200" cy="3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102978</xdr:rowOff>
    </xdr:from>
    <xdr:to>
      <xdr:col>50</xdr:col>
      <xdr:colOff>114300</xdr:colOff>
      <xdr:row>95</xdr:row>
      <xdr:rowOff>6573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047828"/>
          <a:ext cx="889000" cy="2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6573</xdr:rowOff>
    </xdr:from>
    <xdr:to>
      <xdr:col>45</xdr:col>
      <xdr:colOff>177800</xdr:colOff>
      <xdr:row>96</xdr:row>
      <xdr:rowOff>58885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94323"/>
          <a:ext cx="889000" cy="2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32468</xdr:rowOff>
    </xdr:from>
    <xdr:to>
      <xdr:col>41</xdr:col>
      <xdr:colOff>50800</xdr:colOff>
      <xdr:row>96</xdr:row>
      <xdr:rowOff>58885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9166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91424</xdr:rowOff>
    </xdr:from>
    <xdr:to>
      <xdr:col>55</xdr:col>
      <xdr:colOff>50800</xdr:colOff>
      <xdr:row>94</xdr:row>
      <xdr:rowOff>21574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114301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8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52178</xdr:rowOff>
    </xdr:from>
    <xdr:to>
      <xdr:col>50</xdr:col>
      <xdr:colOff>165100</xdr:colOff>
      <xdr:row>93</xdr:row>
      <xdr:rowOff>153778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59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170305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77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127223</xdr:rowOff>
    </xdr:from>
    <xdr:to>
      <xdr:col>46</xdr:col>
      <xdr:colOff>38100</xdr:colOff>
      <xdr:row>95</xdr:row>
      <xdr:rowOff>57373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73900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8085</xdr:rowOff>
    </xdr:from>
    <xdr:to>
      <xdr:col>41</xdr:col>
      <xdr:colOff>101600</xdr:colOff>
      <xdr:row>96</xdr:row>
      <xdr:rowOff>109685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126212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153118</xdr:rowOff>
    </xdr:from>
    <xdr:to>
      <xdr:col>36</xdr:col>
      <xdr:colOff>165100</xdr:colOff>
      <xdr:row>96</xdr:row>
      <xdr:rowOff>83268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99795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853</xdr:rowOff>
    </xdr:from>
    <xdr:to>
      <xdr:col>85</xdr:col>
      <xdr:colOff>127000</xdr:colOff>
      <xdr:row>36</xdr:row>
      <xdr:rowOff>71512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73053"/>
          <a:ext cx="838200" cy="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103570</xdr:rowOff>
    </xdr:from>
    <xdr:to>
      <xdr:col>81</xdr:col>
      <xdr:colOff>50800</xdr:colOff>
      <xdr:row>36</xdr:row>
      <xdr:rowOff>853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932870"/>
          <a:ext cx="889000" cy="2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103570</xdr:rowOff>
    </xdr:from>
    <xdr:to>
      <xdr:col>76</xdr:col>
      <xdr:colOff>114300</xdr:colOff>
      <xdr:row>37</xdr:row>
      <xdr:rowOff>55151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932870"/>
          <a:ext cx="889000" cy="4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55151</xdr:rowOff>
    </xdr:from>
    <xdr:to>
      <xdr:col>71</xdr:col>
      <xdr:colOff>177800</xdr:colOff>
      <xdr:row>37</xdr:row>
      <xdr:rowOff>74690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98801"/>
          <a:ext cx="889000" cy="1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20712</xdr:rowOff>
    </xdr:from>
    <xdr:to>
      <xdr:col>85</xdr:col>
      <xdr:colOff>177800</xdr:colOff>
      <xdr:row>36</xdr:row>
      <xdr:rowOff>122312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9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43589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4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121503</xdr:rowOff>
    </xdr:from>
    <xdr:to>
      <xdr:col>81</xdr:col>
      <xdr:colOff>101600</xdr:colOff>
      <xdr:row>36</xdr:row>
      <xdr:rowOff>51653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68180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52770</xdr:rowOff>
    </xdr:from>
    <xdr:to>
      <xdr:col>76</xdr:col>
      <xdr:colOff>165100</xdr:colOff>
      <xdr:row>34</xdr:row>
      <xdr:rowOff>154370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88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170897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6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4351</xdr:rowOff>
    </xdr:from>
    <xdr:to>
      <xdr:col>72</xdr:col>
      <xdr:colOff>38100</xdr:colOff>
      <xdr:row>37</xdr:row>
      <xdr:rowOff>105951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97078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23890</xdr:rowOff>
    </xdr:from>
    <xdr:to>
      <xdr:col>67</xdr:col>
      <xdr:colOff>101600</xdr:colOff>
      <xdr:row>37</xdr:row>
      <xdr:rowOff>125490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116617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6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132133</xdr:rowOff>
    </xdr:from>
    <xdr:to>
      <xdr:col>85</xdr:col>
      <xdr:colOff>127000</xdr:colOff>
      <xdr:row>57</xdr:row>
      <xdr:rowOff>16223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33333"/>
          <a:ext cx="8382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122624</xdr:rowOff>
    </xdr:from>
    <xdr:to>
      <xdr:col>81</xdr:col>
      <xdr:colOff>50800</xdr:colOff>
      <xdr:row>57</xdr:row>
      <xdr:rowOff>16223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552374"/>
          <a:ext cx="889000" cy="2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122624</xdr:rowOff>
    </xdr:from>
    <xdr:to>
      <xdr:col>76</xdr:col>
      <xdr:colOff>114300</xdr:colOff>
      <xdr:row>56</xdr:row>
      <xdr:rowOff>113157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552374"/>
          <a:ext cx="889000" cy="1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113157</xdr:rowOff>
    </xdr:from>
    <xdr:to>
      <xdr:col>71</xdr:col>
      <xdr:colOff>177800</xdr:colOff>
      <xdr:row>57</xdr:row>
      <xdr:rowOff>40527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14357"/>
          <a:ext cx="889000" cy="9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81333</xdr:rowOff>
    </xdr:from>
    <xdr:to>
      <xdr:col>85</xdr:col>
      <xdr:colOff>177800</xdr:colOff>
      <xdr:row>57</xdr:row>
      <xdr:rowOff>11483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8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104210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136873</xdr:rowOff>
    </xdr:from>
    <xdr:to>
      <xdr:col>81</xdr:col>
      <xdr:colOff>101600</xdr:colOff>
      <xdr:row>57</xdr:row>
      <xdr:rowOff>67023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83550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1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71824</xdr:rowOff>
    </xdr:from>
    <xdr:to>
      <xdr:col>76</xdr:col>
      <xdr:colOff>165100</xdr:colOff>
      <xdr:row>56</xdr:row>
      <xdr:rowOff>1974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18501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27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62357</xdr:rowOff>
    </xdr:from>
    <xdr:to>
      <xdr:col>72</xdr:col>
      <xdr:colOff>38100</xdr:colOff>
      <xdr:row>56</xdr:row>
      <xdr:rowOff>163957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9034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43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161177</xdr:rowOff>
    </xdr:from>
    <xdr:to>
      <xdr:col>67</xdr:col>
      <xdr:colOff>101600</xdr:colOff>
      <xdr:row>57</xdr:row>
      <xdr:rowOff>91327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107854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3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155552</xdr:rowOff>
    </xdr:from>
    <xdr:to>
      <xdr:col>85</xdr:col>
      <xdr:colOff>127000</xdr:colOff>
      <xdr:row>77</xdr:row>
      <xdr:rowOff>4446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185752"/>
          <a:ext cx="8382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4446</xdr:rowOff>
    </xdr:from>
    <xdr:to>
      <xdr:col>81</xdr:col>
      <xdr:colOff>50800</xdr:colOff>
      <xdr:row>78</xdr:row>
      <xdr:rowOff>126628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206096"/>
          <a:ext cx="889000" cy="29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83488</xdr:rowOff>
    </xdr:from>
    <xdr:to>
      <xdr:col>76</xdr:col>
      <xdr:colOff>114300</xdr:colOff>
      <xdr:row>78</xdr:row>
      <xdr:rowOff>126628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56588"/>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29606</xdr:rowOff>
    </xdr:from>
    <xdr:to>
      <xdr:col>71</xdr:col>
      <xdr:colOff>177800</xdr:colOff>
      <xdr:row>78</xdr:row>
      <xdr:rowOff>83488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02706"/>
          <a:ext cx="8890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104752</xdr:rowOff>
    </xdr:from>
    <xdr:to>
      <xdr:col>85</xdr:col>
      <xdr:colOff>177800</xdr:colOff>
      <xdr:row>77</xdr:row>
      <xdr:rowOff>34902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127629</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125096</xdr:rowOff>
    </xdr:from>
    <xdr:to>
      <xdr:col>81</xdr:col>
      <xdr:colOff>101600</xdr:colOff>
      <xdr:row>77</xdr:row>
      <xdr:rowOff>55246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71773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75828</xdr:rowOff>
    </xdr:from>
    <xdr:to>
      <xdr:col>76</xdr:col>
      <xdr:colOff>165100</xdr:colOff>
      <xdr:row>79</xdr:row>
      <xdr:rowOff>5978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168555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32688</xdr:rowOff>
    </xdr:from>
    <xdr:to>
      <xdr:col>72</xdr:col>
      <xdr:colOff>38100</xdr:colOff>
      <xdr:row>78</xdr:row>
      <xdr:rowOff>134288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150815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8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150256</xdr:rowOff>
    </xdr:from>
    <xdr:to>
      <xdr:col>67</xdr:col>
      <xdr:colOff>101600</xdr:colOff>
      <xdr:row>78</xdr:row>
      <xdr:rowOff>80406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96933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65501</xdr:rowOff>
    </xdr:from>
    <xdr:to>
      <xdr:col>85</xdr:col>
      <xdr:colOff>127000</xdr:colOff>
      <xdr:row>96</xdr:row>
      <xdr:rowOff>80642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24701"/>
          <a:ext cx="8382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79842</xdr:rowOff>
    </xdr:from>
    <xdr:to>
      <xdr:col>81</xdr:col>
      <xdr:colOff>50800</xdr:colOff>
      <xdr:row>96</xdr:row>
      <xdr:rowOff>80642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3904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79842</xdr:rowOff>
    </xdr:from>
    <xdr:to>
      <xdr:col>76</xdr:col>
      <xdr:colOff>114300</xdr:colOff>
      <xdr:row>96</xdr:row>
      <xdr:rowOff>96073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904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96073</xdr:rowOff>
    </xdr:from>
    <xdr:to>
      <xdr:col>71</xdr:col>
      <xdr:colOff>177800</xdr:colOff>
      <xdr:row>96</xdr:row>
      <xdr:rowOff>115364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55273"/>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14701</xdr:rowOff>
    </xdr:from>
    <xdr:to>
      <xdr:col>85</xdr:col>
      <xdr:colOff>177800</xdr:colOff>
      <xdr:row>96</xdr:row>
      <xdr:rowOff>116301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37578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29842</xdr:rowOff>
    </xdr:from>
    <xdr:to>
      <xdr:col>81</xdr:col>
      <xdr:colOff>101600</xdr:colOff>
      <xdr:row>96</xdr:row>
      <xdr:rowOff>131442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147969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6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29042</xdr:rowOff>
    </xdr:from>
    <xdr:to>
      <xdr:col>76</xdr:col>
      <xdr:colOff>165100</xdr:colOff>
      <xdr:row>96</xdr:row>
      <xdr:rowOff>130642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147169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26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45273</xdr:rowOff>
    </xdr:from>
    <xdr:to>
      <xdr:col>72</xdr:col>
      <xdr:colOff>38100</xdr:colOff>
      <xdr:row>96</xdr:row>
      <xdr:rowOff>146873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163400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27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64564</xdr:rowOff>
    </xdr:from>
    <xdr:to>
      <xdr:col>67</xdr:col>
      <xdr:colOff>101600</xdr:colOff>
      <xdr:row>96</xdr:row>
      <xdr:rowOff>166164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11241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29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96266</xdr:rowOff>
    </xdr:from>
    <xdr:to>
      <xdr:col>116</xdr:col>
      <xdr:colOff>63500</xdr:colOff>
      <xdr:row>35</xdr:row>
      <xdr:rowOff>158115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5239766"/>
          <a:ext cx="838200" cy="91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89679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4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100584</xdr:rowOff>
    </xdr:from>
    <xdr:to>
      <xdr:col>111</xdr:col>
      <xdr:colOff>177800</xdr:colOff>
      <xdr:row>35</xdr:row>
      <xdr:rowOff>158115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5929884"/>
          <a:ext cx="889000" cy="2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28211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7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100584</xdr:rowOff>
    </xdr:from>
    <xdr:to>
      <xdr:col>107</xdr:col>
      <xdr:colOff>50800</xdr:colOff>
      <xdr:row>37</xdr:row>
      <xdr:rowOff>156210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5929884"/>
          <a:ext cx="889000" cy="5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116332</xdr:rowOff>
    </xdr:from>
    <xdr:to>
      <xdr:col>102</xdr:col>
      <xdr:colOff>114300</xdr:colOff>
      <xdr:row>37</xdr:row>
      <xdr:rowOff>156210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459982"/>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44721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45466</xdr:rowOff>
    </xdr:from>
    <xdr:to>
      <xdr:col>116</xdr:col>
      <xdr:colOff>114300</xdr:colOff>
      <xdr:row>30</xdr:row>
      <xdr:rowOff>147066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169943</xdr:rowOff>
    </xdr:from>
    <xdr:ext cx="534377"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514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107315</xdr:rowOff>
    </xdr:from>
    <xdr:to>
      <xdr:col>112</xdr:col>
      <xdr:colOff>38100</xdr:colOff>
      <xdr:row>36</xdr:row>
      <xdr:rowOff>37465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53992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88428" y="58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49784</xdr:rowOff>
    </xdr:from>
    <xdr:to>
      <xdr:col>107</xdr:col>
      <xdr:colOff>101600</xdr:colOff>
      <xdr:row>34</xdr:row>
      <xdr:rowOff>151384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58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167911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56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105410</xdr:rowOff>
    </xdr:from>
    <xdr:to>
      <xdr:col>102</xdr:col>
      <xdr:colOff>165100</xdr:colOff>
      <xdr:row>38</xdr:row>
      <xdr:rowOff>35560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52087</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65532</xdr:rowOff>
    </xdr:from>
    <xdr:to>
      <xdr:col>98</xdr:col>
      <xdr:colOff>38100</xdr:colOff>
      <xdr:row>37</xdr:row>
      <xdr:rowOff>167132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12209</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18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267,304</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円となっており、類似団体平均を上回っている。前年度から増となった要因は、農泊推進型施設整備事業によるものである。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102,942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回っている。前年度から増となった要因は、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ごみ処理広域化・減量化対策事業及び医療機器購入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77,490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円となっており、類似団体平均を上回っている。前年度から増となった要因は、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地籍調査事業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186,948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清水運動公園改修事業の完了に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49,764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防災無線戸別受信機整備事業の完了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147,317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円となっており、類似団体平均を上回っている。前年度から増となった要因は、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阿木名小学校教員住宅建築事業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2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財政調整基金残高は、前年度と比べて、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賃金増や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より取り崩しが多くなったため減少している。標準財政規模比は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実質収支は、翌年度へ繰り越すべき財源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263,842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千円を除いた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525,444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121,267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災害による財政調整基金の取り崩しが多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一般会計、特別会計水道事業会計及びともに赤字会計はないが、特別会計の経営状況は厳しく、慢性的に一般会計からの赤字補填に頼らざるをえない会計が存在する。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今後、人口の減少等により地方交付税の伸びが期待されない中で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赤字補てんのための財源確保はより困難になると思われるので、各会計における更なる自助努力により、独立採算の原則に則った各公営事業の自立化に努める。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11860472</v>
      </c>
      <c r="BO4" s="436"/>
      <c r="BP4" s="436"/>
      <c r="BQ4" s="436"/>
      <c r="BR4" s="436"/>
      <c r="BS4" s="436"/>
      <c r="BT4" s="436"/>
      <c r="BU4" s="437"/>
      <c r="BV4" s="435">
        <v>11640507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12.6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11071186</v>
      </c>
      <c r="BO5" s="407"/>
      <c r="BP5" s="407"/>
      <c r="BQ5" s="407"/>
      <c r="BR5" s="407"/>
      <c r="BS5" s="407"/>
      <c r="BT5" s="407"/>
      <c r="BU5" s="408"/>
      <c r="BV5" s="406">
        <v>10746325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92.3</v>
      </c>
      <c r="CU5" s="404"/>
      <c r="CV5" s="404"/>
      <c r="CW5" s="404"/>
      <c r="CX5" s="404"/>
      <c r="CY5" s="404"/>
      <c r="CZ5" s="404"/>
      <c r="DA5" s="405"/>
      <c r="DB5" s="403">
        <v>92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789286</v>
      </c>
      <c r="BO6" s="407"/>
      <c r="BP6" s="407"/>
      <c r="BQ6" s="407"/>
      <c r="BR6" s="407"/>
      <c r="BS6" s="407"/>
      <c r="BT6" s="407"/>
      <c r="BU6" s="408"/>
      <c r="BV6" s="406">
        <v>894182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92.5</v>
      </c>
      <c r="CU6" s="550"/>
      <c r="CV6" s="550"/>
      <c r="CW6" s="550"/>
      <c r="CX6" s="550"/>
      <c r="CY6" s="550"/>
      <c r="CZ6" s="550"/>
      <c r="DA6" s="551"/>
      <c r="DB6" s="549">
        <v>92.3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263842</v>
      </c>
      <c r="BO7" s="407"/>
      <c r="BP7" s="407"/>
      <c r="BQ7" s="407"/>
      <c r="BR7" s="407"/>
      <c r="BS7" s="407"/>
      <c r="BT7" s="407"/>
      <c r="BU7" s="408"/>
      <c r="BV7" s="406">
        <v>188756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5757348</v>
      </c>
      <c r="CU7" s="407"/>
      <c r="CV7" s="407"/>
      <c r="CW7" s="407"/>
      <c r="CX7" s="407"/>
      <c r="CY7" s="407"/>
      <c r="CZ7" s="407"/>
      <c r="DA7" s="408"/>
      <c r="DB7" s="406">
        <v>5576810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525444</v>
      </c>
      <c r="BO8" s="407"/>
      <c r="BP8" s="407"/>
      <c r="BQ8" s="407"/>
      <c r="BR8" s="407"/>
      <c r="BS8" s="407"/>
      <c r="BT8" s="407"/>
      <c r="BU8" s="408"/>
      <c r="BV8" s="406">
        <v>705426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8546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-179982</v>
      </c>
      <c r="BO9" s="407"/>
      <c r="BP9" s="407"/>
      <c r="BQ9" s="407"/>
      <c r="BR9" s="407"/>
      <c r="BS9" s="407"/>
      <c r="BT9" s="407"/>
      <c r="BU9" s="408"/>
      <c r="BV9" s="406">
        <v>135840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18.100000000000001</v>
      </c>
      <c r="CU9" s="404"/>
      <c r="CV9" s="404"/>
      <c r="CW9" s="404"/>
      <c r="CX9" s="404"/>
      <c r="CY9" s="404"/>
      <c r="CZ9" s="404"/>
      <c r="DA9" s="405"/>
      <c r="DB9" s="403">
        <v>17.899999999999999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9042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386856</v>
      </c>
      <c r="BO10" s="407"/>
      <c r="BP10" s="407"/>
      <c r="BQ10" s="407"/>
      <c r="BR10" s="407"/>
      <c r="BS10" s="407"/>
      <c r="BT10" s="407"/>
      <c r="BU10" s="408"/>
      <c r="BV10" s="406">
        <v>284793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8084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371103</v>
      </c>
      <c r="BO12" s="407"/>
      <c r="BP12" s="407"/>
      <c r="BQ12" s="407"/>
      <c r="BR12" s="407"/>
      <c r="BS12" s="407"/>
      <c r="BT12" s="407"/>
      <c r="BU12" s="408"/>
      <c r="BV12" s="406">
        <v>706129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8052</v>
      </c>
      <c r="S13" s="494"/>
      <c r="T13" s="494"/>
      <c r="U13" s="494"/>
      <c r="V13" s="495"/>
      <c r="W13" s="496" t="s">
        <v>131</v>
      </c>
      <c r="X13" s="392"/>
      <c r="Y13" s="392"/>
      <c r="Z13" s="392"/>
      <c r="AA13" s="392"/>
      <c r="AB13" s="393"/>
      <c r="AC13" s="359">
        <v>318</v>
      </c>
      <c r="AD13" s="360"/>
      <c r="AE13" s="360"/>
      <c r="AF13" s="360"/>
      <c r="AG13" s="361"/>
      <c r="AH13" s="359">
        <v>359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-164229</v>
      </c>
      <c r="BO13" s="407"/>
      <c r="BP13" s="407"/>
      <c r="BQ13" s="407"/>
      <c r="BR13" s="407"/>
      <c r="BS13" s="407"/>
      <c r="BT13" s="407"/>
      <c r="BU13" s="408"/>
      <c r="BV13" s="406">
        <v>-285496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8294</v>
      </c>
      <c r="S14" s="494"/>
      <c r="T14" s="494"/>
      <c r="U14" s="494"/>
      <c r="V14" s="495"/>
      <c r="W14" s="497"/>
      <c r="X14" s="395"/>
      <c r="Y14" s="395"/>
      <c r="Z14" s="395"/>
      <c r="AA14" s="395"/>
      <c r="AB14" s="396"/>
      <c r="AC14" s="486">
        <v>8.8000000000000007</v>
      </c>
      <c r="AD14" s="487"/>
      <c r="AE14" s="487"/>
      <c r="AF14" s="487"/>
      <c r="AG14" s="488"/>
      <c r="AH14" s="486">
        <v>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8272</v>
      </c>
      <c r="S15" s="494"/>
      <c r="T15" s="494"/>
      <c r="U15" s="494"/>
      <c r="V15" s="495"/>
      <c r="W15" s="496" t="s">
        <v>137</v>
      </c>
      <c r="X15" s="392"/>
      <c r="Y15" s="392"/>
      <c r="Z15" s="392"/>
      <c r="AA15" s="392"/>
      <c r="AB15" s="393"/>
      <c r="AC15" s="359">
        <v>491</v>
      </c>
      <c r="AD15" s="360"/>
      <c r="AE15" s="360"/>
      <c r="AF15" s="360"/>
      <c r="AG15" s="361"/>
      <c r="AH15" s="359">
        <v>520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850633</v>
      </c>
      <c r="BO15" s="436"/>
      <c r="BP15" s="436"/>
      <c r="BQ15" s="436"/>
      <c r="BR15" s="436"/>
      <c r="BS15" s="436"/>
      <c r="BT15" s="436"/>
      <c r="BU15" s="437"/>
      <c r="BV15" s="435">
        <v>860075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13.6</v>
      </c>
      <c r="AD16" s="487"/>
      <c r="AE16" s="487"/>
      <c r="AF16" s="487"/>
      <c r="AG16" s="488"/>
      <c r="AH16" s="486">
        <v>13.9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5540175</v>
      </c>
      <c r="BO16" s="407"/>
      <c r="BP16" s="407"/>
      <c r="BQ16" s="407"/>
      <c r="BR16" s="407"/>
      <c r="BS16" s="407"/>
      <c r="BT16" s="407"/>
      <c r="BU16" s="408"/>
      <c r="BV16" s="406">
        <v>5349039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2797</v>
      </c>
      <c r="AD17" s="360"/>
      <c r="AE17" s="360"/>
      <c r="AF17" s="360"/>
      <c r="AG17" s="361"/>
      <c r="AH17" s="359">
        <v>2849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1056180</v>
      </c>
      <c r="BO17" s="407"/>
      <c r="BP17" s="407"/>
      <c r="BQ17" s="407"/>
      <c r="BR17" s="407"/>
      <c r="BS17" s="407"/>
      <c r="BT17" s="407"/>
      <c r="BU17" s="408"/>
      <c r="BV17" s="406">
        <v>1066981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239.65</v>
      </c>
      <c r="M18" s="459"/>
      <c r="N18" s="459"/>
      <c r="O18" s="459"/>
      <c r="P18" s="459"/>
      <c r="Q18" s="459"/>
      <c r="R18" s="460"/>
      <c r="S18" s="460"/>
      <c r="T18" s="460"/>
      <c r="U18" s="460"/>
      <c r="V18" s="461"/>
      <c r="W18" s="477"/>
      <c r="X18" s="478"/>
      <c r="Y18" s="478"/>
      <c r="Z18" s="478"/>
      <c r="AA18" s="478"/>
      <c r="AB18" s="502"/>
      <c r="AC18" s="376">
        <v>77.599999999999994</v>
      </c>
      <c r="AD18" s="377"/>
      <c r="AE18" s="377"/>
      <c r="AF18" s="377"/>
      <c r="AG18" s="462"/>
      <c r="AH18" s="376">
        <v>76.400000000000006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5431518</v>
      </c>
      <c r="BO18" s="407"/>
      <c r="BP18" s="407"/>
      <c r="BQ18" s="407"/>
      <c r="BR18" s="407"/>
      <c r="BS18" s="407"/>
      <c r="BT18" s="407"/>
      <c r="BU18" s="408"/>
      <c r="BV18" s="406">
        <v>5219369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7962198</v>
      </c>
      <c r="BO19" s="407"/>
      <c r="BP19" s="407"/>
      <c r="BQ19" s="407"/>
      <c r="BR19" s="407"/>
      <c r="BS19" s="407"/>
      <c r="BT19" s="407"/>
      <c r="BU19" s="408"/>
      <c r="BV19" s="406">
        <v>7894916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4270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7736556</v>
      </c>
      <c r="BO22" s="436"/>
      <c r="BP22" s="436"/>
      <c r="BQ22" s="436"/>
      <c r="BR22" s="436"/>
      <c r="BS22" s="436"/>
      <c r="BT22" s="436"/>
      <c r="BU22" s="437"/>
      <c r="BV22" s="435">
        <v>8177404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7615626</v>
      </c>
      <c r="BO23" s="407"/>
      <c r="BP23" s="407"/>
      <c r="BQ23" s="407"/>
      <c r="BR23" s="407"/>
      <c r="BS23" s="407"/>
      <c r="BT23" s="407"/>
      <c r="BU23" s="408"/>
      <c r="BV23" s="406">
        <v>8082214</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6840</v>
      </c>
      <c r="R24" s="360"/>
      <c r="S24" s="360"/>
      <c r="T24" s="360"/>
      <c r="U24" s="360"/>
      <c r="V24" s="361"/>
      <c r="W24" s="449"/>
      <c r="X24" s="386"/>
      <c r="Y24" s="387"/>
      <c r="Z24" s="362" t="s">
        <v>162</v>
      </c>
      <c r="AA24" s="363"/>
      <c r="AB24" s="363"/>
      <c r="AC24" s="363"/>
      <c r="AD24" s="363"/>
      <c r="AE24" s="363"/>
      <c r="AF24" s="363"/>
      <c r="AG24" s="364"/>
      <c r="AH24" s="359">
        <v>168</v>
      </c>
      <c r="AI24" s="360"/>
      <c r="AJ24" s="360"/>
      <c r="AK24" s="360"/>
      <c r="AL24" s="361"/>
      <c r="AM24" s="359">
        <v>502152</v>
      </c>
      <c r="AN24" s="360"/>
      <c r="AO24" s="360"/>
      <c r="AP24" s="360"/>
      <c r="AQ24" s="360"/>
      <c r="AR24" s="361"/>
      <c r="AS24" s="359">
        <v>2989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6715858</v>
      </c>
      <c r="BO24" s="407"/>
      <c r="BP24" s="407"/>
      <c r="BQ24" s="407"/>
      <c r="BR24" s="407"/>
      <c r="BS24" s="407"/>
      <c r="BT24" s="407"/>
      <c r="BU24" s="408"/>
      <c r="BV24" s="406">
        <v>6940268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174549</v>
      </c>
      <c r="BO25" s="436"/>
      <c r="BP25" s="436"/>
      <c r="BQ25" s="436"/>
      <c r="BR25" s="436"/>
      <c r="BS25" s="436"/>
      <c r="BT25" s="436"/>
      <c r="BU25" s="437"/>
      <c r="BV25" s="435">
        <v>230036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3120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24853</v>
      </c>
      <c r="AN27" s="360"/>
      <c r="AO27" s="360"/>
      <c r="AP27" s="360"/>
      <c r="AQ27" s="360"/>
      <c r="AR27" s="361"/>
      <c r="AS27" s="359">
        <v>2761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27591</v>
      </c>
      <c r="BO27" s="441"/>
      <c r="BP27" s="441"/>
      <c r="BQ27" s="441"/>
      <c r="BR27" s="441"/>
      <c r="BS27" s="441"/>
      <c r="BT27" s="441"/>
      <c r="BU27" s="442"/>
      <c r="BV27" s="440">
        <v>27591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2680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1360000</v>
      </c>
      <c r="BO28" s="436"/>
      <c r="BP28" s="436"/>
      <c r="BQ28" s="436"/>
      <c r="BR28" s="436"/>
      <c r="BS28" s="436"/>
      <c r="BT28" s="436"/>
      <c r="BU28" s="437"/>
      <c r="BV28" s="435">
        <v>1344247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2460</v>
      </c>
      <c r="R29" s="360"/>
      <c r="S29" s="360"/>
      <c r="T29" s="360"/>
      <c r="U29" s="360"/>
      <c r="V29" s="361"/>
      <c r="W29" s="450"/>
      <c r="X29" s="451"/>
      <c r="Y29" s="452"/>
      <c r="Z29" s="362" t="s">
        <v>177</v>
      </c>
      <c r="AA29" s="363"/>
      <c r="AB29" s="363"/>
      <c r="AC29" s="363"/>
      <c r="AD29" s="363"/>
      <c r="AE29" s="363"/>
      <c r="AF29" s="363"/>
      <c r="AG29" s="364"/>
      <c r="AH29" s="359">
        <v>177</v>
      </c>
      <c r="AI29" s="360"/>
      <c r="AJ29" s="360"/>
      <c r="AK29" s="360"/>
      <c r="AL29" s="361"/>
      <c r="AM29" s="359">
        <v>527005</v>
      </c>
      <c r="AN29" s="360"/>
      <c r="AO29" s="360"/>
      <c r="AP29" s="360"/>
      <c r="AQ29" s="360"/>
      <c r="AR29" s="361"/>
      <c r="AS29" s="359">
        <v>2977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216309</v>
      </c>
      <c r="BO29" s="407"/>
      <c r="BP29" s="407"/>
      <c r="BQ29" s="407"/>
      <c r="BR29" s="407"/>
      <c r="BS29" s="407"/>
      <c r="BT29" s="407"/>
      <c r="BU29" s="408"/>
      <c r="BV29" s="406">
        <v>216309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1622960</v>
      </c>
      <c r="BO30" s="441"/>
      <c r="BP30" s="441"/>
      <c r="BQ30" s="441"/>
      <c r="BR30" s="441"/>
      <c r="BS30" s="441"/>
      <c r="BT30" s="441"/>
      <c r="BU30" s="442"/>
      <c r="BV30" s="440">
        <v>1569692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瀬戸内町国民健康保険（事業勘定）特別会計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瀬戸内町水道事業会計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瀬戸内町船舶交通事業特別会計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奄美海運</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瀬戸内町巡回診療施設特別会計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瀬戸内町国民健康保険（直営診療勘定）特別会計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瀬戸内町簡易水道事業会計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IF('各会計、関係団体の財政状況及び健全化判断比率'!B36="","",'各会計、関係団体の財政状況及び健全化判断比率'!B36)</f>
        <v>瀬戸内町古仁屋港上屋事業特別会計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大島地区衛生組合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加計呂麻バス</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瀬戸内町介護保険特別会計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瀬戸内町農業集落排水道事業会計</v>
      </c>
      <c r="AP36" s="355"/>
      <c r="AQ36" s="355"/>
      <c r="AR36" s="355"/>
      <c r="AS36" s="355"/>
      <c r="AT36" s="355"/>
      <c r="AU36" s="355"/>
      <c r="AV36" s="355"/>
      <c r="AW36" s="355"/>
      <c r="AX36" s="355"/>
      <c r="AY36" s="355"/>
      <c r="AZ36" s="355"/>
      <c r="BA36" s="355"/>
      <c r="BB36" s="355"/>
      <c r="BC36" s="355"/>
      <c r="BD36" s="163"/>
      <c r="BE36" s="354">
        <f t="shared" si="1"/>
        <v>12</v>
      </c>
      <c r="BF36" s="354"/>
      <c r="BG36" s="355" t="str">
        <f>IF('各会計、関係団体の財政状況及び健全化判断比率'!B37="","",'各会計、関係団体の財政状況及び健全化判断比率'!B37)</f>
        <v>瀬戸内町屠畜場事業特別会計</v>
      </c>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大島地区消防組合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瀬戸内町後期高齢者医療事業特別会計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奄美群島広域事務組合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奄美大島地区介護保険一部事務組合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鹿児島県後期高齢者医療広域連合（一般会計）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鹿児島県後期高齢者医療広域連合（特別会計）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TR8eH1kNcsb/bNiUz8XdWEJlbDw9SLPfFCAxrFWkzk6pERgSiW92O4m9ntZnVInz6X+QUPXlDVFrphUFToP2w==" saltValue="yLM+rR+2iFzVowpg4ArT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6" t="s">
        <v>540</v>
      </c>
      <c r="D34" s="1136"/>
      <c r="E34" s="1137"/>
      <c r="F34" s="32">
        <v>9.4499999999999993</v>
      </c>
      <c r="G34" s="33">
        <v>12.62</v>
      </c>
      <c r="H34" s="33">
        <v>10.23</v>
      </c>
      <c r="I34" s="33">
        <v>12.64</v>
      </c>
      <c r="J34" s="34">
        <v>9.1199999999999992</v>
      </c>
      <c r="K34" s="22"/>
      <c r="L34" s="22"/>
      <c r="M34" s="22"/>
      <c r="N34" s="22"/>
      <c r="O34" s="22"/>
      <c r="P34" s="22"/>
    </row>
    <row r="35" spans="1:16" ht="39" customHeight="1" x14ac:dyDescent="0.2">
      <c r="A35" s="22"/>
      <c r="B35" s="35"/>
      <c r="C35" s="1132" t="s">
        <v>541</v>
      </c>
      <c r="D35" s="1132"/>
      <c r="E35" s="1133"/>
      <c r="F35" s="36">
        <v>6.83</v>
      </c>
      <c r="G35" s="37">
        <v>6.62</v>
      </c>
      <c r="H35" s="37">
        <v>7.09</v>
      </c>
      <c r="I35" s="37">
        <v>7.8</v>
      </c>
      <c r="J35" s="38">
        <v>7.66</v>
      </c>
      <c r="K35" s="22"/>
      <c r="L35" s="22"/>
      <c r="M35" s="22"/>
      <c r="N35" s="22"/>
      <c r="O35" s="22"/>
      <c r="P35" s="22"/>
    </row>
    <row r="36" spans="1:16" ht="39" customHeight="1" x14ac:dyDescent="0.2">
      <c r="A36" s="22"/>
      <c r="B36" s="35"/>
      <c r="C36" s="1132" t="s">
        <v>542</v>
      </c>
      <c r="D36" s="1132"/>
      <c r="E36" s="1133"/>
      <c r="F36" s="36">
        <v>0.96</v>
      </c>
      <c r="G36" s="37">
        <v>1.0900000000000001</v>
      </c>
      <c r="H36" s="37">
        <v>2.0299999999999998</v>
      </c>
      <c r="I36" s="37">
        <v>1</v>
      </c>
      <c r="J36" s="38">
        <v>1.61</v>
      </c>
      <c r="K36" s="22"/>
      <c r="L36" s="22"/>
      <c r="M36" s="22"/>
      <c r="N36" s="22"/>
      <c r="O36" s="22"/>
      <c r="P36" s="22"/>
    </row>
    <row r="37" spans="1:16" ht="39" customHeight="1" x14ac:dyDescent="0.2">
      <c r="A37" s="22"/>
      <c r="B37" s="35"/>
      <c r="C37" s="1132" t="s">
        <v>543</v>
      </c>
      <c r="D37" s="1132"/>
      <c r="E37" s="1133"/>
      <c r="F37" s="36" t="s">
        <v>493</v>
      </c>
      <c r="G37" s="37" t="s">
        <v>493</v>
      </c>
      <c r="H37" s="37" t="s">
        <v>493</v>
      </c>
      <c r="I37" s="37" t="s">
        <v>493</v>
      </c>
      <c r="J37" s="38">
        <v>1.52</v>
      </c>
      <c r="K37" s="22"/>
      <c r="L37" s="22"/>
      <c r="M37" s="22"/>
      <c r="N37" s="22"/>
      <c r="O37" s="22"/>
      <c r="P37" s="22"/>
    </row>
    <row r="38" spans="1:16" ht="39" customHeight="1" x14ac:dyDescent="0.2">
      <c r="A38" s="22"/>
      <c r="B38" s="35"/>
      <c r="C38" s="1132" t="s">
        <v>544</v>
      </c>
      <c r="D38" s="1132"/>
      <c r="E38" s="1133"/>
      <c r="F38" s="36">
        <v>0.62</v>
      </c>
      <c r="G38" s="37">
        <v>0.4</v>
      </c>
      <c r="H38" s="37">
        <v>0.34</v>
      </c>
      <c r="I38" s="37">
        <v>0.36</v>
      </c>
      <c r="J38" s="38">
        <v>0.34</v>
      </c>
      <c r="K38" s="22"/>
      <c r="L38" s="22"/>
      <c r="M38" s="22"/>
      <c r="N38" s="22"/>
      <c r="O38" s="22"/>
      <c r="P38" s="22"/>
    </row>
    <row r="39" spans="1:16" ht="39" customHeight="1" x14ac:dyDescent="0.2">
      <c r="A39" s="22"/>
      <c r="B39" s="35"/>
      <c r="C39" s="1132" t="s">
        <v>545</v>
      </c>
      <c r="D39" s="1132"/>
      <c r="E39" s="1133"/>
      <c r="F39" s="36" t="s">
        <v>493</v>
      </c>
      <c r="G39" s="37" t="s">
        <v>493</v>
      </c>
      <c r="H39" s="37" t="s">
        <v>493</v>
      </c>
      <c r="I39" s="37" t="s">
        <v>493</v>
      </c>
      <c r="J39" s="38">
        <v>0.23</v>
      </c>
      <c r="K39" s="22"/>
      <c r="L39" s="22"/>
      <c r="M39" s="22"/>
      <c r="N39" s="22"/>
      <c r="O39" s="22"/>
      <c r="P39" s="22"/>
    </row>
    <row r="40" spans="1:16" ht="39" customHeight="1" x14ac:dyDescent="0.2">
      <c r="A40" s="22"/>
      <c r="B40" s="35"/>
      <c r="C40" s="1132" t="s">
        <v>546</v>
      </c>
      <c r="D40" s="1132"/>
      <c r="E40" s="1133"/>
      <c r="F40" s="36">
        <v>0.01</v>
      </c>
      <c r="G40" s="37">
        <v>0.02</v>
      </c>
      <c r="H40" s="37">
        <v>0.05</v>
      </c>
      <c r="I40" s="37">
        <v>0.15</v>
      </c>
      <c r="J40" s="38">
        <v>0.02</v>
      </c>
      <c r="K40" s="22"/>
      <c r="L40" s="22"/>
      <c r="M40" s="22"/>
      <c r="N40" s="22"/>
      <c r="O40" s="22"/>
      <c r="P40" s="22"/>
    </row>
    <row r="41" spans="1:16" ht="39" customHeight="1" x14ac:dyDescent="0.2">
      <c r="A41" s="22"/>
      <c r="B41" s="35"/>
      <c r="C41" s="1132" t="s">
        <v>547</v>
      </c>
      <c r="D41" s="1132"/>
      <c r="E41" s="1133"/>
      <c r="F41" s="36">
        <v>0.02</v>
      </c>
      <c r="G41" s="37">
        <v>0.02</v>
      </c>
      <c r="H41" s="37">
        <v>0.03</v>
      </c>
      <c r="I41" s="37">
        <v>0.03</v>
      </c>
      <c r="J41" s="38">
        <v>0.02</v>
      </c>
      <c r="K41" s="22"/>
      <c r="L41" s="22"/>
      <c r="M41" s="22"/>
      <c r="N41" s="22"/>
      <c r="O41" s="22"/>
      <c r="P41" s="22"/>
    </row>
    <row r="42" spans="1:16" ht="39" customHeight="1" x14ac:dyDescent="0.2">
      <c r="A42" s="22"/>
      <c r="B42" s="39"/>
      <c r="C42" s="1132" t="s">
        <v>548</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549</v>
      </c>
      <c r="D43" s="1134"/>
      <c r="E43" s="1135"/>
      <c r="F43" s="41">
        <v>0</v>
      </c>
      <c r="G43" s="42">
        <v>0.03</v>
      </c>
      <c r="H43" s="42">
        <v>0</v>
      </c>
      <c r="I43" s="42">
        <v>1.01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wqYqLmj3wpqByQ/ZXoWp2XsTCnRATTa2RJMx5heF8LJQyNtctrHAinU4YlDadoJSeyJbDtvzW2y/CeNngUeZA==" saltValue="rcExXOCk7kQdJHtbCifP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1416</v>
      </c>
      <c r="L45" s="58">
        <v>1456</v>
      </c>
      <c r="M45" s="58">
        <v>1486</v>
      </c>
      <c r="N45" s="58">
        <v>1458</v>
      </c>
      <c r="O45" s="59">
        <v>1473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2">
      <c r="A48" s="46"/>
      <c r="B48" s="1163"/>
      <c r="C48" s="1164"/>
      <c r="D48" s="60"/>
      <c r="E48" s="1140" t="s">
        <v>13</v>
      </c>
      <c r="F48" s="1140"/>
      <c r="G48" s="1140"/>
      <c r="H48" s="1140"/>
      <c r="I48" s="1140"/>
      <c r="J48" s="1141"/>
      <c r="K48" s="61">
        <v>52</v>
      </c>
      <c r="L48" s="62">
        <v>49</v>
      </c>
      <c r="M48" s="62">
        <v>53</v>
      </c>
      <c r="N48" s="62">
        <v>63</v>
      </c>
      <c r="O48" s="63">
        <v>67</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1111</v>
      </c>
      <c r="L52" s="62">
        <v>1125</v>
      </c>
      <c r="M52" s="62">
        <v>1120</v>
      </c>
      <c r="N52" s="62">
        <v>1049</v>
      </c>
      <c r="O52" s="63">
        <v>1111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357</v>
      </c>
      <c r="L53" s="67">
        <v>380</v>
      </c>
      <c r="M53" s="67">
        <v>419</v>
      </c>
      <c r="N53" s="67">
        <v>472</v>
      </c>
      <c r="O53" s="68">
        <v>431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vwT5lHLraz/rBEuPw0Ws8aIXychiIHAthd3w7/W8io7VpeQzpEe5iwZLPKPKPpQ1J7CM/nIEPO9iKPi/Kmb1Q==" saltValue="0mavneaLxttIabjjYmT8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81" t="s">
        <v>30</v>
      </c>
      <c r="C41" s="1182"/>
      <c r="D41" s="103"/>
      <c r="E41" s="1183" t="s">
        <v>31</v>
      </c>
      <c r="F41" s="1183"/>
      <c r="G41" s="1183"/>
      <c r="H41" s="1184"/>
      <c r="I41" s="330">
        <v>8438</v>
      </c>
      <c r="J41" s="331">
        <v>8728</v>
      </c>
      <c r="K41" s="331">
        <v>8545</v>
      </c>
      <c r="L41" s="331">
        <v>8177</v>
      </c>
      <c r="M41" s="332">
        <v>7737</v>
      </c>
    </row>
    <row r="42" spans="2:13" ht="27.75" customHeight="1" x14ac:dyDescent="0.2">
      <c r="B42" s="1171"/>
      <c r="C42" s="1172"/>
      <c r="D42" s="104"/>
      <c r="E42" s="1175" t="s">
        <v>32</v>
      </c>
      <c r="F42" s="1175"/>
      <c r="G42" s="1175"/>
      <c r="H42" s="1176"/>
      <c r="I42" s="333">
        <v>1</v>
      </c>
      <c r="J42" s="334">
        <v>1</v>
      </c>
      <c r="K42" s="334">
        <v>1</v>
      </c>
      <c r="L42" s="334">
        <v>1</v>
      </c>
      <c r="M42" s="335">
        <v>0</v>
      </c>
    </row>
    <row r="43" spans="2:13" ht="27.75" customHeight="1" x14ac:dyDescent="0.2">
      <c r="B43" s="1171"/>
      <c r="C43" s="1172"/>
      <c r="D43" s="104"/>
      <c r="E43" s="1175" t="s">
        <v>33</v>
      </c>
      <c r="F43" s="1175"/>
      <c r="G43" s="1175"/>
      <c r="H43" s="1176"/>
      <c r="I43" s="333">
        <v>489</v>
      </c>
      <c r="J43" s="334">
        <v>376</v>
      </c>
      <c r="K43" s="334">
        <v>243</v>
      </c>
      <c r="L43" s="334">
        <v>811</v>
      </c>
      <c r="M43" s="335">
        <v>884</v>
      </c>
    </row>
    <row r="44" spans="2:13" ht="27.75" customHeight="1" x14ac:dyDescent="0.2">
      <c r="B44" s="1171"/>
      <c r="C44" s="1172"/>
      <c r="D44" s="104"/>
      <c r="E44" s="1175" t="s">
        <v>34</v>
      </c>
      <c r="F44" s="1175"/>
      <c r="G44" s="1175"/>
      <c r="H44" s="1176"/>
      <c r="I44" s="333" t="s">
        <v>493</v>
      </c>
      <c r="J44" s="334" t="s">
        <v>493</v>
      </c>
      <c r="K44" s="334" t="s">
        <v>493</v>
      </c>
      <c r="L44" s="334" t="s">
        <v>493</v>
      </c>
      <c r="M44" s="335" t="s">
        <v>493</v>
      </c>
    </row>
    <row r="45" spans="2:13" ht="27.75" customHeight="1" x14ac:dyDescent="0.2">
      <c r="B45" s="1171"/>
      <c r="C45" s="1172"/>
      <c r="D45" s="104"/>
      <c r="E45" s="1175" t="s">
        <v>35</v>
      </c>
      <c r="F45" s="1175"/>
      <c r="G45" s="1175"/>
      <c r="H45" s="1176"/>
      <c r="I45" s="333">
        <v>721</v>
      </c>
      <c r="J45" s="334">
        <v>616</v>
      </c>
      <c r="K45" s="334">
        <v>506</v>
      </c>
      <c r="L45" s="334">
        <v>529</v>
      </c>
      <c r="M45" s="335">
        <v>534</v>
      </c>
    </row>
    <row r="46" spans="2:13" ht="27.75" customHeight="1" x14ac:dyDescent="0.2">
      <c r="B46" s="1171"/>
      <c r="C46" s="1172"/>
      <c r="D46" s="105"/>
      <c r="E46" s="1175" t="s">
        <v>36</v>
      </c>
      <c r="F46" s="1175"/>
      <c r="G46" s="1175"/>
      <c r="H46" s="1176"/>
      <c r="I46" s="333">
        <v>181</v>
      </c>
      <c r="J46" s="334">
        <v>242</v>
      </c>
      <c r="K46" s="334">
        <v>230</v>
      </c>
      <c r="L46" s="334">
        <v>200</v>
      </c>
      <c r="M46" s="335">
        <v>203</v>
      </c>
    </row>
    <row r="47" spans="2:13" ht="27.75" customHeight="1" x14ac:dyDescent="0.2">
      <c r="B47" s="1171"/>
      <c r="C47" s="1172"/>
      <c r="D47" s="106"/>
      <c r="E47" s="1185" t="s">
        <v>37</v>
      </c>
      <c r="F47" s="1186"/>
      <c r="G47" s="1186"/>
      <c r="H47" s="1187"/>
      <c r="I47" s="333" t="s">
        <v>493</v>
      </c>
      <c r="J47" s="334" t="s">
        <v>493</v>
      </c>
      <c r="K47" s="334" t="s">
        <v>493</v>
      </c>
      <c r="L47" s="334" t="s">
        <v>493</v>
      </c>
      <c r="M47" s="335" t="s">
        <v>493</v>
      </c>
    </row>
    <row r="48" spans="2:13" ht="27.75" customHeight="1" x14ac:dyDescent="0.2">
      <c r="B48" s="1171"/>
      <c r="C48" s="1172"/>
      <c r="D48" s="104"/>
      <c r="E48" s="1175" t="s">
        <v>38</v>
      </c>
      <c r="F48" s="1175"/>
      <c r="G48" s="1175"/>
      <c r="H48" s="1176"/>
      <c r="I48" s="333" t="s">
        <v>493</v>
      </c>
      <c r="J48" s="334" t="s">
        <v>493</v>
      </c>
      <c r="K48" s="334" t="s">
        <v>493</v>
      </c>
      <c r="L48" s="334" t="s">
        <v>493</v>
      </c>
      <c r="M48" s="335" t="s">
        <v>493</v>
      </c>
    </row>
    <row r="49" spans="2:13" ht="27.75" customHeight="1" x14ac:dyDescent="0.2">
      <c r="B49" s="1173"/>
      <c r="C49" s="1174"/>
      <c r="D49" s="104"/>
      <c r="E49" s="1175" t="s">
        <v>39</v>
      </c>
      <c r="F49" s="1175"/>
      <c r="G49" s="1175"/>
      <c r="H49" s="1176"/>
      <c r="I49" s="333" t="s">
        <v>493</v>
      </c>
      <c r="J49" s="334" t="s">
        <v>493</v>
      </c>
      <c r="K49" s="334" t="s">
        <v>493</v>
      </c>
      <c r="L49" s="334" t="s">
        <v>493</v>
      </c>
      <c r="M49" s="335" t="s">
        <v>493</v>
      </c>
    </row>
    <row r="50" spans="2:13" ht="27.75" customHeight="1" x14ac:dyDescent="0.2">
      <c r="B50" s="1169" t="s">
        <v>40</v>
      </c>
      <c r="C50" s="1170"/>
      <c r="D50" s="107"/>
      <c r="E50" s="1175" t="s">
        <v>41</v>
      </c>
      <c r="F50" s="1175"/>
      <c r="G50" s="1175"/>
      <c r="H50" s="1176"/>
      <c r="I50" s="333">
        <v>2469</v>
      </c>
      <c r="J50" s="334">
        <v>3270</v>
      </c>
      <c r="K50" s="334">
        <v>3554</v>
      </c>
      <c r="L50" s="334">
        <v>3222</v>
      </c>
      <c r="M50" s="335">
        <v>3295</v>
      </c>
    </row>
    <row r="51" spans="2:13" ht="27.75" customHeight="1" x14ac:dyDescent="0.2">
      <c r="B51" s="1171"/>
      <c r="C51" s="1172"/>
      <c r="D51" s="104"/>
      <c r="E51" s="1175" t="s">
        <v>42</v>
      </c>
      <c r="F51" s="1175"/>
      <c r="G51" s="1175"/>
      <c r="H51" s="1176"/>
      <c r="I51" s="333">
        <v>294</v>
      </c>
      <c r="J51" s="334">
        <v>249</v>
      </c>
      <c r="K51" s="334">
        <v>207</v>
      </c>
      <c r="L51" s="334">
        <v>166</v>
      </c>
      <c r="M51" s="335">
        <v>133</v>
      </c>
    </row>
    <row r="52" spans="2:13" ht="27.75" customHeight="1" x14ac:dyDescent="0.2">
      <c r="B52" s="1173"/>
      <c r="C52" s="1174"/>
      <c r="D52" s="104"/>
      <c r="E52" s="1175" t="s">
        <v>43</v>
      </c>
      <c r="F52" s="1175"/>
      <c r="G52" s="1175"/>
      <c r="H52" s="1176"/>
      <c r="I52" s="333">
        <v>7397</v>
      </c>
      <c r="J52" s="334">
        <v>7643</v>
      </c>
      <c r="K52" s="334">
        <v>6864</v>
      </c>
      <c r="L52" s="334">
        <v>7257</v>
      </c>
      <c r="M52" s="335">
        <v>6446</v>
      </c>
    </row>
    <row r="53" spans="2:13" ht="27.75" customHeight="1" thickBot="1" x14ac:dyDescent="0.25">
      <c r="B53" s="1177" t="s">
        <v>19</v>
      </c>
      <c r="C53" s="1178"/>
      <c r="D53" s="108"/>
      <c r="E53" s="1179" t="s">
        <v>44</v>
      </c>
      <c r="F53" s="1179"/>
      <c r="G53" s="1179"/>
      <c r="H53" s="1180"/>
      <c r="I53" s="336">
        <v>-330</v>
      </c>
      <c r="J53" s="337">
        <v>-1199</v>
      </c>
      <c r="K53" s="337">
        <v>-1100</v>
      </c>
      <c r="L53" s="337">
        <v>-927</v>
      </c>
      <c r="M53" s="338">
        <v>-515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ze4RAjS1GuaWlE2JxRBJ+eutKKlRnp9FhtYIt1wmeTmRapif3ZL62389wlvXfnG9VoyVnAnRmtpYD3vEp70kg==" saltValue="M2EOa85a+Cyyh/RvAfHx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196" t="s">
        <v>46</v>
      </c>
      <c r="D55" s="1196"/>
      <c r="E55" s="1197"/>
      <c r="F55" s="339">
        <v>1766</v>
      </c>
      <c r="G55" s="339">
        <v>1344</v>
      </c>
      <c r="H55" s="340">
        <v>1360</v>
      </c>
    </row>
    <row r="56" spans="2:8" ht="52.5" customHeight="1" x14ac:dyDescent="0.2">
      <c r="B56" s="120"/>
      <c r="C56" s="1198" t="s">
        <v>47</v>
      </c>
      <c r="D56" s="1198"/>
      <c r="E56" s="1199"/>
      <c r="F56" s="341">
        <v>216</v>
      </c>
      <c r="G56" s="341">
        <v>216</v>
      </c>
      <c r="H56" s="342">
        <v>216</v>
      </c>
    </row>
    <row r="57" spans="2:8" ht="53.25" customHeight="1" x14ac:dyDescent="0.2">
      <c r="B57" s="120"/>
      <c r="C57" s="1200" t="s">
        <v>48</v>
      </c>
      <c r="D57" s="1200"/>
      <c r="E57" s="1201"/>
      <c r="F57" s="343">
        <v>1280</v>
      </c>
      <c r="G57" s="343">
        <v>1570</v>
      </c>
      <c r="H57" s="344">
        <v>1623</v>
      </c>
    </row>
    <row r="58" spans="2:8" ht="45.75" customHeight="1" x14ac:dyDescent="0.2">
      <c r="B58" s="121"/>
      <c r="C58" s="1188" t="s">
        <v>565</v>
      </c>
      <c r="D58" s="1189"/>
      <c r="E58" s="1190"/>
      <c r="F58" s="345">
        <v>1133</v>
      </c>
      <c r="G58" s="345">
        <v>1381</v>
      </c>
      <c r="H58" s="346">
        <v>1300</v>
      </c>
    </row>
    <row r="59" spans="2:8" ht="45.75" customHeight="1" x14ac:dyDescent="0.2">
      <c r="B59" s="121"/>
      <c r="C59" s="1188" t="s">
        <v>566</v>
      </c>
      <c r="D59" s="1189"/>
      <c r="E59" s="1190"/>
      <c r="F59" s="345">
        <v>89</v>
      </c>
      <c r="G59" s="345">
        <v>120</v>
      </c>
      <c r="H59" s="346">
        <v>222</v>
      </c>
    </row>
    <row r="60" spans="2:8" ht="45.75" customHeight="1" x14ac:dyDescent="0.2">
      <c r="B60" s="121"/>
      <c r="C60" s="1188" t="s">
        <v>567</v>
      </c>
      <c r="D60" s="1189"/>
      <c r="E60" s="1190"/>
      <c r="F60" s="345">
        <v>0</v>
      </c>
      <c r="G60" s="345">
        <v>0</v>
      </c>
      <c r="H60" s="346">
        <v>50</v>
      </c>
    </row>
    <row r="61" spans="2:8" ht="45.75" customHeight="1" x14ac:dyDescent="0.2">
      <c r="B61" s="121"/>
      <c r="C61" s="1188" t="s">
        <v>568</v>
      </c>
      <c r="D61" s="1189"/>
      <c r="E61" s="1190"/>
      <c r="F61" s="345">
        <v>6</v>
      </c>
      <c r="G61" s="345">
        <v>9</v>
      </c>
      <c r="H61" s="346">
        <v>16</v>
      </c>
    </row>
    <row r="62" spans="2:8" ht="45.75" customHeight="1" thickBot="1" x14ac:dyDescent="0.25">
      <c r="B62" s="122"/>
      <c r="C62" s="1191" t="s">
        <v>569</v>
      </c>
      <c r="D62" s="1192"/>
      <c r="E62" s="1193"/>
      <c r="F62" s="347">
        <v>1</v>
      </c>
      <c r="G62" s="347">
        <v>2</v>
      </c>
      <c r="H62" s="348">
        <v>2</v>
      </c>
    </row>
    <row r="63" spans="2:8" ht="52.5" customHeight="1" thickBot="1" x14ac:dyDescent="0.25">
      <c r="B63" s="123"/>
      <c r="C63" s="1194" t="s">
        <v>49</v>
      </c>
      <c r="D63" s="1194"/>
      <c r="E63" s="1195"/>
      <c r="F63" s="349">
        <v>3262</v>
      </c>
      <c r="G63" s="349">
        <v>3130</v>
      </c>
      <c r="H63" s="350">
        <v>3199</v>
      </c>
    </row>
    <row r="64" spans="2:8" ht="13" x14ac:dyDescent="0.2"/>
  </sheetData>
  <sheetProtection algorithmName="SHA-512" hashValue="Z3tdoq2ZwbrijPqacXDYuc/CLlkugsVABfvHGB16rjuNokQy++zb/3oBTWl0MezMZ9D++P8CKB58Q21DTtbe4w==" saltValue="a4uCedY0LZYo4uhSbqm5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259237</v>
      </c>
      <c r="E3" s="142"/>
      <c r="F3" s="143">
        <v>125391</v>
      </c>
      <c r="G3" s="144"/>
      <c r="H3" s="145"/>
    </row>
    <row r="4" spans="1:8" x14ac:dyDescent="0.2">
      <c r="A4" s="146"/>
      <c r="B4" s="147"/>
      <c r="C4" s="148"/>
      <c r="D4" s="149">
        <v>65079</v>
      </c>
      <c r="E4" s="150"/>
      <c r="F4" s="151">
        <v>68516</v>
      </c>
      <c r="G4" s="152"/>
      <c r="H4" s="153"/>
    </row>
    <row r="5" spans="1:8" x14ac:dyDescent="0.2">
      <c r="A5" s="134" t="s">
        <v>526</v>
      </c>
      <c r="B5" s="139"/>
      <c r="C5" s="140"/>
      <c r="D5" s="141">
        <v>350446</v>
      </c>
      <c r="E5" s="142"/>
      <c r="F5" s="143">
        <v>138402</v>
      </c>
      <c r="G5" s="144"/>
      <c r="H5" s="145"/>
    </row>
    <row r="6" spans="1:8" x14ac:dyDescent="0.2">
      <c r="A6" s="146"/>
      <c r="B6" s="147"/>
      <c r="C6" s="148"/>
      <c r="D6" s="149">
        <v>84049</v>
      </c>
      <c r="E6" s="150"/>
      <c r="F6" s="151">
        <v>70652</v>
      </c>
      <c r="G6" s="152"/>
      <c r="H6" s="153"/>
    </row>
    <row r="7" spans="1:8" x14ac:dyDescent="0.2">
      <c r="A7" s="134" t="s">
        <v>527</v>
      </c>
      <c r="B7" s="139"/>
      <c r="C7" s="140"/>
      <c r="D7" s="141">
        <v>310240</v>
      </c>
      <c r="E7" s="142"/>
      <c r="F7" s="143">
        <v>146367</v>
      </c>
      <c r="G7" s="144"/>
      <c r="H7" s="145"/>
    </row>
    <row r="8" spans="1:8" x14ac:dyDescent="0.2">
      <c r="A8" s="146"/>
      <c r="B8" s="147"/>
      <c r="C8" s="148"/>
      <c r="D8" s="149">
        <v>76283</v>
      </c>
      <c r="E8" s="150"/>
      <c r="F8" s="151">
        <v>79441</v>
      </c>
      <c r="G8" s="152"/>
      <c r="H8" s="153"/>
    </row>
    <row r="9" spans="1:8" x14ac:dyDescent="0.2">
      <c r="A9" s="134" t="s">
        <v>528</v>
      </c>
      <c r="B9" s="139"/>
      <c r="C9" s="140"/>
      <c r="D9" s="141">
        <v>255812</v>
      </c>
      <c r="E9" s="142"/>
      <c r="F9" s="143">
        <v>165181</v>
      </c>
      <c r="G9" s="144"/>
      <c r="H9" s="145"/>
    </row>
    <row r="10" spans="1:8" x14ac:dyDescent="0.2">
      <c r="A10" s="146"/>
      <c r="B10" s="147"/>
      <c r="C10" s="148"/>
      <c r="D10" s="149">
        <v>55781</v>
      </c>
      <c r="E10" s="150"/>
      <c r="F10" s="151">
        <v>82246</v>
      </c>
      <c r="G10" s="152"/>
      <c r="H10" s="153"/>
    </row>
    <row r="11" spans="1:8" x14ac:dyDescent="0.2">
      <c r="A11" s="134" t="s">
        <v>529</v>
      </c>
      <c r="B11" s="139"/>
      <c r="C11" s="140"/>
      <c r="D11" s="141">
        <v>230845</v>
      </c>
      <c r="E11" s="142"/>
      <c r="F11" s="143">
        <v>166234</v>
      </c>
      <c r="G11" s="144"/>
      <c r="H11" s="145"/>
    </row>
    <row r="12" spans="1:8" x14ac:dyDescent="0.2">
      <c r="A12" s="146"/>
      <c r="B12" s="147"/>
      <c r="C12" s="154"/>
      <c r="D12" s="149">
        <v>65540</v>
      </c>
      <c r="E12" s="150"/>
      <c r="F12" s="151">
        <v>89789</v>
      </c>
      <c r="G12" s="152"/>
      <c r="H12" s="153"/>
    </row>
    <row r="13" spans="1:8" x14ac:dyDescent="0.2">
      <c r="A13" s="134"/>
      <c r="B13" s="139"/>
      <c r="C13" s="140"/>
      <c r="D13" s="141">
        <v>281316</v>
      </c>
      <c r="E13" s="142"/>
      <c r="F13" s="143">
        <v>148315</v>
      </c>
      <c r="G13" s="155"/>
      <c r="H13" s="145"/>
    </row>
    <row r="14" spans="1:8" x14ac:dyDescent="0.2">
      <c r="A14" s="146"/>
      <c r="B14" s="147"/>
      <c r="C14" s="148"/>
      <c r="D14" s="149">
        <v>69346</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9.4600000000000009</v>
      </c>
      <c r="C19" s="156">
        <f>ROUND(VALUE(SUBSTITUTE(実質収支比率等に係る経年分析!G$48,"▲","-")),2)</f>
        <v>12.63</v>
      </c>
      <c r="D19" s="156">
        <f>ROUND(VALUE(SUBSTITUTE(実質収支比率等に係る経年分析!H$48,"▲","-")),2)</f>
        <v>10.23</v>
      </c>
      <c r="E19" s="156">
        <f>ROUND(VALUE(SUBSTITUTE(実質収支比率等に係る経年分析!I$48,"▲","-")),2)</f>
        <v>12.65</v>
      </c>
      <c r="F19" s="156">
        <f>ROUND(VALUE(SUBSTITUTE(実質収支比率等に係る経年分析!J$48,"▲","-")),2)</f>
        <v>9.1300000000000008</v>
      </c>
    </row>
    <row r="20" spans="1:11" x14ac:dyDescent="0.2">
      <c r="A20" s="156" t="s">
        <v>53</v>
      </c>
      <c r="B20" s="156">
        <f>ROUND(VALUE(SUBSTITUTE(実質収支比率等に係る経年分析!F$47,"▲","-")),2)</f>
        <v>28.05</v>
      </c>
      <c r="C20" s="156">
        <f>ROUND(VALUE(SUBSTITUTE(実質収支比率等に係る経年分析!G$47,"▲","-")),2)</f>
        <v>30.61</v>
      </c>
      <c r="D20" s="156">
        <f>ROUND(VALUE(SUBSTITUTE(実質収支比率等に係る経年分析!H$47,"▲","-")),2)</f>
        <v>31.72</v>
      </c>
      <c r="E20" s="156">
        <f>ROUND(VALUE(SUBSTITUTE(実質収支比率等に係る経年分析!I$47,"▲","-")),2)</f>
        <v>24.1</v>
      </c>
      <c r="F20" s="156">
        <f>ROUND(VALUE(SUBSTITUTE(実質収支比率等に係る経年分析!J$47,"▲","-")),2)</f>
        <v>23.62</v>
      </c>
    </row>
    <row r="21" spans="1:11" x14ac:dyDescent="0.2">
      <c r="A21" s="156" t="s">
        <v>54</v>
      </c>
      <c r="B21" s="156">
        <f>IF(ISNUMBER(VALUE(SUBSTITUTE(実質収支比率等に係る経年分析!F$49,"▲","-"))),ROUND(VALUE(SUBSTITUTE(実質収支比率等に係る経年分析!F$49,"▲","-")),2),NA())</f>
        <v>1.1100000000000001</v>
      </c>
      <c r="C21" s="156">
        <f>IF(ISNUMBER(VALUE(SUBSTITUTE(実質収支比率等に係る経年分析!G$49,"▲","-"))),ROUND(VALUE(SUBSTITUTE(実質収支比率等に係る経年分析!G$49,"▲","-")),2),NA())</f>
        <v>8.2100000000000009</v>
      </c>
      <c r="D21" s="156">
        <f>IF(ISNUMBER(VALUE(SUBSTITUTE(実質収支比率等に係る経年分析!H$49,"▲","-"))),ROUND(VALUE(SUBSTITUTE(実質収支比率等に係る経年分析!H$49,"▲","-")),2),NA())</f>
        <v>-2.5299999999999998</v>
      </c>
      <c r="E21" s="156">
        <f>IF(ISNUMBER(VALUE(SUBSTITUTE(実質収支比率等に係る経年分析!I$49,"▲","-"))),ROUND(VALUE(SUBSTITUTE(実質収支比率等に係る経年分析!I$49,"▲","-")),2),NA())</f>
        <v>-5.12</v>
      </c>
      <c r="F21" s="156">
        <f>IF(ISNUMBER(VALUE(SUBSTITUTE(実質収支比率等に係る経年分析!J$49,"▲","-"))),ROUND(VALUE(SUBSTITUTE(実質収支比率等に係る経年分析!J$49,"▲","-")),2),NA())</f>
        <v>-2.85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瀬戸内町後期高齢者医療事業特別会計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瀬戸内町国民健康保険（直営診療勘定）特別会計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瀬戸内町農業集落排水道事業会計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0.23</v>
      </c>
    </row>
    <row r="32" spans="1:11" x14ac:dyDescent="0.2">
      <c r="A32" s="157" t="str">
        <f>IF(連結実質赤字比率に係る赤字・黒字の構成分析!C$38="",NA(),連結実質赤字比率に係る赤字・黒字の構成分析!C$38)</f>
        <v>瀬戸内町国民健康保険（事業勘定）特別会計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0.34</v>
      </c>
    </row>
    <row r="33" spans="1:16" x14ac:dyDescent="0.2">
      <c r="A33" s="157" t="str">
        <f>IF(連結実質赤字比率に係る赤字・黒字の構成分析!C$37="",NA(),連結実質赤字比率に係る赤字・黒字の構成分析!C$37)</f>
        <v>瀬戸内町簡易水道事業会計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1.52</v>
      </c>
    </row>
    <row r="34" spans="1:16" x14ac:dyDescent="0.2">
      <c r="A34" s="157" t="str">
        <f>IF(連結実質赤字比率に係る赤字・黒字の構成分析!C$36="",NA(),連結実質赤字比率に係る赤字・黒字の構成分析!C$36)</f>
        <v>瀬戸内町介護保険特別会計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1.0900000000000001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2.0299999999999998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1.61</v>
      </c>
    </row>
    <row r="35" spans="1:16" x14ac:dyDescent="0.2">
      <c r="A35" s="157" t="str">
        <f>IF(連結実質赤字比率に係る赤字・黒字の構成分析!C$35="",NA(),連結実質赤字比率に係る赤字・黒字の構成分析!C$35)</f>
        <v>瀬戸内町水道事業会計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9.4499999999999993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9.1199999999999992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1111</v>
      </c>
      <c r="E42" s="158"/>
      <c r="F42" s="158"/>
      <c r="G42" s="158">
        <f>'実質公債費比率（分子）の構造'!L$52</f>
        <v>1125</v>
      </c>
      <c r="H42" s="158"/>
      <c r="I42" s="158"/>
      <c r="J42" s="158">
        <f>'実質公債費比率（分子）の構造'!M$52</f>
        <v>1120</v>
      </c>
      <c r="K42" s="158"/>
      <c r="L42" s="158"/>
      <c r="M42" s="158">
        <f>'実質公債費比率（分子）の構造'!N$52</f>
        <v>1049</v>
      </c>
      <c r="N42" s="158"/>
      <c r="O42" s="158"/>
      <c r="P42" s="158">
        <f>'実質公債費比率（分子）の構造'!O$52</f>
        <v>1111</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52</v>
      </c>
      <c r="C46" s="158"/>
      <c r="D46" s="158"/>
      <c r="E46" s="158">
        <f>'実質公債費比率（分子）の構造'!L$48</f>
        <v>49</v>
      </c>
      <c r="F46" s="158"/>
      <c r="G46" s="158"/>
      <c r="H46" s="158">
        <f>'実質公債費比率（分子）の構造'!M$48</f>
        <v>53</v>
      </c>
      <c r="I46" s="158"/>
      <c r="J46" s="158"/>
      <c r="K46" s="158">
        <f>'実質公債費比率（分子）の構造'!N$48</f>
        <v>63</v>
      </c>
      <c r="L46" s="158"/>
      <c r="M46" s="158"/>
      <c r="N46" s="158">
        <f>'実質公債費比率（分子）の構造'!O$48</f>
        <v>67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1416</v>
      </c>
      <c r="C49" s="158"/>
      <c r="D49" s="158"/>
      <c r="E49" s="158">
        <f>'実質公債費比率（分子）の構造'!L$45</f>
        <v>1456</v>
      </c>
      <c r="F49" s="158"/>
      <c r="G49" s="158"/>
      <c r="H49" s="158">
        <f>'実質公債費比率（分子）の構造'!M$45</f>
        <v>1486</v>
      </c>
      <c r="I49" s="158"/>
      <c r="J49" s="158"/>
      <c r="K49" s="158">
        <f>'実質公債費比率（分子）の構造'!N$45</f>
        <v>1458</v>
      </c>
      <c r="L49" s="158"/>
      <c r="M49" s="158"/>
      <c r="N49" s="158">
        <f>'実質公債費比率（分子）の構造'!O$45</f>
        <v>1473</v>
      </c>
      <c r="O49" s="158"/>
      <c r="P49" s="158"/>
    </row>
    <row r="50" spans="1:16" x14ac:dyDescent="0.2">
      <c r="A50" s="158" t="s">
        <v>67</v>
      </c>
      <c r="B50" s="158" t="e">
        <f>NA()</f>
        <v>#N/A</v>
      </c>
      <c r="C50" s="158">
        <f>IF(ISNUMBER('実質公債費比率（分子）の構造'!K$53),'実質公債費比率（分子）の構造'!K$53,NA())</f>
        <v>357</v>
      </c>
      <c r="D50" s="158" t="e">
        <f>NA()</f>
        <v>#N/A</v>
      </c>
      <c r="E50" s="158" t="e">
        <f>NA()</f>
        <v>#N/A</v>
      </c>
      <c r="F50" s="158">
        <f>IF(ISNUMBER('実質公債費比率（分子）の構造'!L$53),'実質公債費比率（分子）の構造'!L$53,NA())</f>
        <v>380</v>
      </c>
      <c r="G50" s="158" t="e">
        <f>NA()</f>
        <v>#N/A</v>
      </c>
      <c r="H50" s="158" t="e">
        <f>NA()</f>
        <v>#N/A</v>
      </c>
      <c r="I50" s="158">
        <f>IF(ISNUMBER('実質公債費比率（分子）の構造'!M$53),'実質公債費比率（分子）の構造'!M$53,NA())</f>
        <v>419</v>
      </c>
      <c r="J50" s="158" t="e">
        <f>NA()</f>
        <v>#N/A</v>
      </c>
      <c r="K50" s="158" t="e">
        <f>NA()</f>
        <v>#N/A</v>
      </c>
      <c r="L50" s="158">
        <f>IF(ISNUMBER('実質公債費比率（分子）の構造'!N$53),'実質公債費比率（分子）の構造'!N$53,NA())</f>
        <v>472</v>
      </c>
      <c r="M50" s="158" t="e">
        <f>NA()</f>
        <v>#N/A</v>
      </c>
      <c r="N50" s="158" t="e">
        <f>NA()</f>
        <v>#N/A</v>
      </c>
      <c r="O50" s="158">
        <f>IF(ISNUMBER('実質公債費比率（分子）の構造'!O$53),'実質公債費比率（分子）の構造'!O$53,NA())</f>
        <v>431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7397</v>
      </c>
      <c r="E56" s="157"/>
      <c r="F56" s="157"/>
      <c r="G56" s="157">
        <f>'将来負担比率（分子）の構造'!J$52</f>
        <v>7643</v>
      </c>
      <c r="H56" s="157"/>
      <c r="I56" s="157"/>
      <c r="J56" s="157">
        <f>'将来負担比率（分子）の構造'!K$52</f>
        <v>6864</v>
      </c>
      <c r="K56" s="157"/>
      <c r="L56" s="157"/>
      <c r="M56" s="157">
        <f>'将来負担比率（分子）の構造'!L$52</f>
        <v>7257</v>
      </c>
      <c r="N56" s="157"/>
      <c r="O56" s="157"/>
      <c r="P56" s="157">
        <f>'将来負担比率（分子）の構造'!M$52</f>
        <v>6446</v>
      </c>
    </row>
    <row r="57" spans="1:16" x14ac:dyDescent="0.2">
      <c r="A57" s="157" t="s">
        <v>42</v>
      </c>
      <c r="B57" s="157"/>
      <c r="C57" s="157"/>
      <c r="D57" s="157">
        <f>'将来負担比率（分子）の構造'!I$51</f>
        <v>294</v>
      </c>
      <c r="E57" s="157"/>
      <c r="F57" s="157"/>
      <c r="G57" s="157">
        <f>'将来負担比率（分子）の構造'!J$51</f>
        <v>249</v>
      </c>
      <c r="H57" s="157"/>
      <c r="I57" s="157"/>
      <c r="J57" s="157">
        <f>'将来負担比率（分子）の構造'!K$51</f>
        <v>207</v>
      </c>
      <c r="K57" s="157"/>
      <c r="L57" s="157"/>
      <c r="M57" s="157">
        <f>'将来負担比率（分子）の構造'!L$51</f>
        <v>166</v>
      </c>
      <c r="N57" s="157"/>
      <c r="O57" s="157"/>
      <c r="P57" s="157">
        <f>'将来負担比率（分子）の構造'!M$51</f>
        <v>133</v>
      </c>
    </row>
    <row r="58" spans="1:16" x14ac:dyDescent="0.2">
      <c r="A58" s="157" t="s">
        <v>41</v>
      </c>
      <c r="B58" s="157"/>
      <c r="C58" s="157"/>
      <c r="D58" s="157">
        <f>'将来負担比率（分子）の構造'!I$50</f>
        <v>2469</v>
      </c>
      <c r="E58" s="157"/>
      <c r="F58" s="157"/>
      <c r="G58" s="157">
        <f>'将来負担比率（分子）の構造'!J$50</f>
        <v>3270</v>
      </c>
      <c r="H58" s="157"/>
      <c r="I58" s="157"/>
      <c r="J58" s="157">
        <f>'将来負担比率（分子）の構造'!K$50</f>
        <v>3554</v>
      </c>
      <c r="K58" s="157"/>
      <c r="L58" s="157"/>
      <c r="M58" s="157">
        <f>'将来負担比率（分子）の構造'!L$50</f>
        <v>3222</v>
      </c>
      <c r="N58" s="157"/>
      <c r="O58" s="157"/>
      <c r="P58" s="157">
        <f>'将来負担比率（分子）の構造'!M$50</f>
        <v>3295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181</v>
      </c>
      <c r="C61" s="157"/>
      <c r="D61" s="157"/>
      <c r="E61" s="157">
        <f>'将来負担比率（分子）の構造'!J$46</f>
        <v>242</v>
      </c>
      <c r="F61" s="157"/>
      <c r="G61" s="157"/>
      <c r="H61" s="157">
        <f>'将来負担比率（分子）の構造'!K$46</f>
        <v>230</v>
      </c>
      <c r="I61" s="157"/>
      <c r="J61" s="157"/>
      <c r="K61" s="157">
        <f>'将来負担比率（分子）の構造'!L$46</f>
        <v>200</v>
      </c>
      <c r="L61" s="157"/>
      <c r="M61" s="157"/>
      <c r="N61" s="157">
        <f>'将来負担比率（分子）の構造'!M$46</f>
        <v>203</v>
      </c>
      <c r="O61" s="157"/>
      <c r="P61" s="157"/>
    </row>
    <row r="62" spans="1:16" x14ac:dyDescent="0.2">
      <c r="A62" s="157" t="s">
        <v>35</v>
      </c>
      <c r="B62" s="157">
        <f>'将来負担比率（分子）の構造'!I$45</f>
        <v>721</v>
      </c>
      <c r="C62" s="157"/>
      <c r="D62" s="157"/>
      <c r="E62" s="157">
        <f>'将来負担比率（分子）の構造'!J$45</f>
        <v>616</v>
      </c>
      <c r="F62" s="157"/>
      <c r="G62" s="157"/>
      <c r="H62" s="157">
        <f>'将来負担比率（分子）の構造'!K$45</f>
        <v>506</v>
      </c>
      <c r="I62" s="157"/>
      <c r="J62" s="157"/>
      <c r="K62" s="157">
        <f>'将来負担比率（分子）の構造'!L$45</f>
        <v>529</v>
      </c>
      <c r="L62" s="157"/>
      <c r="M62" s="157"/>
      <c r="N62" s="157">
        <f>'将来負担比率（分子）の構造'!M$45</f>
        <v>534</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489</v>
      </c>
      <c r="C64" s="157"/>
      <c r="D64" s="157"/>
      <c r="E64" s="157">
        <f>'将来負担比率（分子）の構造'!J$43</f>
        <v>376</v>
      </c>
      <c r="F64" s="157"/>
      <c r="G64" s="157"/>
      <c r="H64" s="157">
        <f>'将来負担比率（分子）の構造'!K$43</f>
        <v>243</v>
      </c>
      <c r="I64" s="157"/>
      <c r="J64" s="157"/>
      <c r="K64" s="157">
        <f>'将来負担比率（分子）の構造'!L$43</f>
        <v>811</v>
      </c>
      <c r="L64" s="157"/>
      <c r="M64" s="157"/>
      <c r="N64" s="157">
        <f>'将来負担比率（分子）の構造'!M$43</f>
        <v>884</v>
      </c>
      <c r="O64" s="157"/>
      <c r="P64" s="157"/>
    </row>
    <row r="65" spans="1:16" x14ac:dyDescent="0.2">
      <c r="A65" s="157" t="s">
        <v>32</v>
      </c>
      <c r="B65" s="157">
        <f>'将来負担比率（分子）の構造'!I$42</f>
        <v>1</v>
      </c>
      <c r="C65" s="157"/>
      <c r="D65" s="157"/>
      <c r="E65" s="157">
        <f>'将来負担比率（分子）の構造'!J$42</f>
        <v>1</v>
      </c>
      <c r="F65" s="157"/>
      <c r="G65" s="157"/>
      <c r="H65" s="157">
        <f>'将来負担比率（分子）の構造'!K$42</f>
        <v>1</v>
      </c>
      <c r="I65" s="157"/>
      <c r="J65" s="157"/>
      <c r="K65" s="157">
        <f>'将来負担比率（分子）の構造'!L$42</f>
        <v>1</v>
      </c>
      <c r="L65" s="157"/>
      <c r="M65" s="157"/>
      <c r="N65" s="157">
        <f>'将来負担比率（分子）の構造'!M$42</f>
        <v>0</v>
      </c>
      <c r="O65" s="157"/>
      <c r="P65" s="157"/>
    </row>
    <row r="66" spans="1:16" x14ac:dyDescent="0.2">
      <c r="A66" s="157" t="s">
        <v>31</v>
      </c>
      <c r="B66" s="157">
        <f>'将来負担比率（分子）の構造'!I$41</f>
        <v>8438</v>
      </c>
      <c r="C66" s="157"/>
      <c r="D66" s="157"/>
      <c r="E66" s="157">
        <f>'将来負担比率（分子）の構造'!J$41</f>
        <v>8728</v>
      </c>
      <c r="F66" s="157"/>
      <c r="G66" s="157"/>
      <c r="H66" s="157">
        <f>'将来負担比率（分子）の構造'!K$41</f>
        <v>8545</v>
      </c>
      <c r="I66" s="157"/>
      <c r="J66" s="157"/>
      <c r="K66" s="157">
        <f>'将来負担比率（分子）の構造'!L$41</f>
        <v>8177</v>
      </c>
      <c r="L66" s="157"/>
      <c r="M66" s="157"/>
      <c r="N66" s="157">
        <f>'将来負担比率（分子）の構造'!M$41</f>
        <v>7737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1766</v>
      </c>
      <c r="C72" s="161">
        <f>基金残高に係る経年分析!G55</f>
        <v>1344</v>
      </c>
      <c r="D72" s="161">
        <f>基金残高に係る経年分析!H55</f>
        <v>1360</v>
      </c>
    </row>
    <row r="73" spans="1:16" x14ac:dyDescent="0.2">
      <c r="A73" s="160" t="s">
        <v>74</v>
      </c>
      <c r="B73" s="161">
        <f>基金残高に係る経年分析!F56</f>
        <v>216</v>
      </c>
      <c r="C73" s="161">
        <f>基金残高に係る経年分析!G56</f>
        <v>216</v>
      </c>
      <c r="D73" s="161">
        <f>基金残高に係る経年分析!H56</f>
        <v>216</v>
      </c>
    </row>
    <row r="74" spans="1:16" x14ac:dyDescent="0.2">
      <c r="A74" s="160" t="s">
        <v>75</v>
      </c>
      <c r="B74" s="161">
        <f>基金残高に係る経年分析!F57</f>
        <v>1280</v>
      </c>
      <c r="C74" s="161">
        <f>基金残高に係る経年分析!G57</f>
        <v>1570</v>
      </c>
      <c r="D74" s="161">
        <f>基金残高に係る経年分析!H57</f>
        <v>1623</v>
      </c>
    </row>
  </sheetData>
  <sheetProtection algorithmName="SHA-512" hashValue="hV/wkIatQMgCCvepdQgY2DFMJzqcx6qXqyWLMkq9Cmi2u3K0oBwc2bDgB/OmKyU3fEBNZpxJMt+rc7bJj6ryYA==" saltValue="jlRu/3wK22/U8TZ6A/LX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754472</v>
      </c>
      <c r="S5" s="661"/>
      <c r="T5" s="661"/>
      <c r="U5" s="661"/>
      <c r="V5" s="661"/>
      <c r="W5" s="661"/>
      <c r="X5" s="661"/>
      <c r="Y5" s="689"/>
      <c r="Z5" s="702">
        <v>6.4</v>
      </c>
      <c r="AA5" s="702"/>
      <c r="AB5" s="702"/>
      <c r="AC5" s="702"/>
      <c r="AD5" s="703">
        <v>754472</v>
      </c>
      <c r="AE5" s="703"/>
      <c r="AF5" s="703"/>
      <c r="AG5" s="703"/>
      <c r="AH5" s="703"/>
      <c r="AI5" s="703"/>
      <c r="AJ5" s="703"/>
      <c r="AK5" s="703"/>
      <c r="AL5" s="690">
        <v>12.8</v>
      </c>
      <c r="AM5" s="672"/>
      <c r="AN5" s="672"/>
      <c r="AO5" s="691"/>
      <c r="AP5" s="663" t="s">
        <v>216</v>
      </c>
      <c r="AQ5" s="664"/>
      <c r="AR5" s="664"/>
      <c r="AS5" s="664"/>
      <c r="AT5" s="664"/>
      <c r="AU5" s="664"/>
      <c r="AV5" s="664"/>
      <c r="AW5" s="664"/>
      <c r="AX5" s="664"/>
      <c r="AY5" s="664"/>
      <c r="AZ5" s="664"/>
      <c r="BA5" s="664"/>
      <c r="BB5" s="664"/>
      <c r="BC5" s="664"/>
      <c r="BD5" s="664"/>
      <c r="BE5" s="664"/>
      <c r="BF5" s="665"/>
      <c r="BG5" s="608">
        <v>754472</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50926</v>
      </c>
      <c r="S6" s="609"/>
      <c r="T6" s="609"/>
      <c r="U6" s="609"/>
      <c r="V6" s="609"/>
      <c r="W6" s="609"/>
      <c r="X6" s="609"/>
      <c r="Y6" s="610"/>
      <c r="Z6" s="646">
        <v>0.4</v>
      </c>
      <c r="AA6" s="646"/>
      <c r="AB6" s="646"/>
      <c r="AC6" s="646"/>
      <c r="AD6" s="647">
        <v>50926</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754472</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83144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83144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350</v>
      </c>
      <c r="S7" s="609"/>
      <c r="T7" s="609"/>
      <c r="U7" s="609"/>
      <c r="V7" s="609"/>
      <c r="W7" s="609"/>
      <c r="X7" s="609"/>
      <c r="Y7" s="610"/>
      <c r="Z7" s="646">
        <v>0</v>
      </c>
      <c r="AA7" s="646"/>
      <c r="AB7" s="646"/>
      <c r="AC7" s="646"/>
      <c r="AD7" s="647">
        <v>350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323304</v>
      </c>
      <c r="BH7" s="609"/>
      <c r="BI7" s="609"/>
      <c r="BJ7" s="609"/>
      <c r="BK7" s="609"/>
      <c r="BL7" s="609"/>
      <c r="BM7" s="609"/>
      <c r="BN7" s="610"/>
      <c r="BO7" s="646">
        <v>42.9</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2160884</v>
      </c>
      <c r="CS7" s="609"/>
      <c r="CT7" s="609"/>
      <c r="CU7" s="609"/>
      <c r="CV7" s="609"/>
      <c r="CW7" s="609"/>
      <c r="CX7" s="609"/>
      <c r="CY7" s="610"/>
      <c r="CZ7" s="646">
        <v>19.5</v>
      </c>
      <c r="DA7" s="646"/>
      <c r="DB7" s="646"/>
      <c r="DC7" s="646"/>
      <c r="DD7" s="614">
        <v>160043</v>
      </c>
      <c r="DE7" s="609"/>
      <c r="DF7" s="609"/>
      <c r="DG7" s="609"/>
      <c r="DH7" s="609"/>
      <c r="DI7" s="609"/>
      <c r="DJ7" s="609"/>
      <c r="DK7" s="609"/>
      <c r="DL7" s="609"/>
      <c r="DM7" s="609"/>
      <c r="DN7" s="609"/>
      <c r="DO7" s="609"/>
      <c r="DP7" s="610"/>
      <c r="DQ7" s="614">
        <v>1525089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4022</v>
      </c>
      <c r="S8" s="609"/>
      <c r="T8" s="609"/>
      <c r="U8" s="609"/>
      <c r="V8" s="609"/>
      <c r="W8" s="609"/>
      <c r="X8" s="609"/>
      <c r="Y8" s="610"/>
      <c r="Z8" s="646">
        <v>0</v>
      </c>
      <c r="AA8" s="646"/>
      <c r="AB8" s="646"/>
      <c r="AC8" s="646"/>
      <c r="AD8" s="647">
        <v>4022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10428</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1807246</v>
      </c>
      <c r="CS8" s="609"/>
      <c r="CT8" s="609"/>
      <c r="CU8" s="609"/>
      <c r="CV8" s="609"/>
      <c r="CW8" s="609"/>
      <c r="CX8" s="609"/>
      <c r="CY8" s="610"/>
      <c r="CZ8" s="646">
        <v>16.3</v>
      </c>
      <c r="DA8" s="646"/>
      <c r="DB8" s="646"/>
      <c r="DC8" s="646"/>
      <c r="DD8" s="614" t="s">
        <v>122</v>
      </c>
      <c r="DE8" s="609"/>
      <c r="DF8" s="609"/>
      <c r="DG8" s="609"/>
      <c r="DH8" s="609"/>
      <c r="DI8" s="609"/>
      <c r="DJ8" s="609"/>
      <c r="DK8" s="609"/>
      <c r="DL8" s="609"/>
      <c r="DM8" s="609"/>
      <c r="DN8" s="609"/>
      <c r="DO8" s="609"/>
      <c r="DP8" s="610"/>
      <c r="DQ8" s="614">
        <v>1131902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5619</v>
      </c>
      <c r="S9" s="609"/>
      <c r="T9" s="609"/>
      <c r="U9" s="609"/>
      <c r="V9" s="609"/>
      <c r="W9" s="609"/>
      <c r="X9" s="609"/>
      <c r="Y9" s="610"/>
      <c r="Z9" s="646">
        <v>0</v>
      </c>
      <c r="AA9" s="646"/>
      <c r="AB9" s="646"/>
      <c r="AC9" s="646"/>
      <c r="AD9" s="647">
        <v>5619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274186</v>
      </c>
      <c r="BH9" s="609"/>
      <c r="BI9" s="609"/>
      <c r="BJ9" s="609"/>
      <c r="BK9" s="609"/>
      <c r="BL9" s="609"/>
      <c r="BM9" s="609"/>
      <c r="BN9" s="610"/>
      <c r="BO9" s="646">
        <v>36.299999999999997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832180</v>
      </c>
      <c r="CS9" s="609"/>
      <c r="CT9" s="609"/>
      <c r="CU9" s="609"/>
      <c r="CV9" s="609"/>
      <c r="CW9" s="609"/>
      <c r="CX9" s="609"/>
      <c r="CY9" s="610"/>
      <c r="CZ9" s="646">
        <v>7.5</v>
      </c>
      <c r="DA9" s="646"/>
      <c r="DB9" s="646"/>
      <c r="DC9" s="646"/>
      <c r="DD9" s="614">
        <v>38153</v>
      </c>
      <c r="DE9" s="609"/>
      <c r="DF9" s="609"/>
      <c r="DG9" s="609"/>
      <c r="DH9" s="609"/>
      <c r="DI9" s="609"/>
      <c r="DJ9" s="609"/>
      <c r="DK9" s="609"/>
      <c r="DL9" s="609"/>
      <c r="DM9" s="609"/>
      <c r="DN9" s="609"/>
      <c r="DO9" s="609"/>
      <c r="DP9" s="610"/>
      <c r="DQ9" s="614">
        <v>731960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21117</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217404</v>
      </c>
      <c r="S11" s="609"/>
      <c r="T11" s="609"/>
      <c r="U11" s="609"/>
      <c r="V11" s="609"/>
      <c r="W11" s="609"/>
      <c r="X11" s="609"/>
      <c r="Y11" s="610"/>
      <c r="Z11" s="611">
        <v>1.8</v>
      </c>
      <c r="AA11" s="612"/>
      <c r="AB11" s="612"/>
      <c r="AC11" s="613"/>
      <c r="AD11" s="614">
        <v>217404</v>
      </c>
      <c r="AE11" s="609"/>
      <c r="AF11" s="609"/>
      <c r="AG11" s="609"/>
      <c r="AH11" s="609"/>
      <c r="AI11" s="609"/>
      <c r="AJ11" s="609"/>
      <c r="AK11" s="610"/>
      <c r="AL11" s="611">
        <v>3.7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17573</v>
      </c>
      <c r="BH11" s="609"/>
      <c r="BI11" s="609"/>
      <c r="BJ11" s="609"/>
      <c r="BK11" s="609"/>
      <c r="BL11" s="609"/>
      <c r="BM11" s="609"/>
      <c r="BN11" s="610"/>
      <c r="BO11" s="646">
        <v>2.2999999999999998</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626432</v>
      </c>
      <c r="CS11" s="609"/>
      <c r="CT11" s="609"/>
      <c r="CU11" s="609"/>
      <c r="CV11" s="609"/>
      <c r="CW11" s="609"/>
      <c r="CX11" s="609"/>
      <c r="CY11" s="610"/>
      <c r="CZ11" s="646">
        <v>5.7</v>
      </c>
      <c r="DA11" s="646"/>
      <c r="DB11" s="646"/>
      <c r="DC11" s="646"/>
      <c r="DD11" s="614">
        <v>117579</v>
      </c>
      <c r="DE11" s="609"/>
      <c r="DF11" s="609"/>
      <c r="DG11" s="609"/>
      <c r="DH11" s="609"/>
      <c r="DI11" s="609"/>
      <c r="DJ11" s="609"/>
      <c r="DK11" s="609"/>
      <c r="DL11" s="609"/>
      <c r="DM11" s="609"/>
      <c r="DN11" s="609"/>
      <c r="DO11" s="609"/>
      <c r="DP11" s="610"/>
      <c r="DQ11" s="614">
        <v>342704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321329</v>
      </c>
      <c r="BH12" s="609"/>
      <c r="BI12" s="609"/>
      <c r="BJ12" s="609"/>
      <c r="BK12" s="609"/>
      <c r="BL12" s="609"/>
      <c r="BM12" s="609"/>
      <c r="BN12" s="610"/>
      <c r="BO12" s="646">
        <v>42.6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308626</v>
      </c>
      <c r="CS12" s="609"/>
      <c r="CT12" s="609"/>
      <c r="CU12" s="609"/>
      <c r="CV12" s="609"/>
      <c r="CW12" s="609"/>
      <c r="CX12" s="609"/>
      <c r="CY12" s="610"/>
      <c r="CZ12" s="646">
        <v>2.8</v>
      </c>
      <c r="DA12" s="646"/>
      <c r="DB12" s="646"/>
      <c r="DC12" s="646"/>
      <c r="DD12" s="614">
        <v>19623</v>
      </c>
      <c r="DE12" s="609"/>
      <c r="DF12" s="609"/>
      <c r="DG12" s="609"/>
      <c r="DH12" s="609"/>
      <c r="DI12" s="609"/>
      <c r="DJ12" s="609"/>
      <c r="DK12" s="609"/>
      <c r="DL12" s="609"/>
      <c r="DM12" s="609"/>
      <c r="DN12" s="609"/>
      <c r="DO12" s="609"/>
      <c r="DP12" s="610"/>
      <c r="DQ12" s="614">
        <v>238678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310346</v>
      </c>
      <c r="BH13" s="609"/>
      <c r="BI13" s="609"/>
      <c r="BJ13" s="609"/>
      <c r="BK13" s="609"/>
      <c r="BL13" s="609"/>
      <c r="BM13" s="609"/>
      <c r="BN13" s="610"/>
      <c r="BO13" s="646">
        <v>41.1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1511289</v>
      </c>
      <c r="CS13" s="609"/>
      <c r="CT13" s="609"/>
      <c r="CU13" s="609"/>
      <c r="CV13" s="609"/>
      <c r="CW13" s="609"/>
      <c r="CX13" s="609"/>
      <c r="CY13" s="610"/>
      <c r="CZ13" s="646">
        <v>13.7</v>
      </c>
      <c r="DA13" s="646"/>
      <c r="DB13" s="646"/>
      <c r="DC13" s="646"/>
      <c r="DD13" s="614">
        <v>1234335</v>
      </c>
      <c r="DE13" s="609"/>
      <c r="DF13" s="609"/>
      <c r="DG13" s="609"/>
      <c r="DH13" s="609"/>
      <c r="DI13" s="609"/>
      <c r="DJ13" s="609"/>
      <c r="DK13" s="609"/>
      <c r="DL13" s="609"/>
      <c r="DM13" s="609"/>
      <c r="DN13" s="609"/>
      <c r="DO13" s="609"/>
      <c r="DP13" s="610"/>
      <c r="DQ13" s="614">
        <v>339122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37573</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402289</v>
      </c>
      <c r="CS14" s="609"/>
      <c r="CT14" s="609"/>
      <c r="CU14" s="609"/>
      <c r="CV14" s="609"/>
      <c r="CW14" s="609"/>
      <c r="CX14" s="609"/>
      <c r="CY14" s="610"/>
      <c r="CZ14" s="646">
        <v>3.6</v>
      </c>
      <c r="DA14" s="646"/>
      <c r="DB14" s="646"/>
      <c r="DC14" s="646"/>
      <c r="DD14" s="614">
        <v>87874</v>
      </c>
      <c r="DE14" s="609"/>
      <c r="DF14" s="609"/>
      <c r="DG14" s="609"/>
      <c r="DH14" s="609"/>
      <c r="DI14" s="609"/>
      <c r="DJ14" s="609"/>
      <c r="DK14" s="609"/>
      <c r="DL14" s="609"/>
      <c r="DM14" s="609"/>
      <c r="DN14" s="609"/>
      <c r="DO14" s="609"/>
      <c r="DP14" s="610"/>
      <c r="DQ14" s="614">
        <v>312892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3674</v>
      </c>
      <c r="S15" s="609"/>
      <c r="T15" s="609"/>
      <c r="U15" s="609"/>
      <c r="V15" s="609"/>
      <c r="W15" s="609"/>
      <c r="X15" s="609"/>
      <c r="Y15" s="610"/>
      <c r="Z15" s="646">
        <v>0</v>
      </c>
      <c r="AA15" s="646"/>
      <c r="AB15" s="646"/>
      <c r="AC15" s="646"/>
      <c r="AD15" s="647">
        <v>3674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72266</v>
      </c>
      <c r="BH15" s="609"/>
      <c r="BI15" s="609"/>
      <c r="BJ15" s="609"/>
      <c r="BK15" s="609"/>
      <c r="BL15" s="609"/>
      <c r="BM15" s="609"/>
      <c r="BN15" s="610"/>
      <c r="BO15" s="646">
        <v>9.6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1190912</v>
      </c>
      <c r="CS15" s="609"/>
      <c r="CT15" s="609"/>
      <c r="CU15" s="609"/>
      <c r="CV15" s="609"/>
      <c r="CW15" s="609"/>
      <c r="CX15" s="609"/>
      <c r="CY15" s="610"/>
      <c r="CZ15" s="646">
        <v>10.8</v>
      </c>
      <c r="DA15" s="646"/>
      <c r="DB15" s="646"/>
      <c r="DC15" s="646"/>
      <c r="DD15" s="614">
        <v>208545</v>
      </c>
      <c r="DE15" s="609"/>
      <c r="DF15" s="609"/>
      <c r="DG15" s="609"/>
      <c r="DH15" s="609"/>
      <c r="DI15" s="609"/>
      <c r="DJ15" s="609"/>
      <c r="DK15" s="609"/>
      <c r="DL15" s="609"/>
      <c r="DM15" s="609"/>
      <c r="DN15" s="609"/>
      <c r="DO15" s="609"/>
      <c r="DP15" s="610"/>
      <c r="DQ15" s="614">
        <v>807459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14875</v>
      </c>
      <c r="S16" s="609"/>
      <c r="T16" s="609"/>
      <c r="U16" s="609"/>
      <c r="V16" s="609"/>
      <c r="W16" s="609"/>
      <c r="X16" s="609"/>
      <c r="Y16" s="610"/>
      <c r="Z16" s="646">
        <v>0.1</v>
      </c>
      <c r="AA16" s="646"/>
      <c r="AB16" s="646"/>
      <c r="AC16" s="646"/>
      <c r="AD16" s="647">
        <v>14875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578270</v>
      </c>
      <c r="CS16" s="609"/>
      <c r="CT16" s="609"/>
      <c r="CU16" s="609"/>
      <c r="CV16" s="609"/>
      <c r="CW16" s="609"/>
      <c r="CX16" s="609"/>
      <c r="CY16" s="610"/>
      <c r="CZ16" s="646">
        <v>5.2</v>
      </c>
      <c r="DA16" s="646"/>
      <c r="DB16" s="646"/>
      <c r="DC16" s="646"/>
      <c r="DD16" s="614" t="s">
        <v>122</v>
      </c>
      <c r="DE16" s="609"/>
      <c r="DF16" s="609"/>
      <c r="DG16" s="609"/>
      <c r="DH16" s="609"/>
      <c r="DI16" s="609"/>
      <c r="DJ16" s="609"/>
      <c r="DK16" s="609"/>
      <c r="DL16" s="609"/>
      <c r="DM16" s="609"/>
      <c r="DN16" s="609"/>
      <c r="DO16" s="609"/>
      <c r="DP16" s="610"/>
      <c r="DQ16" s="614">
        <v>122768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31294</v>
      </c>
      <c r="S17" s="609"/>
      <c r="T17" s="609"/>
      <c r="U17" s="609"/>
      <c r="V17" s="609"/>
      <c r="W17" s="609"/>
      <c r="X17" s="609"/>
      <c r="Y17" s="610"/>
      <c r="Z17" s="646">
        <v>0.3</v>
      </c>
      <c r="AA17" s="646"/>
      <c r="AB17" s="646"/>
      <c r="AC17" s="646"/>
      <c r="AD17" s="647">
        <v>31294</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1474994</v>
      </c>
      <c r="CS17" s="609"/>
      <c r="CT17" s="609"/>
      <c r="CU17" s="609"/>
      <c r="CV17" s="609"/>
      <c r="CW17" s="609"/>
      <c r="CX17" s="609"/>
      <c r="CY17" s="610"/>
      <c r="CZ17" s="646">
        <v>13.3</v>
      </c>
      <c r="DA17" s="646"/>
      <c r="DB17" s="646"/>
      <c r="DC17" s="646"/>
      <c r="DD17" s="614" t="s">
        <v>122</v>
      </c>
      <c r="DE17" s="609"/>
      <c r="DF17" s="609"/>
      <c r="DG17" s="609"/>
      <c r="DH17" s="609"/>
      <c r="DI17" s="609"/>
      <c r="DJ17" s="609"/>
      <c r="DK17" s="609"/>
      <c r="DL17" s="609"/>
      <c r="DM17" s="609"/>
      <c r="DN17" s="609"/>
      <c r="DO17" s="609"/>
      <c r="DP17" s="610"/>
      <c r="DQ17" s="614">
        <v>1442274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1593</v>
      </c>
      <c r="S18" s="609"/>
      <c r="T18" s="609"/>
      <c r="U18" s="609"/>
      <c r="V18" s="609"/>
      <c r="W18" s="609"/>
      <c r="X18" s="609"/>
      <c r="Y18" s="610"/>
      <c r="Z18" s="646">
        <v>0</v>
      </c>
      <c r="AA18" s="646"/>
      <c r="AB18" s="646"/>
      <c r="AC18" s="646"/>
      <c r="AD18" s="647">
        <v>1593</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94920</v>
      </c>
      <c r="CS18" s="609"/>
      <c r="CT18" s="609"/>
      <c r="CU18" s="609"/>
      <c r="CV18" s="609"/>
      <c r="CW18" s="609"/>
      <c r="CX18" s="609"/>
      <c r="CY18" s="610"/>
      <c r="CZ18" s="646">
        <v>0.9</v>
      </c>
      <c r="DA18" s="646"/>
      <c r="DB18" s="646"/>
      <c r="DC18" s="646"/>
      <c r="DD18" s="614" t="s">
        <v>122</v>
      </c>
      <c r="DE18" s="609"/>
      <c r="DF18" s="609"/>
      <c r="DG18" s="609"/>
      <c r="DH18" s="609"/>
      <c r="DI18" s="609"/>
      <c r="DJ18" s="609"/>
      <c r="DK18" s="609"/>
      <c r="DL18" s="609"/>
      <c r="DM18" s="609"/>
      <c r="DN18" s="609"/>
      <c r="DO18" s="609"/>
      <c r="DP18" s="610"/>
      <c r="DQ18" s="614">
        <v>94920</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29701</v>
      </c>
      <c r="S19" s="609"/>
      <c r="T19" s="609"/>
      <c r="U19" s="609"/>
      <c r="V19" s="609"/>
      <c r="W19" s="609"/>
      <c r="X19" s="609"/>
      <c r="Y19" s="610"/>
      <c r="Z19" s="646">
        <v>0.3</v>
      </c>
      <c r="AA19" s="646"/>
      <c r="AB19" s="646"/>
      <c r="AC19" s="646"/>
      <c r="AD19" s="647">
        <v>29701</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11071186</v>
      </c>
      <c r="CS20" s="609"/>
      <c r="CT20" s="609"/>
      <c r="CU20" s="609"/>
      <c r="CV20" s="609"/>
      <c r="CW20" s="609"/>
      <c r="CX20" s="609"/>
      <c r="CY20" s="610"/>
      <c r="CZ20" s="646">
        <v>100</v>
      </c>
      <c r="DA20" s="646"/>
      <c r="DB20" s="646"/>
      <c r="DC20" s="646"/>
      <c r="DD20" s="614">
        <v>1866152</v>
      </c>
      <c r="DE20" s="609"/>
      <c r="DF20" s="609"/>
      <c r="DG20" s="609"/>
      <c r="DH20" s="609"/>
      <c r="DI20" s="609"/>
      <c r="DJ20" s="609"/>
      <c r="DK20" s="609"/>
      <c r="DL20" s="609"/>
      <c r="DM20" s="609"/>
      <c r="DN20" s="609"/>
      <c r="DO20" s="609"/>
      <c r="DP20" s="610"/>
      <c r="DQ20" s="614">
        <v>7172912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5069492</v>
      </c>
      <c r="S21" s="609"/>
      <c r="T21" s="609"/>
      <c r="U21" s="609"/>
      <c r="V21" s="609"/>
      <c r="W21" s="609"/>
      <c r="X21" s="609"/>
      <c r="Y21" s="610"/>
      <c r="Z21" s="646">
        <v>42.7</v>
      </c>
      <c r="AA21" s="646"/>
      <c r="AB21" s="646"/>
      <c r="AC21" s="646"/>
      <c r="AD21" s="647">
        <v>4691077</v>
      </c>
      <c r="AE21" s="647"/>
      <c r="AF21" s="647"/>
      <c r="AG21" s="647"/>
      <c r="AH21" s="647"/>
      <c r="AI21" s="647"/>
      <c r="AJ21" s="647"/>
      <c r="AK21" s="647"/>
      <c r="AL21" s="611">
        <v>79.900000000000006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4691077</v>
      </c>
      <c r="S22" s="609"/>
      <c r="T22" s="609"/>
      <c r="U22" s="609"/>
      <c r="V22" s="609"/>
      <c r="W22" s="609"/>
      <c r="X22" s="609"/>
      <c r="Y22" s="610"/>
      <c r="Z22" s="646">
        <v>39.6</v>
      </c>
      <c r="AA22" s="646"/>
      <c r="AB22" s="646"/>
      <c r="AC22" s="646"/>
      <c r="AD22" s="647">
        <v>4691077</v>
      </c>
      <c r="AE22" s="647"/>
      <c r="AF22" s="647"/>
      <c r="AG22" s="647"/>
      <c r="AH22" s="647"/>
      <c r="AI22" s="647"/>
      <c r="AJ22" s="647"/>
      <c r="AK22" s="647"/>
      <c r="AL22" s="611">
        <v>79.900000000000006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378415</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4279055</v>
      </c>
      <c r="CS24" s="661"/>
      <c r="CT24" s="661"/>
      <c r="CU24" s="661"/>
      <c r="CV24" s="661"/>
      <c r="CW24" s="661"/>
      <c r="CX24" s="661"/>
      <c r="CY24" s="689"/>
      <c r="CZ24" s="690">
        <v>38.700000000000003</v>
      </c>
      <c r="DA24" s="672"/>
      <c r="DB24" s="672"/>
      <c r="DC24" s="692"/>
      <c r="DD24" s="688">
        <v>3659323</v>
      </c>
      <c r="DE24" s="661"/>
      <c r="DF24" s="661"/>
      <c r="DG24" s="661"/>
      <c r="DH24" s="661"/>
      <c r="DI24" s="661"/>
      <c r="DJ24" s="661"/>
      <c r="DK24" s="689"/>
      <c r="DL24" s="688">
        <v>3460143</v>
      </c>
      <c r="DM24" s="661"/>
      <c r="DN24" s="661"/>
      <c r="DO24" s="661"/>
      <c r="DP24" s="661"/>
      <c r="DQ24" s="661"/>
      <c r="DR24" s="661"/>
      <c r="DS24" s="661"/>
      <c r="DT24" s="661"/>
      <c r="DU24" s="661"/>
      <c r="DV24" s="689"/>
      <c r="DW24" s="690">
        <v>58.8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6152128</v>
      </c>
      <c r="S25" s="609"/>
      <c r="T25" s="609"/>
      <c r="U25" s="609"/>
      <c r="V25" s="609"/>
      <c r="W25" s="609"/>
      <c r="X25" s="609"/>
      <c r="Y25" s="610"/>
      <c r="Z25" s="646">
        <v>51.9</v>
      </c>
      <c r="AA25" s="646"/>
      <c r="AB25" s="646"/>
      <c r="AC25" s="646"/>
      <c r="AD25" s="647">
        <v>5773713</v>
      </c>
      <c r="AE25" s="647"/>
      <c r="AF25" s="647"/>
      <c r="AG25" s="647"/>
      <c r="AH25" s="647"/>
      <c r="AI25" s="647"/>
      <c r="AJ25" s="647"/>
      <c r="AK25" s="647"/>
      <c r="AL25" s="611">
        <v>98.3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1948871</v>
      </c>
      <c r="CS25" s="621"/>
      <c r="CT25" s="621"/>
      <c r="CU25" s="621"/>
      <c r="CV25" s="621"/>
      <c r="CW25" s="621"/>
      <c r="CX25" s="621"/>
      <c r="CY25" s="622"/>
      <c r="CZ25" s="611">
        <v>17.600000000000001</v>
      </c>
      <c r="DA25" s="623"/>
      <c r="DB25" s="623"/>
      <c r="DC25" s="624"/>
      <c r="DD25" s="614">
        <v>1824046</v>
      </c>
      <c r="DE25" s="621"/>
      <c r="DF25" s="621"/>
      <c r="DG25" s="621"/>
      <c r="DH25" s="621"/>
      <c r="DI25" s="621"/>
      <c r="DJ25" s="621"/>
      <c r="DK25" s="622"/>
      <c r="DL25" s="614">
        <v>1745979</v>
      </c>
      <c r="DM25" s="621"/>
      <c r="DN25" s="621"/>
      <c r="DO25" s="621"/>
      <c r="DP25" s="621"/>
      <c r="DQ25" s="621"/>
      <c r="DR25" s="621"/>
      <c r="DS25" s="621"/>
      <c r="DT25" s="621"/>
      <c r="DU25" s="621"/>
      <c r="DV25" s="622"/>
      <c r="DW25" s="611">
        <v>29.7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639</v>
      </c>
      <c r="S26" s="609"/>
      <c r="T26" s="609"/>
      <c r="U26" s="609"/>
      <c r="V26" s="609"/>
      <c r="W26" s="609"/>
      <c r="X26" s="609"/>
      <c r="Y26" s="610"/>
      <c r="Z26" s="646">
        <v>0</v>
      </c>
      <c r="AA26" s="646"/>
      <c r="AB26" s="646"/>
      <c r="AC26" s="646"/>
      <c r="AD26" s="647">
        <v>639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913421</v>
      </c>
      <c r="CS26" s="609"/>
      <c r="CT26" s="609"/>
      <c r="CU26" s="609"/>
      <c r="CV26" s="609"/>
      <c r="CW26" s="609"/>
      <c r="CX26" s="609"/>
      <c r="CY26" s="610"/>
      <c r="CZ26" s="611">
        <v>8.3000000000000007</v>
      </c>
      <c r="DA26" s="623"/>
      <c r="DB26" s="623"/>
      <c r="DC26" s="624"/>
      <c r="DD26" s="614">
        <v>852904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21015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754472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855190</v>
      </c>
      <c r="CS27" s="621"/>
      <c r="CT27" s="621"/>
      <c r="CU27" s="621"/>
      <c r="CV27" s="621"/>
      <c r="CW27" s="621"/>
      <c r="CX27" s="621"/>
      <c r="CY27" s="622"/>
      <c r="CZ27" s="611">
        <v>7.7</v>
      </c>
      <c r="DA27" s="623"/>
      <c r="DB27" s="623"/>
      <c r="DC27" s="624"/>
      <c r="DD27" s="614">
        <v>393003</v>
      </c>
      <c r="DE27" s="621"/>
      <c r="DF27" s="621"/>
      <c r="DG27" s="621"/>
      <c r="DH27" s="621"/>
      <c r="DI27" s="621"/>
      <c r="DJ27" s="621"/>
      <c r="DK27" s="622"/>
      <c r="DL27" s="614">
        <v>271890</v>
      </c>
      <c r="DM27" s="621"/>
      <c r="DN27" s="621"/>
      <c r="DO27" s="621"/>
      <c r="DP27" s="621"/>
      <c r="DQ27" s="621"/>
      <c r="DR27" s="621"/>
      <c r="DS27" s="621"/>
      <c r="DT27" s="621"/>
      <c r="DU27" s="621"/>
      <c r="DV27" s="622"/>
      <c r="DW27" s="611">
        <v>4.5999999999999996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188019</v>
      </c>
      <c r="S28" s="609"/>
      <c r="T28" s="609"/>
      <c r="U28" s="609"/>
      <c r="V28" s="609"/>
      <c r="W28" s="609"/>
      <c r="X28" s="609"/>
      <c r="Y28" s="610"/>
      <c r="Z28" s="646">
        <v>1.6</v>
      </c>
      <c r="AA28" s="646"/>
      <c r="AB28" s="646"/>
      <c r="AC28" s="646"/>
      <c r="AD28" s="647">
        <v>5568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1474994</v>
      </c>
      <c r="CS28" s="609"/>
      <c r="CT28" s="609"/>
      <c r="CU28" s="609"/>
      <c r="CV28" s="609"/>
      <c r="CW28" s="609"/>
      <c r="CX28" s="609"/>
      <c r="CY28" s="610"/>
      <c r="CZ28" s="611">
        <v>13.3</v>
      </c>
      <c r="DA28" s="623"/>
      <c r="DB28" s="623"/>
      <c r="DC28" s="624"/>
      <c r="DD28" s="614">
        <v>1442274</v>
      </c>
      <c r="DE28" s="609"/>
      <c r="DF28" s="609"/>
      <c r="DG28" s="609"/>
      <c r="DH28" s="609"/>
      <c r="DI28" s="609"/>
      <c r="DJ28" s="609"/>
      <c r="DK28" s="610"/>
      <c r="DL28" s="614">
        <v>1442274</v>
      </c>
      <c r="DM28" s="609"/>
      <c r="DN28" s="609"/>
      <c r="DO28" s="609"/>
      <c r="DP28" s="609"/>
      <c r="DQ28" s="609"/>
      <c r="DR28" s="609"/>
      <c r="DS28" s="609"/>
      <c r="DT28" s="609"/>
      <c r="DU28" s="609"/>
      <c r="DV28" s="610"/>
      <c r="DW28" s="611">
        <v>24.5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7556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1473318</v>
      </c>
      <c r="CS29" s="621"/>
      <c r="CT29" s="621"/>
      <c r="CU29" s="621"/>
      <c r="CV29" s="621"/>
      <c r="CW29" s="621"/>
      <c r="CX29" s="621"/>
      <c r="CY29" s="622"/>
      <c r="CZ29" s="611">
        <v>13.3</v>
      </c>
      <c r="DA29" s="623"/>
      <c r="DB29" s="623"/>
      <c r="DC29" s="624"/>
      <c r="DD29" s="614">
        <v>1440598</v>
      </c>
      <c r="DE29" s="621"/>
      <c r="DF29" s="621"/>
      <c r="DG29" s="621"/>
      <c r="DH29" s="621"/>
      <c r="DI29" s="621"/>
      <c r="DJ29" s="621"/>
      <c r="DK29" s="622"/>
      <c r="DL29" s="614">
        <v>1440598</v>
      </c>
      <c r="DM29" s="621"/>
      <c r="DN29" s="621"/>
      <c r="DO29" s="621"/>
      <c r="DP29" s="621"/>
      <c r="DQ29" s="621"/>
      <c r="DR29" s="621"/>
      <c r="DS29" s="621"/>
      <c r="DT29" s="621"/>
      <c r="DU29" s="621"/>
      <c r="DV29" s="622"/>
      <c r="DW29" s="611">
        <v>24.5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1280653</v>
      </c>
      <c r="S30" s="609"/>
      <c r="T30" s="609"/>
      <c r="U30" s="609"/>
      <c r="V30" s="609"/>
      <c r="W30" s="609"/>
      <c r="X30" s="609"/>
      <c r="Y30" s="610"/>
      <c r="Z30" s="646">
        <v>10.8</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1453639</v>
      </c>
      <c r="CS30" s="609"/>
      <c r="CT30" s="609"/>
      <c r="CU30" s="609"/>
      <c r="CV30" s="609"/>
      <c r="CW30" s="609"/>
      <c r="CX30" s="609"/>
      <c r="CY30" s="610"/>
      <c r="CZ30" s="611">
        <v>13.1</v>
      </c>
      <c r="DA30" s="623"/>
      <c r="DB30" s="623"/>
      <c r="DC30" s="624"/>
      <c r="DD30" s="614">
        <v>1420959</v>
      </c>
      <c r="DE30" s="609"/>
      <c r="DF30" s="609"/>
      <c r="DG30" s="609"/>
      <c r="DH30" s="609"/>
      <c r="DI30" s="609"/>
      <c r="DJ30" s="609"/>
      <c r="DK30" s="610"/>
      <c r="DL30" s="614">
        <v>1420959</v>
      </c>
      <c r="DM30" s="609"/>
      <c r="DN30" s="609"/>
      <c r="DO30" s="609"/>
      <c r="DP30" s="609"/>
      <c r="DQ30" s="609"/>
      <c r="DR30" s="609"/>
      <c r="DS30" s="609"/>
      <c r="DT30" s="609"/>
      <c r="DU30" s="609"/>
      <c r="DV30" s="610"/>
      <c r="DW30" s="611">
        <v>24.2</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98.3</v>
      </c>
      <c r="BH31" s="671"/>
      <c r="BI31" s="671"/>
      <c r="BJ31" s="671"/>
      <c r="BK31" s="671"/>
      <c r="BL31" s="671"/>
      <c r="BM31" s="672">
        <v>95</v>
      </c>
      <c r="BN31" s="671"/>
      <c r="BO31" s="671"/>
      <c r="BP31" s="671"/>
      <c r="BQ31" s="673"/>
      <c r="BR31" s="670">
        <v>98.7</v>
      </c>
      <c r="BS31" s="671"/>
      <c r="BT31" s="671"/>
      <c r="BU31" s="671"/>
      <c r="BV31" s="671"/>
      <c r="BW31" s="671"/>
      <c r="BX31" s="672">
        <v>95</v>
      </c>
      <c r="BY31" s="671"/>
      <c r="BZ31" s="671"/>
      <c r="CA31" s="671"/>
      <c r="CB31" s="673"/>
      <c r="CD31" s="629"/>
      <c r="CE31" s="630"/>
      <c r="CF31" s="605" t="s">
        <v>300</v>
      </c>
      <c r="CG31" s="606"/>
      <c r="CH31" s="606"/>
      <c r="CI31" s="606"/>
      <c r="CJ31" s="606"/>
      <c r="CK31" s="606"/>
      <c r="CL31" s="606"/>
      <c r="CM31" s="606"/>
      <c r="CN31" s="606"/>
      <c r="CO31" s="606"/>
      <c r="CP31" s="606"/>
      <c r="CQ31" s="607"/>
      <c r="CR31" s="608">
        <v>19679</v>
      </c>
      <c r="CS31" s="621"/>
      <c r="CT31" s="621"/>
      <c r="CU31" s="621"/>
      <c r="CV31" s="621"/>
      <c r="CW31" s="621"/>
      <c r="CX31" s="621"/>
      <c r="CY31" s="622"/>
      <c r="CZ31" s="611">
        <v>0.2</v>
      </c>
      <c r="DA31" s="623"/>
      <c r="DB31" s="623"/>
      <c r="DC31" s="624"/>
      <c r="DD31" s="614">
        <v>19639</v>
      </c>
      <c r="DE31" s="621"/>
      <c r="DF31" s="621"/>
      <c r="DG31" s="621"/>
      <c r="DH31" s="621"/>
      <c r="DI31" s="621"/>
      <c r="DJ31" s="621"/>
      <c r="DK31" s="622"/>
      <c r="DL31" s="614">
        <v>19639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1091332</v>
      </c>
      <c r="S32" s="609"/>
      <c r="T32" s="609"/>
      <c r="U32" s="609"/>
      <c r="V32" s="609"/>
      <c r="W32" s="609"/>
      <c r="X32" s="609"/>
      <c r="Y32" s="610"/>
      <c r="Z32" s="646">
        <v>9.1999999999999993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97.7</v>
      </c>
      <c r="BH32" s="621"/>
      <c r="BI32" s="621"/>
      <c r="BJ32" s="621"/>
      <c r="BK32" s="621"/>
      <c r="BL32" s="621"/>
      <c r="BM32" s="612">
        <v>96</v>
      </c>
      <c r="BN32" s="621"/>
      <c r="BO32" s="621"/>
      <c r="BP32" s="621"/>
      <c r="BQ32" s="644"/>
      <c r="BR32" s="679">
        <v>98.8</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v>1676</v>
      </c>
      <c r="CS32" s="609"/>
      <c r="CT32" s="609"/>
      <c r="CU32" s="609"/>
      <c r="CV32" s="609"/>
      <c r="CW32" s="609"/>
      <c r="CX32" s="609"/>
      <c r="CY32" s="610"/>
      <c r="CZ32" s="611">
        <v>0</v>
      </c>
      <c r="DA32" s="623"/>
      <c r="DB32" s="623"/>
      <c r="DC32" s="624"/>
      <c r="DD32" s="614">
        <v>1676</v>
      </c>
      <c r="DE32" s="609"/>
      <c r="DF32" s="609"/>
      <c r="DG32" s="609"/>
      <c r="DH32" s="609"/>
      <c r="DI32" s="609"/>
      <c r="DJ32" s="609"/>
      <c r="DK32" s="610"/>
      <c r="DL32" s="614">
        <v>1676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44491</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98.4</v>
      </c>
      <c r="BH33" s="593"/>
      <c r="BI33" s="593"/>
      <c r="BJ33" s="593"/>
      <c r="BK33" s="593"/>
      <c r="BL33" s="593"/>
      <c r="BM33" s="639">
        <v>92.3</v>
      </c>
      <c r="BN33" s="593"/>
      <c r="BO33" s="593"/>
      <c r="BP33" s="593"/>
      <c r="BQ33" s="656"/>
      <c r="BR33" s="669">
        <v>98.1</v>
      </c>
      <c r="BS33" s="593"/>
      <c r="BT33" s="593"/>
      <c r="BU33" s="593"/>
      <c r="BV33" s="593"/>
      <c r="BW33" s="593"/>
      <c r="BX33" s="639">
        <v>91.1</v>
      </c>
      <c r="BY33" s="593"/>
      <c r="BZ33" s="593"/>
      <c r="CA33" s="593"/>
      <c r="CB33" s="656"/>
      <c r="CD33" s="605" t="s">
        <v>307</v>
      </c>
      <c r="CE33" s="606"/>
      <c r="CF33" s="606"/>
      <c r="CG33" s="606"/>
      <c r="CH33" s="606"/>
      <c r="CI33" s="606"/>
      <c r="CJ33" s="606"/>
      <c r="CK33" s="606"/>
      <c r="CL33" s="606"/>
      <c r="CM33" s="606"/>
      <c r="CN33" s="606"/>
      <c r="CO33" s="606"/>
      <c r="CP33" s="606"/>
      <c r="CQ33" s="607"/>
      <c r="CR33" s="608">
        <v>4347709</v>
      </c>
      <c r="CS33" s="621"/>
      <c r="CT33" s="621"/>
      <c r="CU33" s="621"/>
      <c r="CV33" s="621"/>
      <c r="CW33" s="621"/>
      <c r="CX33" s="621"/>
      <c r="CY33" s="622"/>
      <c r="CZ33" s="611">
        <v>39.299999999999997</v>
      </c>
      <c r="DA33" s="623"/>
      <c r="DB33" s="623"/>
      <c r="DC33" s="624"/>
      <c r="DD33" s="614">
        <v>3076437</v>
      </c>
      <c r="DE33" s="621"/>
      <c r="DF33" s="621"/>
      <c r="DG33" s="621"/>
      <c r="DH33" s="621"/>
      <c r="DI33" s="621"/>
      <c r="DJ33" s="621"/>
      <c r="DK33" s="622"/>
      <c r="DL33" s="614">
        <v>1971375</v>
      </c>
      <c r="DM33" s="621"/>
      <c r="DN33" s="621"/>
      <c r="DO33" s="621"/>
      <c r="DP33" s="621"/>
      <c r="DQ33" s="621"/>
      <c r="DR33" s="621"/>
      <c r="DS33" s="621"/>
      <c r="DT33" s="621"/>
      <c r="DU33" s="621"/>
      <c r="DV33" s="622"/>
      <c r="DW33" s="611">
        <v>33.5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168910</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1296449</v>
      </c>
      <c r="CS34" s="609"/>
      <c r="CT34" s="609"/>
      <c r="CU34" s="609"/>
      <c r="CV34" s="609"/>
      <c r="CW34" s="609"/>
      <c r="CX34" s="609"/>
      <c r="CY34" s="610"/>
      <c r="CZ34" s="611">
        <v>11.7</v>
      </c>
      <c r="DA34" s="623"/>
      <c r="DB34" s="623"/>
      <c r="DC34" s="624"/>
      <c r="DD34" s="614">
        <v>858159</v>
      </c>
      <c r="DE34" s="609"/>
      <c r="DF34" s="609"/>
      <c r="DG34" s="609"/>
      <c r="DH34" s="609"/>
      <c r="DI34" s="609"/>
      <c r="DJ34" s="609"/>
      <c r="DK34" s="610"/>
      <c r="DL34" s="614">
        <v>671058</v>
      </c>
      <c r="DM34" s="609"/>
      <c r="DN34" s="609"/>
      <c r="DO34" s="609"/>
      <c r="DP34" s="609"/>
      <c r="DQ34" s="609"/>
      <c r="DR34" s="609"/>
      <c r="DS34" s="609"/>
      <c r="DT34" s="609"/>
      <c r="DU34" s="609"/>
      <c r="DV34" s="610"/>
      <c r="DW34" s="611">
        <v>11.4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734610</v>
      </c>
      <c r="S35" s="609"/>
      <c r="T35" s="609"/>
      <c r="U35" s="609"/>
      <c r="V35" s="609"/>
      <c r="W35" s="609"/>
      <c r="X35" s="609"/>
      <c r="Y35" s="610"/>
      <c r="Z35" s="646">
        <v>6.2</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126695</v>
      </c>
      <c r="CS35" s="621"/>
      <c r="CT35" s="621"/>
      <c r="CU35" s="621"/>
      <c r="CV35" s="621"/>
      <c r="CW35" s="621"/>
      <c r="CX35" s="621"/>
      <c r="CY35" s="622"/>
      <c r="CZ35" s="611">
        <v>1.1000000000000001</v>
      </c>
      <c r="DA35" s="623"/>
      <c r="DB35" s="623"/>
      <c r="DC35" s="624"/>
      <c r="DD35" s="614">
        <v>8449</v>
      </c>
      <c r="DE35" s="621"/>
      <c r="DF35" s="621"/>
      <c r="DG35" s="621"/>
      <c r="DH35" s="621"/>
      <c r="DI35" s="621"/>
      <c r="DJ35" s="621"/>
      <c r="DK35" s="622"/>
      <c r="DL35" s="614">
        <v>6261</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894182</v>
      </c>
      <c r="S36" s="609"/>
      <c r="T36" s="609"/>
      <c r="U36" s="609"/>
      <c r="V36" s="609"/>
      <c r="W36" s="609"/>
      <c r="X36" s="609"/>
      <c r="Y36" s="610"/>
      <c r="Z36" s="646">
        <v>7.5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870700</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19873</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1414517</v>
      </c>
      <c r="CS36" s="609"/>
      <c r="CT36" s="609"/>
      <c r="CU36" s="609"/>
      <c r="CV36" s="609"/>
      <c r="CW36" s="609"/>
      <c r="CX36" s="609"/>
      <c r="CY36" s="610"/>
      <c r="CZ36" s="611">
        <v>12.8</v>
      </c>
      <c r="DA36" s="623"/>
      <c r="DB36" s="623"/>
      <c r="DC36" s="624"/>
      <c r="DD36" s="614">
        <v>996992</v>
      </c>
      <c r="DE36" s="609"/>
      <c r="DF36" s="609"/>
      <c r="DG36" s="609"/>
      <c r="DH36" s="609"/>
      <c r="DI36" s="609"/>
      <c r="DJ36" s="609"/>
      <c r="DK36" s="610"/>
      <c r="DL36" s="614">
        <v>745819</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264146</v>
      </c>
      <c r="S37" s="609"/>
      <c r="T37" s="609"/>
      <c r="U37" s="609"/>
      <c r="V37" s="609"/>
      <c r="W37" s="609"/>
      <c r="X37" s="609"/>
      <c r="Y37" s="610"/>
      <c r="Z37" s="646">
        <v>2.2000000000000002</v>
      </c>
      <c r="AA37" s="646"/>
      <c r="AB37" s="646"/>
      <c r="AC37" s="646"/>
      <c r="AD37" s="647">
        <v>93099</v>
      </c>
      <c r="AE37" s="647"/>
      <c r="AF37" s="647"/>
      <c r="AG37" s="647"/>
      <c r="AH37" s="647"/>
      <c r="AI37" s="647"/>
      <c r="AJ37" s="647"/>
      <c r="AK37" s="647"/>
      <c r="AL37" s="611">
        <v>1.6</v>
      </c>
      <c r="AM37" s="612"/>
      <c r="AN37" s="612"/>
      <c r="AO37" s="648"/>
      <c r="AQ37" s="641" t="s">
        <v>319</v>
      </c>
      <c r="AR37" s="642"/>
      <c r="AS37" s="642"/>
      <c r="AT37" s="642"/>
      <c r="AU37" s="642"/>
      <c r="AV37" s="642"/>
      <c r="AW37" s="642"/>
      <c r="AX37" s="642"/>
      <c r="AY37" s="643"/>
      <c r="AZ37" s="608">
        <v>114780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-4646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359876</v>
      </c>
      <c r="CS37" s="621"/>
      <c r="CT37" s="621"/>
      <c r="CU37" s="621"/>
      <c r="CV37" s="621"/>
      <c r="CW37" s="621"/>
      <c r="CX37" s="621"/>
      <c r="CY37" s="622"/>
      <c r="CZ37" s="611">
        <v>3.3</v>
      </c>
      <c r="DA37" s="623"/>
      <c r="DB37" s="623"/>
      <c r="DC37" s="624"/>
      <c r="DD37" s="614">
        <v>347678</v>
      </c>
      <c r="DE37" s="621"/>
      <c r="DF37" s="621"/>
      <c r="DG37" s="621"/>
      <c r="DH37" s="621"/>
      <c r="DI37" s="621"/>
      <c r="DJ37" s="621"/>
      <c r="DK37" s="622"/>
      <c r="DL37" s="614">
        <v>320647</v>
      </c>
      <c r="DM37" s="621"/>
      <c r="DN37" s="621"/>
      <c r="DO37" s="621"/>
      <c r="DP37" s="621"/>
      <c r="DQ37" s="621"/>
      <c r="DR37" s="621"/>
      <c r="DS37" s="621"/>
      <c r="DT37" s="621"/>
      <c r="DU37" s="621"/>
      <c r="DV37" s="622"/>
      <c r="DW37" s="611">
        <v>5.5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1012791</v>
      </c>
      <c r="S38" s="609"/>
      <c r="T38" s="609"/>
      <c r="U38" s="609"/>
      <c r="V38" s="609"/>
      <c r="W38" s="609"/>
      <c r="X38" s="609"/>
      <c r="Y38" s="610"/>
      <c r="Z38" s="646">
        <v>8.5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94920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1525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709249</v>
      </c>
      <c r="CS38" s="609"/>
      <c r="CT38" s="609"/>
      <c r="CU38" s="609"/>
      <c r="CV38" s="609"/>
      <c r="CW38" s="609"/>
      <c r="CX38" s="609"/>
      <c r="CY38" s="610"/>
      <c r="CZ38" s="611">
        <v>6.4</v>
      </c>
      <c r="DA38" s="623"/>
      <c r="DB38" s="623"/>
      <c r="DC38" s="624"/>
      <c r="DD38" s="614">
        <v>583963</v>
      </c>
      <c r="DE38" s="609"/>
      <c r="DF38" s="609"/>
      <c r="DG38" s="609"/>
      <c r="DH38" s="609"/>
      <c r="DI38" s="609"/>
      <c r="DJ38" s="609"/>
      <c r="DK38" s="610"/>
      <c r="DL38" s="614">
        <v>548237</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29230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2153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786899</v>
      </c>
      <c r="CS39" s="621"/>
      <c r="CT39" s="621"/>
      <c r="CU39" s="621"/>
      <c r="CV39" s="621"/>
      <c r="CW39" s="621"/>
      <c r="CX39" s="621"/>
      <c r="CY39" s="622"/>
      <c r="CZ39" s="611">
        <v>7.1</v>
      </c>
      <c r="DA39" s="623"/>
      <c r="DB39" s="623"/>
      <c r="DC39" s="624"/>
      <c r="DD39" s="614">
        <v>628874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10091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17441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68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13900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11860472</v>
      </c>
      <c r="S41" s="633"/>
      <c r="T41" s="633"/>
      <c r="U41" s="633"/>
      <c r="V41" s="633"/>
      <c r="W41" s="633"/>
      <c r="X41" s="633"/>
      <c r="Y41" s="636"/>
      <c r="Z41" s="637">
        <v>100</v>
      </c>
      <c r="AA41" s="637"/>
      <c r="AB41" s="637"/>
      <c r="AC41" s="637"/>
      <c r="AD41" s="638">
        <v>5873019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142837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471492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2444422</v>
      </c>
      <c r="CS42" s="621"/>
      <c r="CT42" s="621"/>
      <c r="CU42" s="621"/>
      <c r="CV42" s="621"/>
      <c r="CW42" s="621"/>
      <c r="CX42" s="621"/>
      <c r="CY42" s="622"/>
      <c r="CZ42" s="611">
        <v>22.1</v>
      </c>
      <c r="DA42" s="623"/>
      <c r="DB42" s="623"/>
      <c r="DC42" s="624"/>
      <c r="DD42" s="614">
        <v>437152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34278</v>
      </c>
      <c r="CS43" s="621"/>
      <c r="CT43" s="621"/>
      <c r="CU43" s="621"/>
      <c r="CV43" s="621"/>
      <c r="CW43" s="621"/>
      <c r="CX43" s="621"/>
      <c r="CY43" s="622"/>
      <c r="CZ43" s="611">
        <v>0.3</v>
      </c>
      <c r="DA43" s="623"/>
      <c r="DB43" s="623"/>
      <c r="DC43" s="624"/>
      <c r="DD43" s="614">
        <v>33212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1866152</v>
      </c>
      <c r="CS44" s="609"/>
      <c r="CT44" s="609"/>
      <c r="CU44" s="609"/>
      <c r="CV44" s="609"/>
      <c r="CW44" s="609"/>
      <c r="CX44" s="609"/>
      <c r="CY44" s="610"/>
      <c r="CZ44" s="611">
        <v>16.899999999999999</v>
      </c>
      <c r="DA44" s="612"/>
      <c r="DB44" s="612"/>
      <c r="DC44" s="613"/>
      <c r="DD44" s="614">
        <v>314384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1295322</v>
      </c>
      <c r="CS45" s="621"/>
      <c r="CT45" s="621"/>
      <c r="CU45" s="621"/>
      <c r="CV45" s="621"/>
      <c r="CW45" s="621"/>
      <c r="CX45" s="621"/>
      <c r="CY45" s="622"/>
      <c r="CZ45" s="611">
        <v>11.7</v>
      </c>
      <c r="DA45" s="623"/>
      <c r="DB45" s="623"/>
      <c r="DC45" s="624"/>
      <c r="DD45" s="614">
        <v>168768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529826</v>
      </c>
      <c r="CS46" s="609"/>
      <c r="CT46" s="609"/>
      <c r="CU46" s="609"/>
      <c r="CV46" s="609"/>
      <c r="CW46" s="609"/>
      <c r="CX46" s="609"/>
      <c r="CY46" s="610"/>
      <c r="CZ46" s="611">
        <v>4.8</v>
      </c>
      <c r="DA46" s="612"/>
      <c r="DB46" s="612"/>
      <c r="DC46" s="613"/>
      <c r="DD46" s="614">
        <v>128912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578270</v>
      </c>
      <c r="CS47" s="621"/>
      <c r="CT47" s="621"/>
      <c r="CU47" s="621"/>
      <c r="CV47" s="621"/>
      <c r="CW47" s="621"/>
      <c r="CX47" s="621"/>
      <c r="CY47" s="622"/>
      <c r="CZ47" s="611">
        <v>5.2</v>
      </c>
      <c r="DA47" s="623"/>
      <c r="DB47" s="623"/>
      <c r="DC47" s="624"/>
      <c r="DD47" s="614">
        <v>122768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11071186</v>
      </c>
      <c r="CS49" s="593"/>
      <c r="CT49" s="593"/>
      <c r="CU49" s="593"/>
      <c r="CV49" s="593"/>
      <c r="CW49" s="593"/>
      <c r="CX49" s="593"/>
      <c r="CY49" s="594"/>
      <c r="CZ49" s="595">
        <v>100</v>
      </c>
      <c r="DA49" s="596"/>
      <c r="DB49" s="596"/>
      <c r="DC49" s="597"/>
      <c r="DD49" s="598">
        <v>7172912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4LLx/etfgiQSWGypVONs1Q6Q2EyPCux622DEA16lN4bDbxoTfAive1pZPncPCtv3oJIzCHf37wQ3NF0qgtxrQ==" saltValue="cIT0syk0vtREsKcjWSL8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11756</v>
      </c>
      <c r="R7" s="1090"/>
      <c r="S7" s="1090"/>
      <c r="T7" s="1090"/>
      <c r="U7" s="1090"/>
      <c r="V7" s="1090">
        <v>10967</v>
      </c>
      <c r="W7" s="1090"/>
      <c r="X7" s="1090"/>
      <c r="Y7" s="1090"/>
      <c r="Z7" s="1090"/>
      <c r="AA7" s="1090">
        <v>789</v>
      </c>
      <c r="AB7" s="1090"/>
      <c r="AC7" s="1090"/>
      <c r="AD7" s="1090"/>
      <c r="AE7" s="1091"/>
      <c r="AF7" s="1092">
        <v>525</v>
      </c>
      <c r="AG7" s="1093"/>
      <c r="AH7" s="1093"/>
      <c r="AI7" s="1093"/>
      <c r="AJ7" s="1094"/>
      <c r="AK7" s="1095">
        <v>735</v>
      </c>
      <c r="AL7" s="1096"/>
      <c r="AM7" s="1096"/>
      <c r="AN7" s="1096"/>
      <c r="AO7" s="1096"/>
      <c r="AP7" s="1096">
        <v>7721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v>-939</v>
      </c>
      <c r="CI7" s="1084"/>
      <c r="CJ7" s="1084"/>
      <c r="CK7" s="1084"/>
      <c r="CL7" s="1085"/>
      <c r="CM7" s="1083">
        <v>-18</v>
      </c>
      <c r="CN7" s="1084"/>
      <c r="CO7" s="1084"/>
      <c r="CP7" s="1084"/>
      <c r="CQ7" s="1085"/>
      <c r="CR7" s="1083" t="s">
        <v>555</v>
      </c>
      <c r="CS7" s="1084"/>
      <c r="CT7" s="1084"/>
      <c r="CU7" s="1084"/>
      <c r="CV7" s="1085"/>
      <c r="CW7" s="1083" t="s">
        <v>555</v>
      </c>
      <c r="CX7" s="1084"/>
      <c r="CY7" s="1084"/>
      <c r="CZ7" s="1084"/>
      <c r="DA7" s="1085"/>
      <c r="DB7" s="1083" t="s">
        <v>555</v>
      </c>
      <c r="DC7" s="1084"/>
      <c r="DD7" s="1084"/>
      <c r="DE7" s="1084"/>
      <c r="DF7" s="1085"/>
      <c r="DG7" s="1083" t="s">
        <v>555</v>
      </c>
      <c r="DH7" s="1084"/>
      <c r="DI7" s="1084"/>
      <c r="DJ7" s="1084"/>
      <c r="DK7" s="1085"/>
      <c r="DL7" s="1083">
        <v>189</v>
      </c>
      <c r="DM7" s="1084"/>
      <c r="DN7" s="1084"/>
      <c r="DO7" s="1084"/>
      <c r="DP7" s="1085"/>
      <c r="DQ7" s="1083">
        <v>170</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213</v>
      </c>
      <c r="R8" s="1026"/>
      <c r="S8" s="1026"/>
      <c r="T8" s="1026"/>
      <c r="U8" s="1026"/>
      <c r="V8" s="1026">
        <v>213</v>
      </c>
      <c r="W8" s="1026"/>
      <c r="X8" s="1026"/>
      <c r="Y8" s="1026"/>
      <c r="Z8" s="1026"/>
      <c r="AA8" s="1026">
        <v>0</v>
      </c>
      <c r="AB8" s="1026"/>
      <c r="AC8" s="1026"/>
      <c r="AD8" s="1026"/>
      <c r="AE8" s="1027"/>
      <c r="AF8" s="1022" t="s">
        <v>122</v>
      </c>
      <c r="AG8" s="1023"/>
      <c r="AH8" s="1023"/>
      <c r="AI8" s="1023"/>
      <c r="AJ8" s="1024"/>
      <c r="AK8" s="1067">
        <v>91</v>
      </c>
      <c r="AL8" s="1068"/>
      <c r="AM8" s="1068"/>
      <c r="AN8" s="1068"/>
      <c r="AO8" s="1068"/>
      <c r="AP8" s="1068">
        <v>16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557</v>
      </c>
      <c r="BT8" s="980"/>
      <c r="BU8" s="980"/>
      <c r="BV8" s="980"/>
      <c r="BW8" s="980"/>
      <c r="BX8" s="980"/>
      <c r="BY8" s="980"/>
      <c r="BZ8" s="980"/>
      <c r="CA8" s="980"/>
      <c r="CB8" s="980"/>
      <c r="CC8" s="980"/>
      <c r="CD8" s="980"/>
      <c r="CE8" s="980"/>
      <c r="CF8" s="980"/>
      <c r="CG8" s="1001"/>
      <c r="CH8" s="976">
        <v>-41</v>
      </c>
      <c r="CI8" s="977"/>
      <c r="CJ8" s="977"/>
      <c r="CK8" s="977"/>
      <c r="CL8" s="978"/>
      <c r="CM8" s="976">
        <v>-45</v>
      </c>
      <c r="CN8" s="977"/>
      <c r="CO8" s="977"/>
      <c r="CP8" s="977"/>
      <c r="CQ8" s="978"/>
      <c r="CR8" s="976" t="s">
        <v>555</v>
      </c>
      <c r="CS8" s="977"/>
      <c r="CT8" s="977"/>
      <c r="CU8" s="977"/>
      <c r="CV8" s="978"/>
      <c r="CW8" s="976" t="s">
        <v>555</v>
      </c>
      <c r="CX8" s="977"/>
      <c r="CY8" s="977"/>
      <c r="CZ8" s="977"/>
      <c r="DA8" s="978"/>
      <c r="DB8" s="976" t="s">
        <v>555</v>
      </c>
      <c r="DC8" s="977"/>
      <c r="DD8" s="977"/>
      <c r="DE8" s="977"/>
      <c r="DF8" s="978"/>
      <c r="DG8" s="976" t="s">
        <v>555</v>
      </c>
      <c r="DH8" s="977"/>
      <c r="DI8" s="977"/>
      <c r="DJ8" s="977"/>
      <c r="DK8" s="978"/>
      <c r="DL8" s="976">
        <v>37</v>
      </c>
      <c r="DM8" s="977"/>
      <c r="DN8" s="977"/>
      <c r="DO8" s="977"/>
      <c r="DP8" s="978"/>
      <c r="DQ8" s="976">
        <v>33</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f>Q7+U8</f>
        <v>11756</v>
      </c>
      <c r="R23" s="1048"/>
      <c r="S23" s="1048"/>
      <c r="T23" s="1048"/>
      <c r="U23" s="1048"/>
      <c r="V23" s="1048">
        <f>V7+V8</f>
        <v>11180</v>
      </c>
      <c r="W23" s="1048"/>
      <c r="X23" s="1048"/>
      <c r="Y23" s="1048"/>
      <c r="Z23" s="1048"/>
      <c r="AA23" s="1048">
        <f>AA7+AA8</f>
        <v>789</v>
      </c>
      <c r="AB23" s="1048"/>
      <c r="AC23" s="1048"/>
      <c r="AD23" s="1048"/>
      <c r="AE23" s="1055"/>
      <c r="AF23" s="1056">
        <v>525</v>
      </c>
      <c r="AG23" s="1048"/>
      <c r="AH23" s="1048"/>
      <c r="AI23" s="1048"/>
      <c r="AJ23" s="1057"/>
      <c r="AK23" s="1058"/>
      <c r="AL23" s="1059"/>
      <c r="AM23" s="1059"/>
      <c r="AN23" s="1059"/>
      <c r="AO23" s="1059"/>
      <c r="AP23" s="1048">
        <f>AP7+AP8</f>
        <v>7737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1321</v>
      </c>
      <c r="R28" s="1038"/>
      <c r="S28" s="1038"/>
      <c r="T28" s="1038"/>
      <c r="U28" s="1038"/>
      <c r="V28" s="1038">
        <v>1301</v>
      </c>
      <c r="W28" s="1038"/>
      <c r="X28" s="1038"/>
      <c r="Y28" s="1038"/>
      <c r="Z28" s="1038"/>
      <c r="AA28" s="1038">
        <v>20</v>
      </c>
      <c r="AB28" s="1038"/>
      <c r="AC28" s="1038"/>
      <c r="AD28" s="1038"/>
      <c r="AE28" s="1039"/>
      <c r="AF28" s="1040">
        <v>20</v>
      </c>
      <c r="AG28" s="1038"/>
      <c r="AH28" s="1038"/>
      <c r="AI28" s="1038"/>
      <c r="AJ28" s="1041"/>
      <c r="AK28" s="1029">
        <v>143</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38</v>
      </c>
      <c r="R29" s="1026"/>
      <c r="S29" s="1026"/>
      <c r="T29" s="1026"/>
      <c r="U29" s="1026"/>
      <c r="V29" s="1026">
        <v>36</v>
      </c>
      <c r="W29" s="1026"/>
      <c r="X29" s="1026"/>
      <c r="Y29" s="1026"/>
      <c r="Z29" s="1026"/>
      <c r="AA29" s="1026">
        <v>2</v>
      </c>
      <c r="AB29" s="1026"/>
      <c r="AC29" s="1026"/>
      <c r="AD29" s="1026"/>
      <c r="AE29" s="1027"/>
      <c r="AF29" s="1022">
        <v>2</v>
      </c>
      <c r="AG29" s="1023"/>
      <c r="AH29" s="1023"/>
      <c r="AI29" s="1023"/>
      <c r="AJ29" s="1024"/>
      <c r="AK29" s="967">
        <v>16</v>
      </c>
      <c r="AL29" s="958"/>
      <c r="AM29" s="958"/>
      <c r="AN29" s="958"/>
      <c r="AO29" s="958"/>
      <c r="AP29" s="958">
        <v>20</v>
      </c>
      <c r="AQ29" s="958"/>
      <c r="AR29" s="958"/>
      <c r="AS29" s="958"/>
      <c r="AT29" s="958"/>
      <c r="AU29" s="958"/>
      <c r="AV29" s="958"/>
      <c r="AW29" s="958"/>
      <c r="AX29" s="958"/>
      <c r="AY29" s="958"/>
      <c r="AZ29" s="1028" t="s">
        <v>555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1380</v>
      </c>
      <c r="R30" s="1026"/>
      <c r="S30" s="1026"/>
      <c r="T30" s="1026"/>
      <c r="U30" s="1026"/>
      <c r="V30" s="1026">
        <v>1287</v>
      </c>
      <c r="W30" s="1026"/>
      <c r="X30" s="1026"/>
      <c r="Y30" s="1026"/>
      <c r="Z30" s="1026"/>
      <c r="AA30" s="1026">
        <v>93</v>
      </c>
      <c r="AB30" s="1026"/>
      <c r="AC30" s="1026"/>
      <c r="AD30" s="1026"/>
      <c r="AE30" s="1027"/>
      <c r="AF30" s="1022">
        <v>93</v>
      </c>
      <c r="AG30" s="1023"/>
      <c r="AH30" s="1023"/>
      <c r="AI30" s="1023"/>
      <c r="AJ30" s="1024"/>
      <c r="AK30" s="967">
        <v>243</v>
      </c>
      <c r="AL30" s="958"/>
      <c r="AM30" s="958"/>
      <c r="AN30" s="958"/>
      <c r="AO30" s="958"/>
      <c r="AP30" s="958" t="s">
        <v>555</v>
      </c>
      <c r="AQ30" s="958"/>
      <c r="AR30" s="958"/>
      <c r="AS30" s="958"/>
      <c r="AT30" s="958"/>
      <c r="AU30" s="958"/>
      <c r="AV30" s="958"/>
      <c r="AW30" s="958"/>
      <c r="AX30" s="958"/>
      <c r="AY30" s="958"/>
      <c r="AZ30" s="1028" t="s">
        <v>555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140</v>
      </c>
      <c r="R31" s="1026"/>
      <c r="S31" s="1026"/>
      <c r="T31" s="1026"/>
      <c r="U31" s="1026"/>
      <c r="V31" s="1026">
        <v>139</v>
      </c>
      <c r="W31" s="1026"/>
      <c r="X31" s="1026"/>
      <c r="Y31" s="1026"/>
      <c r="Z31" s="1026"/>
      <c r="AA31" s="1026">
        <v>1</v>
      </c>
      <c r="AB31" s="1026"/>
      <c r="AC31" s="1026"/>
      <c r="AD31" s="1026"/>
      <c r="AE31" s="1027"/>
      <c r="AF31" s="1022">
        <v>1</v>
      </c>
      <c r="AG31" s="1023"/>
      <c r="AH31" s="1023"/>
      <c r="AI31" s="1023"/>
      <c r="AJ31" s="1024"/>
      <c r="AK31" s="967">
        <v>59</v>
      </c>
      <c r="AL31" s="958"/>
      <c r="AM31" s="958"/>
      <c r="AN31" s="958"/>
      <c r="AO31" s="958"/>
      <c r="AP31" s="958" t="s">
        <v>555</v>
      </c>
      <c r="AQ31" s="958"/>
      <c r="AR31" s="958"/>
      <c r="AS31" s="958"/>
      <c r="AT31" s="958"/>
      <c r="AU31" s="958"/>
      <c r="AV31" s="958"/>
      <c r="AW31" s="958"/>
      <c r="AX31" s="958"/>
      <c r="AY31" s="958"/>
      <c r="AZ31" s="1028" t="s">
        <v>555</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272</v>
      </c>
      <c r="R32" s="1026"/>
      <c r="S32" s="1026"/>
      <c r="T32" s="1026"/>
      <c r="U32" s="1026"/>
      <c r="V32" s="1026">
        <v>238</v>
      </c>
      <c r="W32" s="1026"/>
      <c r="X32" s="1026"/>
      <c r="Y32" s="1026"/>
      <c r="Z32" s="1026"/>
      <c r="AA32" s="1026">
        <v>34</v>
      </c>
      <c r="AB32" s="1026"/>
      <c r="AC32" s="1026"/>
      <c r="AD32" s="1026"/>
      <c r="AE32" s="1027"/>
      <c r="AF32" s="1022">
        <v>442</v>
      </c>
      <c r="AG32" s="1023"/>
      <c r="AH32" s="1023"/>
      <c r="AI32" s="1023"/>
      <c r="AJ32" s="1024"/>
      <c r="AK32" s="967">
        <v>1</v>
      </c>
      <c r="AL32" s="958"/>
      <c r="AM32" s="958"/>
      <c r="AN32" s="958"/>
      <c r="AO32" s="958"/>
      <c r="AP32" s="958">
        <v>1118</v>
      </c>
      <c r="AQ32" s="958"/>
      <c r="AR32" s="958"/>
      <c r="AS32" s="958"/>
      <c r="AT32" s="958"/>
      <c r="AU32" s="958">
        <v>105</v>
      </c>
      <c r="AV32" s="958"/>
      <c r="AW32" s="958"/>
      <c r="AX32" s="958"/>
      <c r="AY32" s="958"/>
      <c r="AZ32" s="1028" t="s">
        <v>555</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168</v>
      </c>
      <c r="R33" s="1026"/>
      <c r="S33" s="1026"/>
      <c r="T33" s="1026"/>
      <c r="U33" s="1026"/>
      <c r="V33" s="1026">
        <v>131</v>
      </c>
      <c r="W33" s="1026"/>
      <c r="X33" s="1026"/>
      <c r="Y33" s="1026"/>
      <c r="Z33" s="1026"/>
      <c r="AA33" s="1026">
        <v>37</v>
      </c>
      <c r="AB33" s="1026"/>
      <c r="AC33" s="1026"/>
      <c r="AD33" s="1026"/>
      <c r="AE33" s="1027"/>
      <c r="AF33" s="1022">
        <v>88</v>
      </c>
      <c r="AG33" s="1023"/>
      <c r="AH33" s="1023"/>
      <c r="AI33" s="1023"/>
      <c r="AJ33" s="1024"/>
      <c r="AK33" s="967">
        <v>86</v>
      </c>
      <c r="AL33" s="958"/>
      <c r="AM33" s="958"/>
      <c r="AN33" s="958"/>
      <c r="AO33" s="958"/>
      <c r="AP33" s="958">
        <v>667</v>
      </c>
      <c r="AQ33" s="958"/>
      <c r="AR33" s="958"/>
      <c r="AS33" s="958"/>
      <c r="AT33" s="958"/>
      <c r="AU33" s="958">
        <v>650</v>
      </c>
      <c r="AV33" s="958"/>
      <c r="AW33" s="958"/>
      <c r="AX33" s="958"/>
      <c r="AY33" s="958"/>
      <c r="AZ33" s="1028" t="s">
        <v>555</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52</v>
      </c>
      <c r="R34" s="1026"/>
      <c r="S34" s="1026"/>
      <c r="T34" s="1026"/>
      <c r="U34" s="1026"/>
      <c r="V34" s="1026">
        <v>42</v>
      </c>
      <c r="W34" s="1026"/>
      <c r="X34" s="1026"/>
      <c r="Y34" s="1026"/>
      <c r="Z34" s="1026"/>
      <c r="AA34" s="1026">
        <v>10</v>
      </c>
      <c r="AB34" s="1026"/>
      <c r="AC34" s="1026"/>
      <c r="AD34" s="1026"/>
      <c r="AE34" s="1027"/>
      <c r="AF34" s="1022">
        <v>14</v>
      </c>
      <c r="AG34" s="1023"/>
      <c r="AH34" s="1023"/>
      <c r="AI34" s="1023"/>
      <c r="AJ34" s="1024"/>
      <c r="AK34" s="967">
        <v>15</v>
      </c>
      <c r="AL34" s="958"/>
      <c r="AM34" s="958"/>
      <c r="AN34" s="958"/>
      <c r="AO34" s="958"/>
      <c r="AP34" s="958">
        <v>90</v>
      </c>
      <c r="AQ34" s="958"/>
      <c r="AR34" s="958"/>
      <c r="AS34" s="958"/>
      <c r="AT34" s="958"/>
      <c r="AU34" s="958">
        <v>76</v>
      </c>
      <c r="AV34" s="958"/>
      <c r="AW34" s="958"/>
      <c r="AX34" s="958"/>
      <c r="AY34" s="958"/>
      <c r="AZ34" s="1028" t="s">
        <v>555</v>
      </c>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397</v>
      </c>
      <c r="C35" s="1018"/>
      <c r="D35" s="1018"/>
      <c r="E35" s="1018"/>
      <c r="F35" s="1018"/>
      <c r="G35" s="1018"/>
      <c r="H35" s="1018"/>
      <c r="I35" s="1018"/>
      <c r="J35" s="1018"/>
      <c r="K35" s="1018"/>
      <c r="L35" s="1018"/>
      <c r="M35" s="1018"/>
      <c r="N35" s="1018"/>
      <c r="O35" s="1018"/>
      <c r="P35" s="1019"/>
      <c r="Q35" s="1025">
        <v>555</v>
      </c>
      <c r="R35" s="1026"/>
      <c r="S35" s="1026"/>
      <c r="T35" s="1026"/>
      <c r="U35" s="1026"/>
      <c r="V35" s="1026">
        <v>465</v>
      </c>
      <c r="W35" s="1026"/>
      <c r="X35" s="1026"/>
      <c r="Y35" s="1026"/>
      <c r="Z35" s="1026"/>
      <c r="AA35" s="1026">
        <v>90</v>
      </c>
      <c r="AB35" s="1026"/>
      <c r="AC35" s="1026"/>
      <c r="AD35" s="1026"/>
      <c r="AE35" s="1027"/>
      <c r="AF35" s="1022" t="s">
        <v>122</v>
      </c>
      <c r="AG35" s="1023"/>
      <c r="AH35" s="1023"/>
      <c r="AI35" s="1023"/>
      <c r="AJ35" s="1024"/>
      <c r="AK35" s="967">
        <v>95</v>
      </c>
      <c r="AL35" s="958"/>
      <c r="AM35" s="958"/>
      <c r="AN35" s="958"/>
      <c r="AO35" s="958"/>
      <c r="AP35" s="958">
        <v>294</v>
      </c>
      <c r="AQ35" s="958"/>
      <c r="AR35" s="958"/>
      <c r="AS35" s="958"/>
      <c r="AT35" s="958"/>
      <c r="AU35" s="958">
        <v>41</v>
      </c>
      <c r="AV35" s="958"/>
      <c r="AW35" s="958"/>
      <c r="AX35" s="958"/>
      <c r="AY35" s="958"/>
      <c r="AZ35" s="1028" t="s">
        <v>555</v>
      </c>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399</v>
      </c>
      <c r="C36" s="1018"/>
      <c r="D36" s="1018"/>
      <c r="E36" s="1018"/>
      <c r="F36" s="1018"/>
      <c r="G36" s="1018"/>
      <c r="H36" s="1018"/>
      <c r="I36" s="1018"/>
      <c r="J36" s="1018"/>
      <c r="K36" s="1018"/>
      <c r="L36" s="1018"/>
      <c r="M36" s="1018"/>
      <c r="N36" s="1018"/>
      <c r="O36" s="1018"/>
      <c r="P36" s="1019"/>
      <c r="Q36" s="1025">
        <v>4</v>
      </c>
      <c r="R36" s="1026"/>
      <c r="S36" s="1026"/>
      <c r="T36" s="1026"/>
      <c r="U36" s="1026"/>
      <c r="V36" s="1026">
        <v>4</v>
      </c>
      <c r="W36" s="1026"/>
      <c r="X36" s="1026"/>
      <c r="Y36" s="1026"/>
      <c r="Z36" s="1026"/>
      <c r="AA36" s="1026">
        <v>0</v>
      </c>
      <c r="AB36" s="1026"/>
      <c r="AC36" s="1026"/>
      <c r="AD36" s="1026"/>
      <c r="AE36" s="1027"/>
      <c r="AF36" s="1022" t="s">
        <v>122</v>
      </c>
      <c r="AG36" s="1023"/>
      <c r="AH36" s="1023"/>
      <c r="AI36" s="1023"/>
      <c r="AJ36" s="1024"/>
      <c r="AK36" s="967">
        <v>3</v>
      </c>
      <c r="AL36" s="958"/>
      <c r="AM36" s="958"/>
      <c r="AN36" s="958"/>
      <c r="AO36" s="958"/>
      <c r="AP36" s="958">
        <v>18</v>
      </c>
      <c r="AQ36" s="958"/>
      <c r="AR36" s="958"/>
      <c r="AS36" s="958"/>
      <c r="AT36" s="958"/>
      <c r="AU36" s="958">
        <v>13</v>
      </c>
      <c r="AV36" s="958"/>
      <c r="AW36" s="958"/>
      <c r="AX36" s="958"/>
      <c r="AY36" s="958"/>
      <c r="AZ36" s="1028" t="s">
        <v>555</v>
      </c>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400</v>
      </c>
      <c r="C37" s="1018"/>
      <c r="D37" s="1018"/>
      <c r="E37" s="1018"/>
      <c r="F37" s="1018"/>
      <c r="G37" s="1018"/>
      <c r="H37" s="1018"/>
      <c r="I37" s="1018"/>
      <c r="J37" s="1018"/>
      <c r="K37" s="1018"/>
      <c r="L37" s="1018"/>
      <c r="M37" s="1018"/>
      <c r="N37" s="1018"/>
      <c r="O37" s="1018"/>
      <c r="P37" s="1019"/>
      <c r="Q37" s="1025">
        <v>2</v>
      </c>
      <c r="R37" s="1026"/>
      <c r="S37" s="1026"/>
      <c r="T37" s="1026"/>
      <c r="U37" s="1026"/>
      <c r="V37" s="1026">
        <v>2</v>
      </c>
      <c r="W37" s="1026"/>
      <c r="X37" s="1026"/>
      <c r="Y37" s="1026"/>
      <c r="Z37" s="1026"/>
      <c r="AA37" s="1026">
        <v>0</v>
      </c>
      <c r="AB37" s="1026"/>
      <c r="AC37" s="1026"/>
      <c r="AD37" s="1026"/>
      <c r="AE37" s="1027"/>
      <c r="AF37" s="1022" t="s">
        <v>122</v>
      </c>
      <c r="AG37" s="1023"/>
      <c r="AH37" s="1023"/>
      <c r="AI37" s="1023"/>
      <c r="AJ37" s="1024"/>
      <c r="AK37" s="967">
        <v>1</v>
      </c>
      <c r="AL37" s="958"/>
      <c r="AM37" s="958"/>
      <c r="AN37" s="958"/>
      <c r="AO37" s="958"/>
      <c r="AP37" s="958" t="s">
        <v>555</v>
      </c>
      <c r="AQ37" s="958"/>
      <c r="AR37" s="958"/>
      <c r="AS37" s="958"/>
      <c r="AT37" s="958"/>
      <c r="AU37" s="958" t="s">
        <v>555</v>
      </c>
      <c r="AV37" s="958"/>
      <c r="AW37" s="958"/>
      <c r="AX37" s="958"/>
      <c r="AY37" s="958"/>
      <c r="AZ37" s="1028" t="s">
        <v>555</v>
      </c>
      <c r="BA37" s="1028"/>
      <c r="BB37" s="1028"/>
      <c r="BC37" s="1028"/>
      <c r="BD37" s="1028"/>
      <c r="BE37" s="959" t="s">
        <v>398</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658</v>
      </c>
      <c r="AG63" s="946"/>
      <c r="AH63" s="946"/>
      <c r="AI63" s="946"/>
      <c r="AJ63" s="1009"/>
      <c r="AK63" s="1010"/>
      <c r="AL63" s="950"/>
      <c r="AM63" s="950"/>
      <c r="AN63" s="950"/>
      <c r="AO63" s="950"/>
      <c r="AP63" s="946">
        <v>2207</v>
      </c>
      <c r="AQ63" s="946"/>
      <c r="AR63" s="946"/>
      <c r="AS63" s="946"/>
      <c r="AT63" s="946"/>
      <c r="AU63" s="946">
        <v>885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404</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558</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555</v>
      </c>
      <c r="AQ68" s="969"/>
      <c r="AR68" s="969"/>
      <c r="AS68" s="969"/>
      <c r="AT68" s="969"/>
      <c r="AU68" s="969" t="s">
        <v>555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559</v>
      </c>
      <c r="C69" s="962"/>
      <c r="D69" s="962"/>
      <c r="E69" s="962"/>
      <c r="F69" s="962"/>
      <c r="G69" s="962"/>
      <c r="H69" s="962"/>
      <c r="I69" s="962"/>
      <c r="J69" s="962"/>
      <c r="K69" s="962"/>
      <c r="L69" s="962"/>
      <c r="M69" s="962"/>
      <c r="N69" s="962"/>
      <c r="O69" s="962"/>
      <c r="P69" s="963"/>
      <c r="Q69" s="964">
        <v>928</v>
      </c>
      <c r="R69" s="958"/>
      <c r="S69" s="958"/>
      <c r="T69" s="958"/>
      <c r="U69" s="958"/>
      <c r="V69" s="958">
        <v>875</v>
      </c>
      <c r="W69" s="958"/>
      <c r="X69" s="958"/>
      <c r="Y69" s="958"/>
      <c r="Z69" s="958"/>
      <c r="AA69" s="958">
        <v>53</v>
      </c>
      <c r="AB69" s="958"/>
      <c r="AC69" s="958"/>
      <c r="AD69" s="958"/>
      <c r="AE69" s="958"/>
      <c r="AF69" s="958">
        <v>53</v>
      </c>
      <c r="AG69" s="958"/>
      <c r="AH69" s="958"/>
      <c r="AI69" s="958"/>
      <c r="AJ69" s="958"/>
      <c r="AK69" s="958">
        <v>40</v>
      </c>
      <c r="AL69" s="958"/>
      <c r="AM69" s="958"/>
      <c r="AN69" s="958"/>
      <c r="AO69" s="958"/>
      <c r="AP69" s="958" t="s">
        <v>555</v>
      </c>
      <c r="AQ69" s="958"/>
      <c r="AR69" s="958"/>
      <c r="AS69" s="958"/>
      <c r="AT69" s="958"/>
      <c r="AU69" s="958" t="s">
        <v>555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560</v>
      </c>
      <c r="C70" s="962"/>
      <c r="D70" s="962"/>
      <c r="E70" s="962"/>
      <c r="F70" s="962"/>
      <c r="G70" s="962"/>
      <c r="H70" s="962"/>
      <c r="I70" s="962"/>
      <c r="J70" s="962"/>
      <c r="K70" s="962"/>
      <c r="L70" s="962"/>
      <c r="M70" s="962"/>
      <c r="N70" s="962"/>
      <c r="O70" s="962"/>
      <c r="P70" s="963"/>
      <c r="Q70" s="964">
        <v>1589</v>
      </c>
      <c r="R70" s="958"/>
      <c r="S70" s="958"/>
      <c r="T70" s="958"/>
      <c r="U70" s="958"/>
      <c r="V70" s="958">
        <v>1585</v>
      </c>
      <c r="W70" s="958"/>
      <c r="X70" s="958"/>
      <c r="Y70" s="958"/>
      <c r="Z70" s="958"/>
      <c r="AA70" s="958">
        <v>4</v>
      </c>
      <c r="AB70" s="958"/>
      <c r="AC70" s="958"/>
      <c r="AD70" s="958"/>
      <c r="AE70" s="958"/>
      <c r="AF70" s="958">
        <v>4</v>
      </c>
      <c r="AG70" s="958"/>
      <c r="AH70" s="958"/>
      <c r="AI70" s="958"/>
      <c r="AJ70" s="958"/>
      <c r="AK70" s="958">
        <v>2</v>
      </c>
      <c r="AL70" s="958"/>
      <c r="AM70" s="958"/>
      <c r="AN70" s="958"/>
      <c r="AO70" s="958"/>
      <c r="AP70" s="958" t="s">
        <v>555</v>
      </c>
      <c r="AQ70" s="958"/>
      <c r="AR70" s="958"/>
      <c r="AS70" s="958"/>
      <c r="AT70" s="958"/>
      <c r="AU70" s="958" t="s">
        <v>555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561</v>
      </c>
      <c r="C71" s="962"/>
      <c r="D71" s="962"/>
      <c r="E71" s="962"/>
      <c r="F71" s="962"/>
      <c r="G71" s="962"/>
      <c r="H71" s="962"/>
      <c r="I71" s="962"/>
      <c r="J71" s="962"/>
      <c r="K71" s="962"/>
      <c r="L71" s="962"/>
      <c r="M71" s="962"/>
      <c r="N71" s="962"/>
      <c r="O71" s="962"/>
      <c r="P71" s="963"/>
      <c r="Q71" s="964">
        <v>501</v>
      </c>
      <c r="R71" s="958"/>
      <c r="S71" s="958"/>
      <c r="T71" s="958"/>
      <c r="U71" s="958"/>
      <c r="V71" s="958">
        <v>480</v>
      </c>
      <c r="W71" s="958"/>
      <c r="X71" s="958"/>
      <c r="Y71" s="958"/>
      <c r="Z71" s="958"/>
      <c r="AA71" s="958">
        <v>21</v>
      </c>
      <c r="AB71" s="958"/>
      <c r="AC71" s="958"/>
      <c r="AD71" s="958"/>
      <c r="AE71" s="958"/>
      <c r="AF71" s="958">
        <v>21</v>
      </c>
      <c r="AG71" s="958"/>
      <c r="AH71" s="958"/>
      <c r="AI71" s="958"/>
      <c r="AJ71" s="958"/>
      <c r="AK71" s="958">
        <v>35</v>
      </c>
      <c r="AL71" s="958"/>
      <c r="AM71" s="958"/>
      <c r="AN71" s="958"/>
      <c r="AO71" s="958"/>
      <c r="AP71" s="958" t="s">
        <v>555</v>
      </c>
      <c r="AQ71" s="958"/>
      <c r="AR71" s="958"/>
      <c r="AS71" s="958"/>
      <c r="AT71" s="958"/>
      <c r="AU71" s="958" t="s">
        <v>555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562</v>
      </c>
      <c r="C72" s="962"/>
      <c r="D72" s="962"/>
      <c r="E72" s="962"/>
      <c r="F72" s="962"/>
      <c r="G72" s="962"/>
      <c r="H72" s="962"/>
      <c r="I72" s="962"/>
      <c r="J72" s="962"/>
      <c r="K72" s="962"/>
      <c r="L72" s="962"/>
      <c r="M72" s="962"/>
      <c r="N72" s="962"/>
      <c r="O72" s="962"/>
      <c r="P72" s="963"/>
      <c r="Q72" s="964">
        <v>53</v>
      </c>
      <c r="R72" s="958"/>
      <c r="S72" s="958"/>
      <c r="T72" s="958"/>
      <c r="U72" s="958"/>
      <c r="V72" s="958">
        <v>49</v>
      </c>
      <c r="W72" s="958"/>
      <c r="X72" s="958"/>
      <c r="Y72" s="958"/>
      <c r="Z72" s="958"/>
      <c r="AA72" s="958">
        <v>3</v>
      </c>
      <c r="AB72" s="958"/>
      <c r="AC72" s="958"/>
      <c r="AD72" s="958"/>
      <c r="AE72" s="958"/>
      <c r="AF72" s="958">
        <v>3</v>
      </c>
      <c r="AG72" s="958"/>
      <c r="AH72" s="958"/>
      <c r="AI72" s="958"/>
      <c r="AJ72" s="958"/>
      <c r="AK72" s="958">
        <v>3</v>
      </c>
      <c r="AL72" s="958"/>
      <c r="AM72" s="958"/>
      <c r="AN72" s="958"/>
      <c r="AO72" s="958"/>
      <c r="AP72" s="958" t="s">
        <v>555</v>
      </c>
      <c r="AQ72" s="958"/>
      <c r="AR72" s="958"/>
      <c r="AS72" s="958"/>
      <c r="AT72" s="958"/>
      <c r="AU72" s="958" t="s">
        <v>555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563</v>
      </c>
      <c r="C73" s="962"/>
      <c r="D73" s="962"/>
      <c r="E73" s="962"/>
      <c r="F73" s="962"/>
      <c r="G73" s="962"/>
      <c r="H73" s="962"/>
      <c r="I73" s="962"/>
      <c r="J73" s="962"/>
      <c r="K73" s="962"/>
      <c r="L73" s="962"/>
      <c r="M73" s="962"/>
      <c r="N73" s="962"/>
      <c r="O73" s="962"/>
      <c r="P73" s="963"/>
      <c r="Q73" s="964">
        <v>100</v>
      </c>
      <c r="R73" s="958"/>
      <c r="S73" s="958"/>
      <c r="T73" s="958"/>
      <c r="U73" s="958"/>
      <c r="V73" s="958">
        <v>91</v>
      </c>
      <c r="W73" s="958"/>
      <c r="X73" s="958"/>
      <c r="Y73" s="958"/>
      <c r="Z73" s="958"/>
      <c r="AA73" s="958">
        <v>9</v>
      </c>
      <c r="AB73" s="958"/>
      <c r="AC73" s="958"/>
      <c r="AD73" s="958"/>
      <c r="AE73" s="958"/>
      <c r="AF73" s="958">
        <v>9</v>
      </c>
      <c r="AG73" s="958"/>
      <c r="AH73" s="958"/>
      <c r="AI73" s="958"/>
      <c r="AJ73" s="958"/>
      <c r="AK73" s="958">
        <v>17</v>
      </c>
      <c r="AL73" s="958"/>
      <c r="AM73" s="958"/>
      <c r="AN73" s="958"/>
      <c r="AO73" s="958"/>
      <c r="AP73" s="958" t="s">
        <v>555</v>
      </c>
      <c r="AQ73" s="958"/>
      <c r="AR73" s="958"/>
      <c r="AS73" s="958"/>
      <c r="AT73" s="958"/>
      <c r="AU73" s="958" t="s">
        <v>555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564</v>
      </c>
      <c r="C74" s="962"/>
      <c r="D74" s="962"/>
      <c r="E74" s="962"/>
      <c r="F74" s="962"/>
      <c r="G74" s="962"/>
      <c r="H74" s="962"/>
      <c r="I74" s="962"/>
      <c r="J74" s="962"/>
      <c r="K74" s="962"/>
      <c r="L74" s="962"/>
      <c r="M74" s="962"/>
      <c r="N74" s="962"/>
      <c r="O74" s="962"/>
      <c r="P74" s="963"/>
      <c r="Q74" s="964">
        <v>303344</v>
      </c>
      <c r="R74" s="958"/>
      <c r="S74" s="958"/>
      <c r="T74" s="958"/>
      <c r="U74" s="958"/>
      <c r="V74" s="958">
        <v>298534</v>
      </c>
      <c r="W74" s="958"/>
      <c r="X74" s="958"/>
      <c r="Y74" s="958"/>
      <c r="Z74" s="958"/>
      <c r="AA74" s="958">
        <v>4810</v>
      </c>
      <c r="AB74" s="958"/>
      <c r="AC74" s="958"/>
      <c r="AD74" s="958"/>
      <c r="AE74" s="958"/>
      <c r="AF74" s="958">
        <v>4810</v>
      </c>
      <c r="AG74" s="958"/>
      <c r="AH74" s="958"/>
      <c r="AI74" s="958"/>
      <c r="AJ74" s="958"/>
      <c r="AK74" s="958">
        <v>2401</v>
      </c>
      <c r="AL74" s="958"/>
      <c r="AM74" s="958"/>
      <c r="AN74" s="958"/>
      <c r="AO74" s="958"/>
      <c r="AP74" s="958" t="s">
        <v>555</v>
      </c>
      <c r="AQ74" s="958"/>
      <c r="AR74" s="958"/>
      <c r="AS74" s="958"/>
      <c r="AT74" s="958"/>
      <c r="AU74" s="958" t="s">
        <v>555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5477</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v>226</v>
      </c>
      <c r="DM102" s="940"/>
      <c r="DN102" s="940"/>
      <c r="DO102" s="940"/>
      <c r="DP102" s="941"/>
      <c r="DQ102" s="939">
        <v>203</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2">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1487195</v>
      </c>
      <c r="AB110" s="876"/>
      <c r="AC110" s="876"/>
      <c r="AD110" s="876"/>
      <c r="AE110" s="877"/>
      <c r="AF110" s="878">
        <v>1457876</v>
      </c>
      <c r="AG110" s="876"/>
      <c r="AH110" s="876"/>
      <c r="AI110" s="876"/>
      <c r="AJ110" s="877"/>
      <c r="AK110" s="878">
        <v>1473318</v>
      </c>
      <c r="AL110" s="876"/>
      <c r="AM110" s="876"/>
      <c r="AN110" s="876"/>
      <c r="AO110" s="877"/>
      <c r="AP110" s="879">
        <v>31.5</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8545450</v>
      </c>
      <c r="BR110" s="829"/>
      <c r="BS110" s="829"/>
      <c r="BT110" s="829"/>
      <c r="BU110" s="829"/>
      <c r="BV110" s="829">
        <v>8177404</v>
      </c>
      <c r="BW110" s="829"/>
      <c r="BX110" s="829"/>
      <c r="BY110" s="829"/>
      <c r="BZ110" s="829"/>
      <c r="CA110" s="829">
        <v>7736556</v>
      </c>
      <c r="CB110" s="829"/>
      <c r="CC110" s="829"/>
      <c r="CD110" s="829"/>
      <c r="CE110" s="829"/>
      <c r="CF110" s="853">
        <v>165.3</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617</v>
      </c>
      <c r="BR111" s="804"/>
      <c r="BS111" s="804"/>
      <c r="BT111" s="804"/>
      <c r="BU111" s="804"/>
      <c r="BV111" s="804">
        <v>530</v>
      </c>
      <c r="BW111" s="804"/>
      <c r="BX111" s="804"/>
      <c r="BY111" s="804"/>
      <c r="BZ111" s="804"/>
      <c r="CA111" s="804">
        <v>417</v>
      </c>
      <c r="CB111" s="804"/>
      <c r="CC111" s="804"/>
      <c r="CD111" s="804"/>
      <c r="CE111" s="804"/>
      <c r="CF111" s="862">
        <v>0</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242877</v>
      </c>
      <c r="BR112" s="804"/>
      <c r="BS112" s="804"/>
      <c r="BT112" s="804"/>
      <c r="BU112" s="804"/>
      <c r="BV112" s="804">
        <v>811314</v>
      </c>
      <c r="BW112" s="804"/>
      <c r="BX112" s="804"/>
      <c r="BY112" s="804"/>
      <c r="BZ112" s="804"/>
      <c r="CA112" s="804">
        <v>884193</v>
      </c>
      <c r="CB112" s="804"/>
      <c r="CC112" s="804"/>
      <c r="CD112" s="804"/>
      <c r="CE112" s="804"/>
      <c r="CF112" s="862">
        <v>18.899999999999999</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53339</v>
      </c>
      <c r="AB113" s="906"/>
      <c r="AC113" s="906"/>
      <c r="AD113" s="906"/>
      <c r="AE113" s="907"/>
      <c r="AF113" s="908">
        <v>62570</v>
      </c>
      <c r="AG113" s="906"/>
      <c r="AH113" s="906"/>
      <c r="AI113" s="906"/>
      <c r="AJ113" s="907"/>
      <c r="AK113" s="908">
        <v>66579</v>
      </c>
      <c r="AL113" s="906"/>
      <c r="AM113" s="906"/>
      <c r="AN113" s="906"/>
      <c r="AO113" s="907"/>
      <c r="AP113" s="909">
        <v>1.4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506072</v>
      </c>
      <c r="BR114" s="804"/>
      <c r="BS114" s="804"/>
      <c r="BT114" s="804"/>
      <c r="BU114" s="804"/>
      <c r="BV114" s="804">
        <v>528741</v>
      </c>
      <c r="BW114" s="804"/>
      <c r="BX114" s="804"/>
      <c r="BY114" s="804"/>
      <c r="BZ114" s="804"/>
      <c r="CA114" s="804">
        <v>534175</v>
      </c>
      <c r="CB114" s="804"/>
      <c r="CC114" s="804"/>
      <c r="CD114" s="804"/>
      <c r="CE114" s="804"/>
      <c r="CF114" s="862">
        <v>11.4</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101</v>
      </c>
      <c r="AB115" s="906"/>
      <c r="AC115" s="906"/>
      <c r="AD115" s="906"/>
      <c r="AE115" s="907"/>
      <c r="AF115" s="908">
        <v>87</v>
      </c>
      <c r="AG115" s="906"/>
      <c r="AH115" s="906"/>
      <c r="AI115" s="906"/>
      <c r="AJ115" s="907"/>
      <c r="AK115" s="908">
        <v>41</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v>230145</v>
      </c>
      <c r="BR115" s="804"/>
      <c r="BS115" s="804"/>
      <c r="BT115" s="804"/>
      <c r="BU115" s="804"/>
      <c r="BV115" s="804">
        <v>199543</v>
      </c>
      <c r="BW115" s="804"/>
      <c r="BX115" s="804"/>
      <c r="BY115" s="804"/>
      <c r="BZ115" s="804"/>
      <c r="CA115" s="804">
        <v>203341</v>
      </c>
      <c r="CB115" s="804"/>
      <c r="CC115" s="804"/>
      <c r="CD115" s="804"/>
      <c r="CE115" s="804"/>
      <c r="CF115" s="862">
        <v>4.3</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158</v>
      </c>
      <c r="AB116" s="767"/>
      <c r="AC116" s="767"/>
      <c r="AD116" s="767"/>
      <c r="AE116" s="768"/>
      <c r="AF116" s="769">
        <v>496</v>
      </c>
      <c r="AG116" s="767"/>
      <c r="AH116" s="767"/>
      <c r="AI116" s="767"/>
      <c r="AJ116" s="768"/>
      <c r="AK116" s="769">
        <v>1676</v>
      </c>
      <c r="AL116" s="767"/>
      <c r="AM116" s="767"/>
      <c r="AN116" s="767"/>
      <c r="AO116" s="768"/>
      <c r="AP116" s="811">
        <v>0</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1540793</v>
      </c>
      <c r="AB117" s="890"/>
      <c r="AC117" s="890"/>
      <c r="AD117" s="890"/>
      <c r="AE117" s="891"/>
      <c r="AF117" s="892">
        <v>1521029</v>
      </c>
      <c r="AG117" s="890"/>
      <c r="AH117" s="890"/>
      <c r="AI117" s="890"/>
      <c r="AJ117" s="891"/>
      <c r="AK117" s="892">
        <v>1541614</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9525161</v>
      </c>
      <c r="BR119" s="832"/>
      <c r="BS119" s="832"/>
      <c r="BT119" s="832"/>
      <c r="BU119" s="832"/>
      <c r="BV119" s="832">
        <v>9717532</v>
      </c>
      <c r="BW119" s="832"/>
      <c r="BX119" s="832"/>
      <c r="BY119" s="832"/>
      <c r="BZ119" s="832"/>
      <c r="CA119" s="832">
        <v>9358682</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617</v>
      </c>
      <c r="DH119" s="751"/>
      <c r="DI119" s="751"/>
      <c r="DJ119" s="751"/>
      <c r="DK119" s="752"/>
      <c r="DL119" s="753">
        <v>530</v>
      </c>
      <c r="DM119" s="751"/>
      <c r="DN119" s="751"/>
      <c r="DO119" s="751"/>
      <c r="DP119" s="752"/>
      <c r="DQ119" s="753">
        <v>417</v>
      </c>
      <c r="DR119" s="751"/>
      <c r="DS119" s="751"/>
      <c r="DT119" s="751"/>
      <c r="DU119" s="752"/>
      <c r="DV119" s="835">
        <v>0</v>
      </c>
      <c r="DW119" s="836"/>
      <c r="DX119" s="836"/>
      <c r="DY119" s="836"/>
      <c r="DZ119" s="837"/>
    </row>
    <row r="120" spans="1:130" s="212" customFormat="1" ht="26.25" customHeight="1" x14ac:dyDescent="0.2">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3553675</v>
      </c>
      <c r="BR120" s="829"/>
      <c r="BS120" s="829"/>
      <c r="BT120" s="829"/>
      <c r="BU120" s="829"/>
      <c r="BV120" s="829">
        <v>3222036</v>
      </c>
      <c r="BW120" s="829"/>
      <c r="BX120" s="829"/>
      <c r="BY120" s="829"/>
      <c r="BZ120" s="829"/>
      <c r="CA120" s="829">
        <v>3295020</v>
      </c>
      <c r="CB120" s="829"/>
      <c r="CC120" s="829"/>
      <c r="CD120" s="829"/>
      <c r="CE120" s="829"/>
      <c r="CF120" s="853">
        <v>70.400000000000006</v>
      </c>
      <c r="CG120" s="854"/>
      <c r="CH120" s="854"/>
      <c r="CI120" s="854"/>
      <c r="CJ120" s="854"/>
      <c r="CK120" s="855" t="s">
        <v>451</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649897</v>
      </c>
      <c r="DR120" s="829"/>
      <c r="DS120" s="829"/>
      <c r="DT120" s="829"/>
      <c r="DU120" s="829"/>
      <c r="DV120" s="830">
        <v>13.9</v>
      </c>
      <c r="DW120" s="830"/>
      <c r="DX120" s="830"/>
      <c r="DY120" s="830"/>
      <c r="DZ120" s="831"/>
    </row>
    <row r="121" spans="1:130" s="212" customFormat="1" ht="26.25" customHeight="1" x14ac:dyDescent="0.2">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207161</v>
      </c>
      <c r="BR121" s="804"/>
      <c r="BS121" s="804"/>
      <c r="BT121" s="804"/>
      <c r="BU121" s="804"/>
      <c r="BV121" s="804">
        <v>165502</v>
      </c>
      <c r="BW121" s="804"/>
      <c r="BX121" s="804"/>
      <c r="BY121" s="804"/>
      <c r="BZ121" s="804"/>
      <c r="CA121" s="804">
        <v>132824</v>
      </c>
      <c r="CB121" s="804"/>
      <c r="CC121" s="804"/>
      <c r="CD121" s="804"/>
      <c r="CE121" s="804"/>
      <c r="CF121" s="862">
        <v>2.8</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44866</v>
      </c>
      <c r="DH121" s="804"/>
      <c r="DI121" s="804"/>
      <c r="DJ121" s="804"/>
      <c r="DK121" s="804"/>
      <c r="DL121" s="804">
        <v>106090</v>
      </c>
      <c r="DM121" s="804"/>
      <c r="DN121" s="804"/>
      <c r="DO121" s="804"/>
      <c r="DP121" s="804"/>
      <c r="DQ121" s="804">
        <v>105048</v>
      </c>
      <c r="DR121" s="804"/>
      <c r="DS121" s="804"/>
      <c r="DT121" s="804"/>
      <c r="DU121" s="804"/>
      <c r="DV121" s="781">
        <v>2.2000000000000002</v>
      </c>
      <c r="DW121" s="781"/>
      <c r="DX121" s="781"/>
      <c r="DY121" s="781"/>
      <c r="DZ121" s="782"/>
    </row>
    <row r="122" spans="1:130" s="212" customFormat="1" ht="26.25" customHeight="1" x14ac:dyDescent="0.2">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6864132</v>
      </c>
      <c r="BR122" s="832"/>
      <c r="BS122" s="832"/>
      <c r="BT122" s="832"/>
      <c r="BU122" s="832"/>
      <c r="BV122" s="832">
        <v>7256902</v>
      </c>
      <c r="BW122" s="832"/>
      <c r="BX122" s="832"/>
      <c r="BY122" s="832"/>
      <c r="BZ122" s="832"/>
      <c r="CA122" s="832">
        <v>6445583</v>
      </c>
      <c r="CB122" s="832"/>
      <c r="CC122" s="832"/>
      <c r="CD122" s="832"/>
      <c r="CE122" s="832"/>
      <c r="CF122" s="833">
        <v>137.69999999999999</v>
      </c>
      <c r="CG122" s="834"/>
      <c r="CH122" s="834"/>
      <c r="CI122" s="834"/>
      <c r="CJ122" s="834"/>
      <c r="CK122" s="856"/>
      <c r="CL122" s="842"/>
      <c r="CM122" s="842"/>
      <c r="CN122" s="842"/>
      <c r="CO122" s="843"/>
      <c r="CP122" s="822" t="s">
        <v>455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75722</v>
      </c>
      <c r="DR122" s="804"/>
      <c r="DS122" s="804"/>
      <c r="DT122" s="804"/>
      <c r="DU122" s="804"/>
      <c r="DV122" s="781">
        <v>1.6</v>
      </c>
      <c r="DW122" s="781"/>
      <c r="DX122" s="781"/>
      <c r="DY122" s="781"/>
      <c r="DZ122" s="782"/>
    </row>
    <row r="123" spans="1:130" s="212" customFormat="1" ht="26.25" customHeight="1" x14ac:dyDescent="0.2">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456</v>
      </c>
      <c r="BP123" s="865"/>
      <c r="BQ123" s="819">
        <v>10624968</v>
      </c>
      <c r="BR123" s="820"/>
      <c r="BS123" s="820"/>
      <c r="BT123" s="820"/>
      <c r="BU123" s="820"/>
      <c r="BV123" s="820">
        <v>10644440</v>
      </c>
      <c r="BW123" s="820"/>
      <c r="BX123" s="820"/>
      <c r="BY123" s="820"/>
      <c r="BZ123" s="820"/>
      <c r="CA123" s="820">
        <v>9873427</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v>5815</v>
      </c>
      <c r="DH123" s="767"/>
      <c r="DI123" s="767"/>
      <c r="DJ123" s="767"/>
      <c r="DK123" s="768"/>
      <c r="DL123" s="769">
        <v>26327</v>
      </c>
      <c r="DM123" s="767"/>
      <c r="DN123" s="767"/>
      <c r="DO123" s="767"/>
      <c r="DP123" s="768"/>
      <c r="DQ123" s="769">
        <v>40804</v>
      </c>
      <c r="DR123" s="767"/>
      <c r="DS123" s="767"/>
      <c r="DT123" s="767"/>
      <c r="DU123" s="768"/>
      <c r="DV123" s="811">
        <v>0.9</v>
      </c>
      <c r="DW123" s="812"/>
      <c r="DX123" s="812"/>
      <c r="DY123" s="812"/>
      <c r="DZ123" s="813"/>
    </row>
    <row r="124" spans="1:130" s="212" customFormat="1" ht="26.25" customHeight="1" thickBot="1" x14ac:dyDescent="0.25">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192196</v>
      </c>
      <c r="DH124" s="751"/>
      <c r="DI124" s="751"/>
      <c r="DJ124" s="751"/>
      <c r="DK124" s="752"/>
      <c r="DL124" s="753">
        <v>678897</v>
      </c>
      <c r="DM124" s="751"/>
      <c r="DN124" s="751"/>
      <c r="DO124" s="751"/>
      <c r="DP124" s="752"/>
      <c r="DQ124" s="753">
        <v>12722</v>
      </c>
      <c r="DR124" s="751"/>
      <c r="DS124" s="751"/>
      <c r="DT124" s="751"/>
      <c r="DU124" s="752"/>
      <c r="DV124" s="835">
        <v>0.3</v>
      </c>
      <c r="DW124" s="836"/>
      <c r="DX124" s="836"/>
      <c r="DY124" s="836"/>
      <c r="DZ124" s="837"/>
    </row>
    <row r="125" spans="1:130" s="212" customFormat="1" ht="26.25" customHeight="1" x14ac:dyDescent="0.2">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101</v>
      </c>
      <c r="AB127" s="767"/>
      <c r="AC127" s="767"/>
      <c r="AD127" s="767"/>
      <c r="AE127" s="768"/>
      <c r="AF127" s="769">
        <v>87</v>
      </c>
      <c r="AG127" s="767"/>
      <c r="AH127" s="767"/>
      <c r="AI127" s="767"/>
      <c r="AJ127" s="768"/>
      <c r="AK127" s="769">
        <v>41</v>
      </c>
      <c r="AL127" s="767"/>
      <c r="AM127" s="767"/>
      <c r="AN127" s="767"/>
      <c r="AO127" s="768"/>
      <c r="AP127" s="811">
        <v>0</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41866</v>
      </c>
      <c r="AB128" s="788"/>
      <c r="AC128" s="788"/>
      <c r="AD128" s="788"/>
      <c r="AE128" s="789"/>
      <c r="AF128" s="790">
        <v>41866</v>
      </c>
      <c r="AG128" s="788"/>
      <c r="AH128" s="788"/>
      <c r="AI128" s="788"/>
      <c r="AJ128" s="789"/>
      <c r="AK128" s="790">
        <v>32839</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122</v>
      </c>
      <c r="BG128" s="774"/>
      <c r="BH128" s="774"/>
      <c r="BI128" s="774"/>
      <c r="BJ128" s="774"/>
      <c r="BK128" s="774"/>
      <c r="BL128" s="797"/>
      <c r="BM128" s="773">
        <v>14.56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v>230145</v>
      </c>
      <c r="DH128" s="778"/>
      <c r="DI128" s="778"/>
      <c r="DJ128" s="778"/>
      <c r="DK128" s="778"/>
      <c r="DL128" s="778">
        <v>199543</v>
      </c>
      <c r="DM128" s="778"/>
      <c r="DN128" s="778"/>
      <c r="DO128" s="778"/>
      <c r="DP128" s="778"/>
      <c r="DQ128" s="778">
        <v>203341</v>
      </c>
      <c r="DR128" s="778"/>
      <c r="DS128" s="778"/>
      <c r="DT128" s="778"/>
      <c r="DU128" s="778"/>
      <c r="DV128" s="779">
        <v>4.3</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5566454</v>
      </c>
      <c r="AB129" s="767"/>
      <c r="AC129" s="767"/>
      <c r="AD129" s="767"/>
      <c r="AE129" s="768"/>
      <c r="AF129" s="769">
        <v>5576810</v>
      </c>
      <c r="AG129" s="767"/>
      <c r="AH129" s="767"/>
      <c r="AI129" s="767"/>
      <c r="AJ129" s="768"/>
      <c r="AK129" s="769">
        <v>5757348</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122</v>
      </c>
      <c r="BG129" s="758"/>
      <c r="BH129" s="758"/>
      <c r="BI129" s="758"/>
      <c r="BJ129" s="758"/>
      <c r="BK129" s="758"/>
      <c r="BL129" s="759"/>
      <c r="BM129" s="757">
        <v>19.559999999999999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1078001</v>
      </c>
      <c r="AB130" s="767"/>
      <c r="AC130" s="767"/>
      <c r="AD130" s="767"/>
      <c r="AE130" s="768"/>
      <c r="AF130" s="769">
        <v>1006825</v>
      </c>
      <c r="AG130" s="767"/>
      <c r="AH130" s="767"/>
      <c r="AI130" s="767"/>
      <c r="AJ130" s="768"/>
      <c r="AK130" s="769">
        <v>1078090</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4488453</v>
      </c>
      <c r="AB131" s="751"/>
      <c r="AC131" s="751"/>
      <c r="AD131" s="751"/>
      <c r="AE131" s="752"/>
      <c r="AF131" s="753">
        <v>4569985</v>
      </c>
      <c r="AG131" s="751"/>
      <c r="AH131" s="751"/>
      <c r="AI131" s="751"/>
      <c r="AJ131" s="752"/>
      <c r="AK131" s="753">
        <v>4679258</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9.3779749950000006</v>
      </c>
      <c r="AB132" s="732"/>
      <c r="AC132" s="732"/>
      <c r="AD132" s="732"/>
      <c r="AE132" s="733"/>
      <c r="AF132" s="734">
        <v>10.3356628</v>
      </c>
      <c r="AG132" s="732"/>
      <c r="AH132" s="732"/>
      <c r="AI132" s="732"/>
      <c r="AJ132" s="733"/>
      <c r="AK132" s="734">
        <v>9.2041302270000003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8.6999999999999993</v>
      </c>
      <c r="AB133" s="711"/>
      <c r="AC133" s="711"/>
      <c r="AD133" s="711"/>
      <c r="AE133" s="712"/>
      <c r="AF133" s="710">
        <v>9.3000000000000007</v>
      </c>
      <c r="AG133" s="711"/>
      <c r="AH133" s="711"/>
      <c r="AI133" s="711"/>
      <c r="AJ133" s="712"/>
      <c r="AK133" s="710">
        <v>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vw/UwAr/CQ8q0Jf2uNaGMAMzm564ehBRU+qP3xBZagdaerHwFZNt4sBkdrOs9mNjNe5fvLQ9hANaLaTTZJsxw==" saltValue="B/Dh3gXLF0d6R/Y/Cd7U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0NiiONIYTQRFvmEhDSYA3+pCbUblGN+oAIv91gPXc7tFtUgknX4BcLahO9KEgzzkLsGDCGbs3zAjOkFMVNgsA==" saltValue="oJe4tPlu97VY+h3j1Io7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LJHXx8ikh1BHd7z4FiDdZE+u6WvqbivqhnEhIfJ8UBwsqKP+xdaS9oflun0osVC9nuB64GIpcqNUDTYCHzhIw==" saltValue="yv9jggzlAGKyCFV7z9EL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484</v>
      </c>
      <c r="AL6" s="248"/>
      <c r="AM6" s="248"/>
      <c r="AN6" s="248"/>
    </row>
    <row r="7" spans="1:46" ht="13.5" customHeight="1" x14ac:dyDescent="0.2">
      <c r="A7" s="247"/>
      <c r="AK7" s="250"/>
      <c r="AL7" s="251"/>
      <c r="AM7" s="251"/>
      <c r="AN7" s="252"/>
      <c r="AO7" s="1105" t="s">
        <v>485</v>
      </c>
      <c r="AP7" s="253"/>
      <c r="AQ7" s="254" t="s">
        <v>486</v>
      </c>
      <c r="AR7" s="255"/>
    </row>
    <row r="8" spans="1:46" ht="13" x14ac:dyDescent="0.2">
      <c r="A8" s="247"/>
      <c r="AK8" s="256"/>
      <c r="AL8" s="257"/>
      <c r="AM8" s="257"/>
      <c r="AN8" s="258"/>
      <c r="AO8" s="1106"/>
      <c r="AP8" s="259" t="s">
        <v>487</v>
      </c>
      <c r="AQ8" s="260" t="s">
        <v>488</v>
      </c>
      <c r="AR8" s="261" t="s">
        <v>489</v>
      </c>
    </row>
    <row r="9" spans="1:46" ht="13" x14ac:dyDescent="0.2">
      <c r="A9" s="247"/>
      <c r="AK9" s="1117" t="s">
        <v>490</v>
      </c>
      <c r="AL9" s="1118"/>
      <c r="AM9" s="1118"/>
      <c r="AN9" s="1119"/>
      <c r="AO9" s="262">
        <v>1948871</v>
      </c>
      <c r="AP9" s="262">
        <v>241078</v>
      </c>
      <c r="AQ9" s="263">
        <v>156369</v>
      </c>
      <c r="AR9" s="264">
        <v>54.2</v>
      </c>
    </row>
    <row r="10" spans="1:46" ht="13.5" customHeight="1" x14ac:dyDescent="0.2">
      <c r="A10" s="247"/>
      <c r="AK10" s="1117" t="s">
        <v>491</v>
      </c>
      <c r="AL10" s="1118"/>
      <c r="AM10" s="1118"/>
      <c r="AN10" s="1119"/>
      <c r="AO10" s="265">
        <v>198526</v>
      </c>
      <c r="AP10" s="265">
        <v>24558</v>
      </c>
      <c r="AQ10" s="266">
        <v>21449</v>
      </c>
      <c r="AR10" s="267">
        <v>14.5</v>
      </c>
    </row>
    <row r="11" spans="1:46" ht="13.5" customHeight="1" x14ac:dyDescent="0.2">
      <c r="A11" s="247"/>
      <c r="AK11" s="1117" t="s">
        <v>492</v>
      </c>
      <c r="AL11" s="1118"/>
      <c r="AM11" s="1118"/>
      <c r="AN11" s="1119"/>
      <c r="AO11" s="265" t="s">
        <v>493</v>
      </c>
      <c r="AP11" s="265" t="s">
        <v>493</v>
      </c>
      <c r="AQ11" s="266">
        <v>1663</v>
      </c>
      <c r="AR11" s="267" t="s">
        <v>493</v>
      </c>
    </row>
    <row r="12" spans="1:46" ht="13.5" customHeight="1" x14ac:dyDescent="0.2">
      <c r="A12" s="247"/>
      <c r="AK12" s="1117" t="s">
        <v>494</v>
      </c>
      <c r="AL12" s="1118"/>
      <c r="AM12" s="1118"/>
      <c r="AN12" s="1119"/>
      <c r="AO12" s="265" t="s">
        <v>493</v>
      </c>
      <c r="AP12" s="265" t="s">
        <v>493</v>
      </c>
      <c r="AQ12" s="266">
        <v>34</v>
      </c>
      <c r="AR12" s="267" t="s">
        <v>493</v>
      </c>
    </row>
    <row r="13" spans="1:46" ht="13.5" customHeight="1" x14ac:dyDescent="0.2">
      <c r="A13" s="247"/>
      <c r="AK13" s="1117" t="s">
        <v>495</v>
      </c>
      <c r="AL13" s="1118"/>
      <c r="AM13" s="1118"/>
      <c r="AN13" s="1119"/>
      <c r="AO13" s="265">
        <v>83717</v>
      </c>
      <c r="AP13" s="265">
        <v>10356</v>
      </c>
      <c r="AQ13" s="266">
        <v>5566</v>
      </c>
      <c r="AR13" s="267">
        <v>86.1</v>
      </c>
    </row>
    <row r="14" spans="1:46" ht="13.5" customHeight="1" x14ac:dyDescent="0.2">
      <c r="A14" s="247"/>
      <c r="AK14" s="1117" t="s">
        <v>496</v>
      </c>
      <c r="AL14" s="1118"/>
      <c r="AM14" s="1118"/>
      <c r="AN14" s="1119"/>
      <c r="AO14" s="265">
        <v>34278</v>
      </c>
      <c r="AP14" s="265">
        <v>4240</v>
      </c>
      <c r="AQ14" s="266">
        <v>3589</v>
      </c>
      <c r="AR14" s="267">
        <v>18.100000000000001</v>
      </c>
    </row>
    <row r="15" spans="1:46" ht="13.5" customHeight="1" x14ac:dyDescent="0.2">
      <c r="A15" s="247"/>
      <c r="AK15" s="1120" t="s">
        <v>497</v>
      </c>
      <c r="AL15" s="1121"/>
      <c r="AM15" s="1121"/>
      <c r="AN15" s="1122"/>
      <c r="AO15" s="265">
        <v>-106200</v>
      </c>
      <c r="AP15" s="265">
        <v>-13137</v>
      </c>
      <c r="AQ15" s="266">
        <v>-10547</v>
      </c>
      <c r="AR15" s="267">
        <v>24.6</v>
      </c>
    </row>
    <row r="16" spans="1:46" ht="13" x14ac:dyDescent="0.2">
      <c r="A16" s="247"/>
      <c r="AK16" s="1120" t="s">
        <v>177</v>
      </c>
      <c r="AL16" s="1121"/>
      <c r="AM16" s="1121"/>
      <c r="AN16" s="1122"/>
      <c r="AO16" s="265">
        <v>2159192</v>
      </c>
      <c r="AP16" s="265">
        <v>267095</v>
      </c>
      <c r="AQ16" s="266">
        <v>178125</v>
      </c>
      <c r="AR16" s="267">
        <v>49.9</v>
      </c>
    </row>
    <row r="17" spans="1:46" ht="13" x14ac:dyDescent="0.2">
      <c r="A17" s="247"/>
    </row>
    <row r="18" spans="1:46" ht="13" x14ac:dyDescent="0.2">
      <c r="A18" s="247"/>
      <c r="AQ18" s="268"/>
      <c r="AR18" s="268"/>
    </row>
    <row r="19" spans="1:46" ht="13" x14ac:dyDescent="0.2">
      <c r="A19" s="247"/>
      <c r="AK19" s="243" t="s">
        <v>498</v>
      </c>
    </row>
    <row r="20" spans="1:46" ht="13" x14ac:dyDescent="0.2">
      <c r="A20" s="247"/>
      <c r="AK20" s="269"/>
      <c r="AL20" s="270"/>
      <c r="AM20" s="270"/>
      <c r="AN20" s="271"/>
      <c r="AO20" s="272" t="s">
        <v>499</v>
      </c>
      <c r="AP20" s="273" t="s">
        <v>500</v>
      </c>
      <c r="AQ20" s="274" t="s">
        <v>501</v>
      </c>
      <c r="AR20" s="275"/>
    </row>
    <row r="21" spans="1:46" s="248" customFormat="1" ht="13" x14ac:dyDescent="0.2">
      <c r="A21" s="276"/>
      <c r="AK21" s="1123" t="s">
        <v>502</v>
      </c>
      <c r="AL21" s="1124"/>
      <c r="AM21" s="1124"/>
      <c r="AN21" s="1125"/>
      <c r="AO21" s="277">
        <v>21.9</v>
      </c>
      <c r="AP21" s="278">
        <v>14.51</v>
      </c>
      <c r="AQ21" s="279">
        <v>7.39</v>
      </c>
      <c r="AS21" s="280"/>
      <c r="AT21" s="276"/>
    </row>
    <row r="22" spans="1:46" s="248" customFormat="1" ht="13" x14ac:dyDescent="0.2">
      <c r="A22" s="276"/>
      <c r="AK22" s="1123" t="s">
        <v>503</v>
      </c>
      <c r="AL22" s="1124"/>
      <c r="AM22" s="1124"/>
      <c r="AN22" s="1125"/>
      <c r="AO22" s="281">
        <v>92.4</v>
      </c>
      <c r="AP22" s="282">
        <v>95.5</v>
      </c>
      <c r="AQ22" s="283">
        <v>-3.1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506</v>
      </c>
      <c r="AL29" s="248"/>
      <c r="AM29" s="248"/>
      <c r="AN29" s="248"/>
      <c r="AS29" s="290"/>
    </row>
    <row r="30" spans="1:46" ht="13.5" customHeight="1" x14ac:dyDescent="0.2">
      <c r="A30" s="247"/>
      <c r="AK30" s="250"/>
      <c r="AL30" s="251"/>
      <c r="AM30" s="251"/>
      <c r="AN30" s="252"/>
      <c r="AO30" s="1105" t="s">
        <v>485</v>
      </c>
      <c r="AP30" s="253"/>
      <c r="AQ30" s="254" t="s">
        <v>486</v>
      </c>
      <c r="AR30" s="255"/>
    </row>
    <row r="31" spans="1:46" ht="13" x14ac:dyDescent="0.2">
      <c r="A31" s="247"/>
      <c r="AK31" s="256"/>
      <c r="AL31" s="257"/>
      <c r="AM31" s="257"/>
      <c r="AN31" s="258"/>
      <c r="AO31" s="1106"/>
      <c r="AP31" s="259" t="s">
        <v>487</v>
      </c>
      <c r="AQ31" s="260" t="s">
        <v>488</v>
      </c>
      <c r="AR31" s="261" t="s">
        <v>489</v>
      </c>
    </row>
    <row r="32" spans="1:46" ht="27" customHeight="1" x14ac:dyDescent="0.2">
      <c r="A32" s="247"/>
      <c r="AK32" s="1107" t="s">
        <v>507</v>
      </c>
      <c r="AL32" s="1108"/>
      <c r="AM32" s="1108"/>
      <c r="AN32" s="1109"/>
      <c r="AO32" s="291">
        <v>1473318</v>
      </c>
      <c r="AP32" s="291">
        <v>182251</v>
      </c>
      <c r="AQ32" s="292">
        <v>89268</v>
      </c>
      <c r="AR32" s="293">
        <v>104.2</v>
      </c>
    </row>
    <row r="33" spans="1:46" ht="13.5" customHeight="1" x14ac:dyDescent="0.2">
      <c r="A33" s="247"/>
      <c r="AK33" s="1107" t="s">
        <v>508</v>
      </c>
      <c r="AL33" s="1108"/>
      <c r="AM33" s="1108"/>
      <c r="AN33" s="1109"/>
      <c r="AO33" s="291" t="s">
        <v>493</v>
      </c>
      <c r="AP33" s="291" t="s">
        <v>493</v>
      </c>
      <c r="AQ33" s="292" t="s">
        <v>493</v>
      </c>
      <c r="AR33" s="293" t="s">
        <v>493</v>
      </c>
    </row>
    <row r="34" spans="1:46" ht="27" customHeight="1" x14ac:dyDescent="0.2">
      <c r="A34" s="247"/>
      <c r="AK34" s="1107" t="s">
        <v>509</v>
      </c>
      <c r="AL34" s="1108"/>
      <c r="AM34" s="1108"/>
      <c r="AN34" s="1109"/>
      <c r="AO34" s="291" t="s">
        <v>493</v>
      </c>
      <c r="AP34" s="291" t="s">
        <v>493</v>
      </c>
      <c r="AQ34" s="292" t="s">
        <v>493</v>
      </c>
      <c r="AR34" s="293" t="s">
        <v>493</v>
      </c>
    </row>
    <row r="35" spans="1:46" ht="27" customHeight="1" x14ac:dyDescent="0.2">
      <c r="A35" s="247"/>
      <c r="AK35" s="1107" t="s">
        <v>510</v>
      </c>
      <c r="AL35" s="1108"/>
      <c r="AM35" s="1108"/>
      <c r="AN35" s="1109"/>
      <c r="AO35" s="291">
        <v>66579</v>
      </c>
      <c r="AP35" s="291">
        <v>8236</v>
      </c>
      <c r="AQ35" s="292">
        <v>17003</v>
      </c>
      <c r="AR35" s="293">
        <v>-51.6</v>
      </c>
    </row>
    <row r="36" spans="1:46" ht="27" customHeight="1" x14ac:dyDescent="0.2">
      <c r="A36" s="247"/>
      <c r="AK36" s="1107" t="s">
        <v>511</v>
      </c>
      <c r="AL36" s="1108"/>
      <c r="AM36" s="1108"/>
      <c r="AN36" s="1109"/>
      <c r="AO36" s="291" t="s">
        <v>493</v>
      </c>
      <c r="AP36" s="291" t="s">
        <v>493</v>
      </c>
      <c r="AQ36" s="292">
        <v>5039</v>
      </c>
      <c r="AR36" s="293" t="s">
        <v>493</v>
      </c>
    </row>
    <row r="37" spans="1:46" ht="13.5" customHeight="1" x14ac:dyDescent="0.2">
      <c r="A37" s="247"/>
      <c r="AK37" s="1107" t="s">
        <v>512</v>
      </c>
      <c r="AL37" s="1108"/>
      <c r="AM37" s="1108"/>
      <c r="AN37" s="1109"/>
      <c r="AO37" s="291">
        <v>41</v>
      </c>
      <c r="AP37" s="291">
        <v>5</v>
      </c>
      <c r="AQ37" s="292">
        <v>909</v>
      </c>
      <c r="AR37" s="293">
        <v>-99.4</v>
      </c>
    </row>
    <row r="38" spans="1:46" ht="27" customHeight="1" x14ac:dyDescent="0.2">
      <c r="A38" s="247"/>
      <c r="AK38" s="1110" t="s">
        <v>513</v>
      </c>
      <c r="AL38" s="1111"/>
      <c r="AM38" s="1111"/>
      <c r="AN38" s="1112"/>
      <c r="AO38" s="294">
        <v>1676</v>
      </c>
      <c r="AP38" s="294">
        <v>207</v>
      </c>
      <c r="AQ38" s="295">
        <v>25</v>
      </c>
      <c r="AR38" s="283">
        <v>728</v>
      </c>
      <c r="AS38" s="290"/>
    </row>
    <row r="39" spans="1:46" ht="13" x14ac:dyDescent="0.2">
      <c r="A39" s="247"/>
      <c r="AK39" s="1110" t="s">
        <v>514</v>
      </c>
      <c r="AL39" s="1111"/>
      <c r="AM39" s="1111"/>
      <c r="AN39" s="1112"/>
      <c r="AO39" s="291">
        <v>-32839</v>
      </c>
      <c r="AP39" s="291">
        <v>-4062</v>
      </c>
      <c r="AQ39" s="292">
        <v>-4913</v>
      </c>
      <c r="AR39" s="293">
        <v>-17.3</v>
      </c>
      <c r="AS39" s="290"/>
    </row>
    <row r="40" spans="1:46" ht="27" customHeight="1" x14ac:dyDescent="0.2">
      <c r="A40" s="247"/>
      <c r="AK40" s="1107" t="s">
        <v>515</v>
      </c>
      <c r="AL40" s="1108"/>
      <c r="AM40" s="1108"/>
      <c r="AN40" s="1109"/>
      <c r="AO40" s="291">
        <v>-1078090</v>
      </c>
      <c r="AP40" s="291">
        <v>-133361</v>
      </c>
      <c r="AQ40" s="292">
        <v>-72657</v>
      </c>
      <c r="AR40" s="293">
        <v>83.5</v>
      </c>
      <c r="AS40" s="290"/>
    </row>
    <row r="41" spans="1:46" ht="13" x14ac:dyDescent="0.2">
      <c r="A41" s="247"/>
      <c r="AK41" s="1113" t="s">
        <v>287</v>
      </c>
      <c r="AL41" s="1114"/>
      <c r="AM41" s="1114"/>
      <c r="AN41" s="1115"/>
      <c r="AO41" s="291">
        <v>430685</v>
      </c>
      <c r="AP41" s="291">
        <v>53276</v>
      </c>
      <c r="AQ41" s="292">
        <v>34674</v>
      </c>
      <c r="AR41" s="293">
        <v>53.6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 x14ac:dyDescent="0.2">
      <c r="A48" s="247"/>
      <c r="AK48" s="301" t="s">
        <v>517</v>
      </c>
      <c r="AL48" s="301"/>
      <c r="AM48" s="301"/>
      <c r="AN48" s="301"/>
      <c r="AO48" s="301"/>
      <c r="AP48" s="301"/>
      <c r="AQ48" s="302"/>
      <c r="AR48" s="301"/>
    </row>
    <row r="49" spans="1:44" ht="13.5" customHeight="1" x14ac:dyDescent="0.2">
      <c r="A49" s="247"/>
      <c r="AK49" s="303"/>
      <c r="AL49" s="304"/>
      <c r="AM49" s="1100" t="s">
        <v>485</v>
      </c>
      <c r="AN49" s="1102" t="s">
        <v>518</v>
      </c>
      <c r="AO49" s="1103"/>
      <c r="AP49" s="1103"/>
      <c r="AQ49" s="1103"/>
      <c r="AR49" s="1104"/>
    </row>
    <row r="50" spans="1:44" ht="13" x14ac:dyDescent="0.2">
      <c r="A50" s="247"/>
      <c r="AK50" s="305"/>
      <c r="AL50" s="306"/>
      <c r="AM50" s="1101"/>
      <c r="AN50" s="307" t="s">
        <v>519</v>
      </c>
      <c r="AO50" s="308" t="s">
        <v>520</v>
      </c>
      <c r="AP50" s="309" t="s">
        <v>521</v>
      </c>
      <c r="AQ50" s="310" t="s">
        <v>522</v>
      </c>
      <c r="AR50" s="311" t="s">
        <v>523</v>
      </c>
    </row>
    <row r="51" spans="1:44" ht="13" x14ac:dyDescent="0.2">
      <c r="A51" s="247"/>
      <c r="AK51" s="303" t="s">
        <v>524</v>
      </c>
      <c r="AL51" s="304"/>
      <c r="AM51" s="312">
        <v>2285696</v>
      </c>
      <c r="AN51" s="313">
        <v>259237</v>
      </c>
      <c r="AO51" s="314">
        <v>-6.8</v>
      </c>
      <c r="AP51" s="315">
        <v>125391</v>
      </c>
      <c r="AQ51" s="316">
        <v>-13.6</v>
      </c>
      <c r="AR51" s="317">
        <v>6.8</v>
      </c>
    </row>
    <row r="52" spans="1:44" ht="13" x14ac:dyDescent="0.2">
      <c r="A52" s="247"/>
      <c r="AK52" s="318"/>
      <c r="AL52" s="319" t="s">
        <v>525</v>
      </c>
      <c r="AM52" s="320">
        <v>573805</v>
      </c>
      <c r="AN52" s="321">
        <v>65079</v>
      </c>
      <c r="AO52" s="322">
        <v>-22.1</v>
      </c>
      <c r="AP52" s="323">
        <v>68516</v>
      </c>
      <c r="AQ52" s="324">
        <v>-18.2</v>
      </c>
      <c r="AR52" s="325">
        <v>-3.9</v>
      </c>
    </row>
    <row r="53" spans="1:44" ht="13" x14ac:dyDescent="0.2">
      <c r="A53" s="247"/>
      <c r="AK53" s="303" t="s">
        <v>526</v>
      </c>
      <c r="AL53" s="304"/>
      <c r="AM53" s="312">
        <v>3018040</v>
      </c>
      <c r="AN53" s="313">
        <v>350446</v>
      </c>
      <c r="AO53" s="314">
        <v>35.200000000000003</v>
      </c>
      <c r="AP53" s="315">
        <v>138402</v>
      </c>
      <c r="AQ53" s="316">
        <v>10.4</v>
      </c>
      <c r="AR53" s="317">
        <v>24.8</v>
      </c>
    </row>
    <row r="54" spans="1:44" ht="13" x14ac:dyDescent="0.2">
      <c r="A54" s="247"/>
      <c r="AK54" s="318"/>
      <c r="AL54" s="319" t="s">
        <v>525</v>
      </c>
      <c r="AM54" s="320">
        <v>723829</v>
      </c>
      <c r="AN54" s="321">
        <v>84049</v>
      </c>
      <c r="AO54" s="322">
        <v>29.1</v>
      </c>
      <c r="AP54" s="323">
        <v>70652</v>
      </c>
      <c r="AQ54" s="324">
        <v>3.1</v>
      </c>
      <c r="AR54" s="325">
        <v>26</v>
      </c>
    </row>
    <row r="55" spans="1:44" ht="13" x14ac:dyDescent="0.2">
      <c r="A55" s="247"/>
      <c r="AK55" s="303" t="s">
        <v>527</v>
      </c>
      <c r="AL55" s="304"/>
      <c r="AM55" s="312">
        <v>2619045</v>
      </c>
      <c r="AN55" s="313">
        <v>310240</v>
      </c>
      <c r="AO55" s="314">
        <v>-11.5</v>
      </c>
      <c r="AP55" s="315">
        <v>146367</v>
      </c>
      <c r="AQ55" s="316">
        <v>5.8</v>
      </c>
      <c r="AR55" s="317">
        <v>-17.3</v>
      </c>
    </row>
    <row r="56" spans="1:44" ht="13" x14ac:dyDescent="0.2">
      <c r="A56" s="247"/>
      <c r="AK56" s="318"/>
      <c r="AL56" s="319" t="s">
        <v>525</v>
      </c>
      <c r="AM56" s="320">
        <v>643979</v>
      </c>
      <c r="AN56" s="321">
        <v>76283</v>
      </c>
      <c r="AO56" s="322">
        <v>-9.1999999999999993</v>
      </c>
      <c r="AP56" s="323">
        <v>79441</v>
      </c>
      <c r="AQ56" s="324">
        <v>12.4</v>
      </c>
      <c r="AR56" s="325">
        <v>-21.6</v>
      </c>
    </row>
    <row r="57" spans="1:44" ht="13" x14ac:dyDescent="0.2">
      <c r="A57" s="247"/>
      <c r="AK57" s="303" t="s">
        <v>528</v>
      </c>
      <c r="AL57" s="304"/>
      <c r="AM57" s="312">
        <v>2121705</v>
      </c>
      <c r="AN57" s="313">
        <v>255812</v>
      </c>
      <c r="AO57" s="314">
        <v>-17.5</v>
      </c>
      <c r="AP57" s="315">
        <v>165181</v>
      </c>
      <c r="AQ57" s="316">
        <v>12.9</v>
      </c>
      <c r="AR57" s="317">
        <v>-30.4</v>
      </c>
    </row>
    <row r="58" spans="1:44" ht="13" x14ac:dyDescent="0.2">
      <c r="A58" s="247"/>
      <c r="AK58" s="318"/>
      <c r="AL58" s="319" t="s">
        <v>525</v>
      </c>
      <c r="AM58" s="320">
        <v>462650</v>
      </c>
      <c r="AN58" s="321">
        <v>55781</v>
      </c>
      <c r="AO58" s="322">
        <v>-26.9</v>
      </c>
      <c r="AP58" s="323">
        <v>82246</v>
      </c>
      <c r="AQ58" s="324">
        <v>3.5</v>
      </c>
      <c r="AR58" s="325">
        <v>-30.4</v>
      </c>
    </row>
    <row r="59" spans="1:44" ht="13" x14ac:dyDescent="0.2">
      <c r="A59" s="247"/>
      <c r="AK59" s="303" t="s">
        <v>529</v>
      </c>
      <c r="AL59" s="304"/>
      <c r="AM59" s="312">
        <v>1866152</v>
      </c>
      <c r="AN59" s="313">
        <v>230845</v>
      </c>
      <c r="AO59" s="314">
        <v>-9.8000000000000007</v>
      </c>
      <c r="AP59" s="315">
        <v>166234</v>
      </c>
      <c r="AQ59" s="316">
        <v>0.6</v>
      </c>
      <c r="AR59" s="317">
        <v>-10.4</v>
      </c>
    </row>
    <row r="60" spans="1:44" ht="13" x14ac:dyDescent="0.2">
      <c r="A60" s="247"/>
      <c r="AK60" s="318"/>
      <c r="AL60" s="319" t="s">
        <v>525</v>
      </c>
      <c r="AM60" s="320">
        <v>529826</v>
      </c>
      <c r="AN60" s="321">
        <v>65540</v>
      </c>
      <c r="AO60" s="322">
        <v>17.5</v>
      </c>
      <c r="AP60" s="323">
        <v>89789</v>
      </c>
      <c r="AQ60" s="324">
        <v>9.1999999999999993</v>
      </c>
      <c r="AR60" s="325">
        <v>8.3000000000000007</v>
      </c>
    </row>
    <row r="61" spans="1:44" ht="13" x14ac:dyDescent="0.2">
      <c r="A61" s="247"/>
      <c r="AK61" s="303" t="s">
        <v>530</v>
      </c>
      <c r="AL61" s="326"/>
      <c r="AM61" s="312">
        <v>2382128</v>
      </c>
      <c r="AN61" s="313">
        <v>281316</v>
      </c>
      <c r="AO61" s="314">
        <v>-2.1</v>
      </c>
      <c r="AP61" s="315">
        <v>148315</v>
      </c>
      <c r="AQ61" s="327">
        <v>3.2</v>
      </c>
      <c r="AR61" s="317">
        <v>-5.3</v>
      </c>
    </row>
    <row r="62" spans="1:44" ht="13" x14ac:dyDescent="0.2">
      <c r="A62" s="247"/>
      <c r="AK62" s="318"/>
      <c r="AL62" s="319" t="s">
        <v>525</v>
      </c>
      <c r="AM62" s="320">
        <v>586818</v>
      </c>
      <c r="AN62" s="321">
        <v>69346</v>
      </c>
      <c r="AO62" s="322">
        <v>-2.2999999999999998</v>
      </c>
      <c r="AP62" s="323">
        <v>78129</v>
      </c>
      <c r="AQ62" s="324">
        <v>2</v>
      </c>
      <c r="AR62" s="325">
        <v>-4.3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BQXi6tQzqHZqlnmqZA9Mcd0HgyaiBV6mrD5wMlDH2M9f9Je+EPgq8+YoLlsfTLu6eZsUtrHBvpK8Sj3aIdiQ==" saltValue="IBBGyLavYZApZXRs53ie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hABOgFfbYa/B+gLmBL4e0eM+Z2LgUXhD7hs5WNNs8u7C4e5nPypW5iIrLoKvtGObWOGCVTS7ZfcDsguX6WF6Yg==" saltValue="Aw+gR0+xQEeEih3oXIbD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QcIQmqiRjApnT9a1HNvcTpkCOiV+NRrVlRkwkcGUFfKMjjqlpkyZtj8RlfvZchzfnHyPlKXD+s6B9sBrCVY/Dw==" saltValue="7+EkZ2lxl74fVVqaeST9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26" t="s">
        <v>3</v>
      </c>
      <c r="D47" s="1126"/>
      <c r="E47" s="1127"/>
      <c r="F47" s="11">
        <v>28.05</v>
      </c>
      <c r="G47" s="12">
        <v>30.61</v>
      </c>
      <c r="H47" s="12">
        <v>31.72</v>
      </c>
      <c r="I47" s="12">
        <v>24.1</v>
      </c>
      <c r="J47" s="13">
        <v>23.62</v>
      </c>
    </row>
    <row r="48" spans="2:10" ht="57.75" customHeight="1" x14ac:dyDescent="0.2">
      <c r="B48" s="14"/>
      <c r="C48" s="1128" t="s">
        <v>4</v>
      </c>
      <c r="D48" s="1128"/>
      <c r="E48" s="1129"/>
      <c r="F48" s="15">
        <v>9.4600000000000009</v>
      </c>
      <c r="G48" s="16">
        <v>12.63</v>
      </c>
      <c r="H48" s="16">
        <v>10.23</v>
      </c>
      <c r="I48" s="16">
        <v>12.65</v>
      </c>
      <c r="J48" s="17">
        <v>9.1300000000000008</v>
      </c>
    </row>
    <row r="49" spans="2:10" ht="57.75" customHeight="1" thickBot="1" x14ac:dyDescent="0.25">
      <c r="B49" s="18"/>
      <c r="C49" s="1130" t="s">
        <v>5</v>
      </c>
      <c r="D49" s="1130"/>
      <c r="E49" s="1131"/>
      <c r="F49" s="19">
        <v>1.1100000000000001</v>
      </c>
      <c r="G49" s="20">
        <v>8.2100000000000009</v>
      </c>
      <c r="H49" s="20" t="s">
        <v>537</v>
      </c>
      <c r="I49" s="20" t="s">
        <v>538</v>
      </c>
      <c r="J49" s="21" t="s">
        <v>539</v>
      </c>
    </row>
    <row r="50" spans="2:10" ht="13" x14ac:dyDescent="0.2"/>
  </sheetData>
  <sheetProtection algorithmName="SHA-512" hashValue="5hqAaMrukZETcaW11JA8yh+i7hSl7hs96oFCZCyc9Zfx+7V+narfb/QJffI+xg8/h5xMO6blMtYH0W/J3XlwnQ==" saltValue="A10O2Opk4ydfRJ/5wvHn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dcterms:created xsi:type="dcterms:W3CDTF">2026-02-23T10:01:27Z</dcterms:created>
  <dcterms:modified xsi:type="dcterms:W3CDTF">2026-03-18T05:52:29Z</dcterms:modified>
  <cp:category/>
</cp:coreProperties>
</file>