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A239E3A7-EF41-416B-B0CC-F40E5514C680}"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U37" i="10" s="1"/>
  <c r="U38"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<sst xmlns="http://schemas.openxmlformats.org/spreadsheetml/2006/main" count="1181" uniqueCount="565">
  <si>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</si>
  <si>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</si>
  <si>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</si>
  <si>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</si>
  <si>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</si>
  <si>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</si>
  <si>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</si>
  <si>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</si>
  <si>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</si>
  <si>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</si>
  <si>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</si>
  <si>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</si>
  <si>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</si>
  <si>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</si>
  <si>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</si>
  <si>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</si>
  <si>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</si>
  <si>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</si>
  <si>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</si>
  <si>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</si>
  <si>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</si>
  <si>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</si>
  <si>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</si>
  <si>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</si>
  <si>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</si>
  <si>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</si>
  <si>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</si>
  <si>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</si>
  <si>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</si>
  <si>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</si>
  <si>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</si>
  <si>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</si>
  <si>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</si>
  <si>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</si>
  <si>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</si>
  <si>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</si>
  <si>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</si>
  <si>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</si>
  <si>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</si>
  <si>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</si>
  <si>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</si>
  <si>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</si>
  <si>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</si>
  <si>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</si>
  <si>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</si>
  <si>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</si>
  <si>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</si>
  <si>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</si>
  <si>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</si>
  <si>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</si>
  <si>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</si>
  <si>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</si>
  <si>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</si>
  <si>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</si>
  <si>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</si>
  <si>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</si>
  <si>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</si>
  <si>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</si>
  <si>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</si>
  <si>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</si>
  <si>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</si>
  <si>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</si>
  <si>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</si>
  <si>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</si>
  <si>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</si>
  <si>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</si>
  <si>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</si>
  <si>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</si>
  <si>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</si>
  <si>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</si>
  <si>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</si>
  <si>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</si>
  <si>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</si>
  <si>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</si>
  <si>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</si>
  <si>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</si>
  <si>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</si>
  <si>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</si>
  <si>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</si>
  <si>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</si>
  <si>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</si>
  <si>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</si>
  <si>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</si>
  <si>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</si>
  <si>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</si>
  <si>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</si>
  <si>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</si>
  <si>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</si>
  <si>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</si>
  <si>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</si>
  <si>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</si>
  <si>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</si>
  <si>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</si>
  <si>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</si>
  <si>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</si>
  <si>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</si>
  <si>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</si>
  <si>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</si>
  <si>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</si>
  <si>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</si>
  <si>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</si>
  <si>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</si>
  <si>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</si>
  <si>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</si>
  <si>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</si>
  <si>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</si>
  <si>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</si>
  <si>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</si>
  <si>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</si>
  <si>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</si>
  <si>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</si>
  <si>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</si>
  <si>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</si>
  <si>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</si>
  <si>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</si>
  <si>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</si>
  <si>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</si>
  <si>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</si>
  <si>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</si>
  <si>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</si>
  <si>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</si>
  <si>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</si>
  <si>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</si>
  <si>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</si>
  <si>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</si>
  <si>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</si>
  <si>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</si>
  <si>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</si>
  <si>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</si>
  <si>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</si>
  <si>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</si>
  <si>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</si>
  <si>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</si>
  <si>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</si>
  <si>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</si>
  <si>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</si>
  <si>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</si>
  <si>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</si>
  <si>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</si>
  <si>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</si>
  <si>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</si>
  <si>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</si>
  <si>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</si>
  <si>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</si>
  <si>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</si>
  <si>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</si>
  <si>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</si>
  <si>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</si>
  <si>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</si>
  <si>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</si>
  <si>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</si>
  <si>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</si>
  <si>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</si>
  <si>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</si>
  <si>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</si>
  <si>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</si>
  <si>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</si>
  <si>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</si>
  <si>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</si>
  <si>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</si>
  <si>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</si>
  <si>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</si>
  <si>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</si>
  <si>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</si>
  <si>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</si>
  <si>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</si>
  <si>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</si>
  <si>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</si>
  <si>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</si>
  <si>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</si>
  <si>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</si>
  <si>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</si>
  <si>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</si>
  <si>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</si>
  <si>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</si>
  <si>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</si>
  <si>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</si>
  <si>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</si>
  <si>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</si>
  <si>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</si>
  <si>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</si>
  <si>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</si>
  <si>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</si>
  <si>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</si>
  <si>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</si>
  <si>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</si>
  <si>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</si>
  <si>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</si>
  <si>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</si>
  <si>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</si>
  <si>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</si>
  <si>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</si>
  <si>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</si>
  <si>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</si>
  <si>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</si>
  <si>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</si>
  <si>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</si>
  <si>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</si>
  <si>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</si>
  <si>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</si>
  <si>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</si>
  <si>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</si>
  <si>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</si>
  <si>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</si>
  <si>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</si>
  <si>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</si>
  <si>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</si>
  <si>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</si>
  <si>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</si>
  <si>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</si>
  <si>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</si>
  <si>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</si>
  <si>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</si>
  <si>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</si>
  <si>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</si>
  <si>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</si>
  <si>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</si>
  <si>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</si>
  <si>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</si>
  <si>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</si>
  <si>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</si>
  <si>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</si>
  <si>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</si>
  <si>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</si>
  <si>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</si>
  <si>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</si>
  <si>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</si>
  <si>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</si>
  <si>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</si>
  <si>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</si>
  <si>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</si>
  <si>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</si>
  <si>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</si>
  <si>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</si>
  <si>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</si>
  <si>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</si>
  <si>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</si>
  <si>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</si>
  <si>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</si>
  <si>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</si>
  <si>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</si>
  <si>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</si>
  <si>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</si>
  <si>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</si>
  <si>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</si>
  <si>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</si>
  <si>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</si>
  <si>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</si>
  <si>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</si>
  <si>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</si>
  <si>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</si>
  <si>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</si>
  <si>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</si>
  <si>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</si>
  <si>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</si>
  <si>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</si>
  <si>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</si>
  <si>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</si>
  <si>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</si>
  <si>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</si>
  <si>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</si>
  <si>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</si>
  <si>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</si>
  <si>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</si>
  <si>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</si>
  <si>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</si>
  <si>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</si>
  <si>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</si>
  <si>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</si>
  <si>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</si>
  <si>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</si>
  <si>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</si>
  <si>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</si>
  <si>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</si>
  <si>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</si>
  <si>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</si>
  <si>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</si>
  <si>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</si>
  <si>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</si>
  <si>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</si>
  <si>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</si>
  <si>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</si>
  <si>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</si>
  <si>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</si>
  <si>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</si>
  <si>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</si>
  <si>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</si>
  <si>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</si>
  <si>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</si>
  <si>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</si>
  <si>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</si>
  <si>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</si>
  <si>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</si>
  <si>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</si>
  <si>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</si>
  <si>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</si>
  <si>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</si>
  <si>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</si>
  <si>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</si>
  <si>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</si>
  <si>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</si>
  <si>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</si>
  <si>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</si>
  <si>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</si>
  <si>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</si>
  <si>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</si>
  <si>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</si>
  <si>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</si>
  <si>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</si>
  <si>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</si>
  <si>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</si>
  <si>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</si>
  <si>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</si>
  <si>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</si>
  <si>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</si>
  <si>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</si>
  <si>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</si>
  <si>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</si>
  <si>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</si>
  <si>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</si>
  <si>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</si>
  <si>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</si>
  <si>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</si>
  <si>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</si>
  <si>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</si>
  <si>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</si>
  <si>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</si>
  <si>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</si>
  <si>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</si>
  <si>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</si>
  <si>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</si>
  <si>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</si>
  <si>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</si>
  <si>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</si>
  <si>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</si>
  <si>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</si>
  <si>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</si>
  <si>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</si>
  <si>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</si>
  <si>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</si>
  <si>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</si>
  <si>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</si>
  <si>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</si>
  <si>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</si>
  <si>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</si>
  <si>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</si>
  <si>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</si>
  <si>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</si>
  <si>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</si>
  <si>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</si>
  <si>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</si>
  <si>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</si>
  <si>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</si>
  <si>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</si>
  <si>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</si>
  <si>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</si>
  <si>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</si>
  <si>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</si>
  <si>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</si>
  <si>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</si>
  <si>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</si>
  <si>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</si>
  <si>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</si>
  <si>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</si>
  <si>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</si>
  <si>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</si>
  <si>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</si>
  <si>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</si>
  <si>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</si>
  <si>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</si>
  <si>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</si>
  <si>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</si>
  <si>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</si>
  <si>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</si>
  <si>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</si>
  <si>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</si>
  <si>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</si>
  <si>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</si>
  <si>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</si>
  <si>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</si>
  <si>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</si>
  <si>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</si>
  <si>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</si>
  <si>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</si>
  <si>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</si>
  <si>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</si>
  <si>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</si>
  <si>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</si>
  <si>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</si>
  <si>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</si>
  <si>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</si>
  <si>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</si>
  <si>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</si>
  <si>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</si>
  <si>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大和村簡易水道事業</t>
    <phoneticPr fontId="5"/>
  </si>
  <si>
    <t>法適用企業</t>
    <phoneticPr fontId="5"/>
  </si>
  <si>
    <t>大和村集落排水事業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</si>
  <si>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</si>
  <si>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</si>
  <si>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</si>
  <si>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</si>
  <si>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</si>
  <si>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</si>
  <si>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</si>
  <si>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</si>
  <si>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</si>
  <si>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</si>
  <si>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</si>
  <si>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</si>
  <si>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</si>
  <si>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</si>
  <si>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</si>
  <si>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</si>
  <si>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</si>
  <si>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</si>
  <si>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</si>
  <si>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</si>
  <si>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</si>
  <si>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</si>
  <si>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</si>
  <si>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</si>
  <si>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</si>
  <si>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</si>
  <si>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</si>
  <si>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</si>
  <si>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</si>
  <si>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</si>
  <si>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</si>
  <si>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</si>
  <si>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</si>
  <si>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</si>
  <si>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</si>
  <si>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</si>
  <si>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</si>
  <si>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</si>
  <si>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</si>
  <si>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</si>
  <si>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</si>
  <si>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</si>
  <si>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</si>
  <si>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</si>
  <si>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</si>
  <si>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</si>
  <si>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</si>
  <si>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</si>
  <si>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</si>
  <si>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</si>
  <si>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</si>
  <si>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</si>
  <si>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</si>
  <si>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</si>
  <si>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</si>
  <si>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</si>
  <si>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</si>
  <si>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</si>
  <si>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</si>
  <si>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</si>
  <si>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</si>
  <si>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</si>
  <si>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</si>
  <si>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</si>
  <si>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</si>
  <si>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</si>
  <si>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</si>
  <si>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</si>
  <si>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</si>
  <si>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</si>
  <si>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</si>
  <si>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</si>
  <si>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</si>
  <si>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</si>
  <si>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</si>
  <si>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</si>
  <si>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</si>
  <si>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</si>
  <si>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</si>
  <si>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</si>
  <si>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</si>
  <si>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</si>
  <si>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</si>
  <si>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</si>
  <si>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</si>
  <si>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</si>
  <si>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</si>
  <si>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</si>
  <si>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</si>
  <si>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</si>
  <si>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</si>
  <si>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</si>
  <si>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</si>
  <si>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</si>
  <si>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</si>
  <si>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</si>
  <si>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</si>
  <si>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</si>
  <si>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</si>
  <si>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</si>
  <si>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</si>
  <si>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</si>
  <si>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</si>
  <si>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</si>
  <si>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</si>
  <si>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</si>
  <si>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</si>
  <si>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</si>
  <si>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</si>
  <si>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</si>
  <si>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</si>
  <si>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</si>
  <si>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</si>
  <si>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</si>
  <si>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</si>
  <si>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</si>
  <si>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</si>
  <si>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</si>
  <si>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</si>
  <si>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</si>
  <si>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</si>
  <si>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</si>
  <si>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</si>
  <si>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</si>
  <si>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</si>
  <si>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</si>
  <si>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</si>
  <si>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</si>
  <si>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</si>
  <si>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</si>
  <si>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</si>
  <si>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</si>
  <si>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</si>
  <si>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</si>
  <si>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</si>
  <si>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</si>
  <si>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 5.12</t>
  </si>
  <si>
    <t>▲ 12.24</t>
  </si>
  <si>
    <t>一般会計</t>
  </si>
  <si>
    <t>大和村集落排水事業</t>
  </si>
  <si>
    <t>介護保険特別会計</t>
  </si>
  <si>
    <t>大和診療所特別会計</t>
  </si>
  <si>
    <t>国民健康保険特別会計</t>
  </si>
  <si>
    <t>大和村簡易水道事業</t>
  </si>
  <si>
    <t>大和の園特別会計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</si>
  <si>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</si>
  <si>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</si>
  <si>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</si>
  <si>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</si>
  <si>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</si>
  <si>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</si>
  <si>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</si>
  <si>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</si>
  <si>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38"/>
  </si>
  <si>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</si>
  <si>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</si>
  <si>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</si>
  <si>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</si>
  <si>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大和村森林環境譲与税基金</t>
    <phoneticPr fontId="3"/>
  </si>
  <si>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</si>
  <si>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</si>
  <si>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</si>
  <si>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</si>
  <si>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</si>
  <si>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</si>
  <si>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</si>
  <si>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大島地区衛生組合</t>
    <rPh sb="0" eb="2">
      <t>オオシマ</t>
    </rPh>
    <rPh sb="2" eb="4">
      <t>チク</t>
    </rPh>
    <rPh sb="4" eb="6">
      <t>エイセイ</t>
    </rPh>
    <rPh sb="6" eb="8">
      <t>クミアイ</t>
    </rPh>
    <phoneticPr fontId="2"/>
  </si>
  <si>
    <t>合同会社　ひらとみ</t>
    <rPh sb="0" eb="2">
      <t>ゴウドウ</t>
    </rPh>
    <rPh sb="2" eb="4">
      <t>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</si>
</sst>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11D-4E08-9F05-EF94E2B468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895874</c:v>
                </c:pt>
                <c:pt idx="1">
                  <c:v>510692</c:v>
                </c:pt>
                <c:pt idx="2">
                  <c:v>620590</c:v>
                </c:pt>
                <c:pt idx="3">
                  <c:v>565122</c:v>
                </c:pt>
                <c:pt idx="4">
                  <c:v>1001503</c:v>
                </c:pt>
              </c:numCache>
            </c:numRef>
          </c:val>
          <c:smooth val="0"/>
          <c:extLst>
            <c:ext xmlns:c16="http://schemas.microsoft.com/office/drawing/2014/chart" uri="{C3380CC4-5D6E-409C-BE32-E72D297353CC}">
              <c16:uniqueId val="{00000001-011D-4E08-9F05-EF94E2B468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6.86</c:v>
                </c:pt>
                <c:pt idx="1">
                  <c:v>4.58</c:v>
                </c:pt>
                <c:pt idx="2">
                  <c:v>7.22</c:v>
                </c:pt>
                <c:pt idx="3">
                  <c:v>5.03</c:v>
                </c:pt>
                <c:pt idx="4">
                  <c:v>3.68</c:v>
                </c:pt>
              </c:numCache>
            </c:numRef>
          </c:val>
          <c:extLst>
            <c:ext xmlns:c16="http://schemas.microsoft.com/office/drawing/2014/chart" uri="{C3380CC4-5D6E-409C-BE32-E72D297353CC}">
              <c16:uniqueId val="{00000000-A4DE-45B8-9396-D5F4659709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36.79</c:v>
                </c:pt>
                <c:pt idx="1">
                  <c:v>43.38</c:v>
                </c:pt>
                <c:pt idx="2">
                  <c:v>48.54</c:v>
                </c:pt>
                <c:pt idx="3">
                  <c:v>41.11</c:v>
                </c:pt>
                <c:pt idx="4">
                  <c:v>30.38</c:v>
                </c:pt>
              </c:numCache>
            </c:numRef>
          </c:val>
          <c:extLst>
            <c:ext xmlns:c16="http://schemas.microsoft.com/office/drawing/2014/chart" uri="{C3380CC4-5D6E-409C-BE32-E72D297353CC}">
              <c16:uniqueId val="{00000001-A4DE-45B8-9396-D5F4659709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-0.04</c:v>
                </c:pt>
                <c:pt idx="1">
                  <c:v>8.7100000000000009</c:v>
                </c:pt>
                <c:pt idx="2">
                  <c:v>7.66</c:v>
                </c:pt>
                <c:pt idx="3">
                  <c:v>-5.12</c:v>
                </c:pt>
                <c:pt idx="4">
                  <c:v>-12.24</c:v>
                </c:pt>
              </c:numCache>
            </c:numRef>
          </c:val>
          <c:smooth val="0"/>
          <c:extLst>
            <c:ext xmlns:c16="http://schemas.microsoft.com/office/drawing/2014/chart" uri="{C3380CC4-5D6E-409C-BE32-E72D297353CC}">
              <c16:uniqueId val="{00000002-A4DE-45B8-9396-D5F4659709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0.54</c:v>
                </c:pt>
                <c:pt idx="2">
                  <c:v>#N/A</c:v>
                </c:pt>
                <c:pt idx="3">
                  <c:v>0.54</c:v>
                </c:pt>
                <c:pt idx="4">
                  <c:v>#N/A</c:v>
                </c:pt>
                <c:pt idx="5">
                  <c:v>0.4</c:v>
                </c:pt>
                <c:pt idx="6">
                  <c:v>#N/A</c:v>
                </c:pt>
                <c:pt idx="7">
                  <c:v>1.25</c:v>
                </c:pt>
                <c:pt idx="8">
                  <c:v>0</c:v>
                </c:pt>
                <c:pt idx="9">
                  <c:v>0</c:v>
                </c:pt>
              </c:numCache>
            </c:numRef>
          </c:val>
          <c:extLst>
            <c:ext xmlns:c16="http://schemas.microsoft.com/office/drawing/2014/chart" uri="{C3380CC4-5D6E-409C-BE32-E72D297353CC}">
              <c16:uniqueId val="{00000000-84EA-4DB5-B394-0550A8D795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EA-4DB5-B394-0550A8D7957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0.02</c:v>
                </c:pt>
                <c:pt idx="4">
                  <c:v>#N/A</c:v>
                </c:pt>
                <c:pt idx="5">
                  <c:v>0.03</c:v>
                </c:pt>
                <c:pt idx="6">
                  <c:v>#N/A</c:v>
                </c:pt>
                <c:pt idx="7">
                  <c:v>7.0000000000000007E-2</c:v>
                </c:pt>
                <c:pt idx="8">
                  <c:v>#N/A</c:v>
                </c:pt>
                <c:pt idx="9">
                  <c:v>0.02</c:v>
                </c:pt>
              </c:numCache>
            </c:numRef>
          </c:val>
          <c:extLst>
            <c:ext xmlns:c16="http://schemas.microsoft.com/office/drawing/2014/chart" uri="{C3380CC4-5D6E-409C-BE32-E72D297353CC}">
              <c16:uniqueId val="{00000002-84EA-4DB5-B394-0550A8D79571}"/>
            </c:ext>
          </c:extLst>
        </c:ser>
        <c:ser>
          <c:idx val="3"/>
          <c:order val="3"/>
          <c:tx>
            <c:strRef>
              <c:f>データシート!$A$30</c:f>
              <c:strCache>
                <c:ptCount val="1"/>
                <c:pt idx="0">
                  <c:v>大和の園特別会計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0.3</c:v>
                </c:pt>
                <c:pt idx="4">
                  <c:v>#N/A</c:v>
                </c:pt>
                <c:pt idx="5">
                  <c:v>0.24</c:v>
                </c:pt>
                <c:pt idx="6">
                  <c:v>#N/A</c:v>
                </c:pt>
                <c:pt idx="7">
                  <c:v>0.12</c:v>
                </c:pt>
                <c:pt idx="8">
                  <c:v>#N/A</c:v>
                </c:pt>
                <c:pt idx="9">
                  <c:v>0.14000000000000001</c:v>
                </c:pt>
              </c:numCache>
            </c:numRef>
          </c:val>
          <c:extLst>
            <c:ext xmlns:c16="http://schemas.microsoft.com/office/drawing/2014/chart" uri="{C3380CC4-5D6E-409C-BE32-E72D297353CC}">
              <c16:uniqueId val="{00000003-84EA-4DB5-B394-0550A8D79571}"/>
            </c:ext>
          </c:extLst>
        </c:ser>
        <c:ser>
          <c:idx val="4"/>
          <c:order val="4"/>
          <c:tx>
            <c:strRef>
              <c:f>データシート!$A$31</c:f>
              <c:strCache>
                <c:ptCount val="1"/>
                <c:pt idx="0">
                  <c:v>大和村簡易水道事業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4-84EA-4DB5-B394-0550A8D7957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0.24</c:v>
                </c:pt>
                <c:pt idx="4">
                  <c:v>#N/A</c:v>
                </c:pt>
                <c:pt idx="5">
                  <c:v>0.22</c:v>
                </c:pt>
                <c:pt idx="6">
                  <c:v>#N/A</c:v>
                </c:pt>
                <c:pt idx="7">
                  <c:v>7.0000000000000007E-2</c:v>
                </c:pt>
                <c:pt idx="8">
                  <c:v>#N/A</c:v>
                </c:pt>
                <c:pt idx="9">
                  <c:v>0.18</c:v>
                </c:pt>
              </c:numCache>
            </c:numRef>
          </c:val>
          <c:extLst>
            <c:ext xmlns:c16="http://schemas.microsoft.com/office/drawing/2014/chart" uri="{C3380CC4-5D6E-409C-BE32-E72D297353CC}">
              <c16:uniqueId val="{00000005-84EA-4DB5-B394-0550A8D79571}"/>
            </c:ext>
          </c:extLst>
        </c:ser>
        <c:ser>
          <c:idx val="6"/>
          <c:order val="6"/>
          <c:tx>
            <c:strRef>
              <c:f>データシート!$A$33</c:f>
              <c:strCache>
                <c:ptCount val="1"/>
                <c:pt idx="0">
                  <c:v>大和診療所特別会計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0.82</c:v>
                </c:pt>
                <c:pt idx="4">
                  <c:v>#N/A</c:v>
                </c:pt>
                <c:pt idx="5">
                  <c:v>1.1100000000000001</c:v>
                </c:pt>
                <c:pt idx="6">
                  <c:v>#N/A</c:v>
                </c:pt>
                <c:pt idx="7">
                  <c:v>0.81</c:v>
                </c:pt>
                <c:pt idx="8">
                  <c:v>#N/A</c:v>
                </c:pt>
                <c:pt idx="9">
                  <c:v>0.2</c:v>
                </c:pt>
              </c:numCache>
            </c:numRef>
          </c:val>
          <c:extLst>
            <c:ext xmlns:c16="http://schemas.microsoft.com/office/drawing/2014/chart" uri="{C3380CC4-5D6E-409C-BE32-E72D297353CC}">
              <c16:uniqueId val="{00000006-84EA-4DB5-B394-0550A8D7957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0.26</c:v>
                </c:pt>
                <c:pt idx="4">
                  <c:v>#N/A</c:v>
                </c:pt>
                <c:pt idx="5">
                  <c:v>0.3</c:v>
                </c:pt>
                <c:pt idx="6">
                  <c:v>#N/A</c:v>
                </c:pt>
                <c:pt idx="7">
                  <c:v>0.26</c:v>
                </c:pt>
                <c:pt idx="8">
                  <c:v>#N/A</c:v>
                </c:pt>
                <c:pt idx="9">
                  <c:v>0.72</c:v>
                </c:pt>
              </c:numCache>
            </c:numRef>
          </c:val>
          <c:extLst>
            <c:ext xmlns:c16="http://schemas.microsoft.com/office/drawing/2014/chart" uri="{C3380CC4-5D6E-409C-BE32-E72D297353CC}">
              <c16:uniqueId val="{00000007-84EA-4DB5-B394-0550A8D79571}"/>
            </c:ext>
          </c:extLst>
        </c:ser>
        <c:ser>
          <c:idx val="8"/>
          <c:order val="8"/>
          <c:tx>
            <c:strRef>
              <c:f>データシート!$A$35</c:f>
              <c:strCache>
                <c:ptCount val="1"/>
                <c:pt idx="0">
                  <c:v>大和村集落排水事業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1.03</c:v>
                </c:pt>
              </c:numCache>
            </c:numRef>
          </c:val>
          <c:extLst>
            <c:ext xmlns:c16="http://schemas.microsoft.com/office/drawing/2014/chart" uri="{C3380CC4-5D6E-409C-BE32-E72D297353CC}">
              <c16:uniqueId val="{00000008-84EA-4DB5-B394-0550A8D795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6.86</c:v>
                </c:pt>
                <c:pt idx="2">
                  <c:v>#N/A</c:v>
                </c:pt>
                <c:pt idx="3">
                  <c:v>5.15</c:v>
                </c:pt>
                <c:pt idx="4">
                  <c:v>#N/A</c:v>
                </c:pt>
                <c:pt idx="5">
                  <c:v>7.21</c:v>
                </c:pt>
                <c:pt idx="6">
                  <c:v>#N/A</c:v>
                </c:pt>
                <c:pt idx="7">
                  <c:v>5.0199999999999996</c:v>
                </c:pt>
                <c:pt idx="8">
                  <c:v>#N/A</c:v>
                </c:pt>
                <c:pt idx="9">
                  <c:v>3.67</c:v>
                </c:pt>
              </c:numCache>
            </c:numRef>
          </c:val>
          <c:extLst>
            <c:ext xmlns:c16="http://schemas.microsoft.com/office/drawing/2014/chart" uri="{C3380CC4-5D6E-409C-BE32-E72D297353CC}">
              <c16:uniqueId val="{00000009-84EA-4DB5-B394-0550A8D795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c:v>
                </c:pt>
                <c:pt idx="5">
                  <c:v>274</c:v>
                </c:pt>
                <c:pt idx="8">
                  <c:v>296</c:v>
                </c:pt>
                <c:pt idx="11">
                  <c:v>286</c:v>
                </c:pt>
                <c:pt idx="14">
                  <c:v>330</c:v>
                </c:pt>
              </c:numCache>
            </c:numRef>
          </c:val>
          <c:extLst>
            <c:ext xmlns:c16="http://schemas.microsoft.com/office/drawing/2014/chart" uri="{C3380CC4-5D6E-409C-BE32-E72D297353CC}">
              <c16:uniqueId val="{00000000-8065-402B-83E2-61347EE347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65-402B-83E2-61347EE347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65-402B-83E2-61347EE347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65-402B-83E2-61347EE347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c:v>
                </c:pt>
                <c:pt idx="3">
                  <c:v>67</c:v>
                </c:pt>
                <c:pt idx="6">
                  <c:v>63</c:v>
                </c:pt>
                <c:pt idx="9">
                  <c:v>71</c:v>
                </c:pt>
                <c:pt idx="12">
                  <c:v>80</c:v>
                </c:pt>
              </c:numCache>
            </c:numRef>
          </c:val>
          <c:extLst>
            <c:ext xmlns:c16="http://schemas.microsoft.com/office/drawing/2014/chart" uri="{C3380CC4-5D6E-409C-BE32-E72D297353CC}">
              <c16:uniqueId val="{00000004-8065-402B-83E2-61347EE347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65-402B-83E2-61347EE347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65-402B-83E2-61347EE347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361</c:v>
                </c:pt>
                <c:pt idx="3">
                  <c:v>341</c:v>
                </c:pt>
                <c:pt idx="6">
                  <c:v>312</c:v>
                </c:pt>
                <c:pt idx="9">
                  <c:v>332</c:v>
                </c:pt>
                <c:pt idx="12">
                  <c:v>359</c:v>
                </c:pt>
              </c:numCache>
            </c:numRef>
          </c:val>
          <c:extLst>
            <c:ext xmlns:c16="http://schemas.microsoft.com/office/drawing/2014/chart" uri="{C3380CC4-5D6E-409C-BE32-E72D297353CC}">
              <c16:uniqueId val="{00000007-8065-402B-83E2-61347EE347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c:v>
                </c:pt>
                <c:pt idx="2">
                  <c:v>#N/A</c:v>
                </c:pt>
                <c:pt idx="3">
                  <c:v>#N/A</c:v>
                </c:pt>
                <c:pt idx="4">
                  <c:v>134</c:v>
                </c:pt>
                <c:pt idx="5">
                  <c:v>#N/A</c:v>
                </c:pt>
                <c:pt idx="6">
                  <c:v>#N/A</c:v>
                </c:pt>
                <c:pt idx="7">
                  <c:v>79</c:v>
                </c:pt>
                <c:pt idx="8">
                  <c:v>#N/A</c:v>
                </c:pt>
                <c:pt idx="9">
                  <c:v>#N/A</c:v>
                </c:pt>
                <c:pt idx="10">
                  <c:v>117</c:v>
                </c:pt>
                <c:pt idx="11">
                  <c:v>#N/A</c:v>
                </c:pt>
                <c:pt idx="12">
                  <c:v>#N/A</c:v>
                </c:pt>
                <c:pt idx="13">
                  <c:v>109</c:v>
                </c:pt>
                <c:pt idx="14">
                  <c:v>#N/A</c:v>
                </c:pt>
              </c:numCache>
            </c:numRef>
          </c:val>
          <c:smooth val="0"/>
          <c:extLst>
            <c:ext xmlns:c16="http://schemas.microsoft.com/office/drawing/2014/chart" uri="{C3380CC4-5D6E-409C-BE32-E72D297353CC}">
              <c16:uniqueId val="{00000008-8065-402B-83E2-61347EE347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2958</c:v>
                </c:pt>
                <c:pt idx="5">
                  <c:v>2975</c:v>
                </c:pt>
                <c:pt idx="8">
                  <c:v>2945</c:v>
                </c:pt>
                <c:pt idx="11">
                  <c:v>3138</c:v>
                </c:pt>
                <c:pt idx="14">
                  <c:v>3329</c:v>
                </c:pt>
              </c:numCache>
            </c:numRef>
          </c:val>
          <c:extLst>
            <c:ext xmlns:c16="http://schemas.microsoft.com/office/drawing/2014/chart" uri="{C3380CC4-5D6E-409C-BE32-E72D297353CC}">
              <c16:uniqueId val="{00000000-1745-4DF2-AF49-94BC43D358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429</c:v>
                </c:pt>
              </c:numCache>
            </c:numRef>
          </c:val>
          <c:extLst>
            <c:ext xmlns:c16="http://schemas.microsoft.com/office/drawing/2014/chart" uri="{C3380CC4-5D6E-409C-BE32-E72D297353CC}">
              <c16:uniqueId val="{00000001-1745-4DF2-AF49-94BC43D358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1411</c:v>
                </c:pt>
                <c:pt idx="5">
                  <c:v>1569</c:v>
                </c:pt>
                <c:pt idx="8">
                  <c:v>1647</c:v>
                </c:pt>
                <c:pt idx="11">
                  <c:v>1553</c:v>
                </c:pt>
                <c:pt idx="14">
                  <c:v>1264</c:v>
                </c:pt>
              </c:numCache>
            </c:numRef>
          </c:val>
          <c:extLst>
            <c:ext xmlns:c16="http://schemas.microsoft.com/office/drawing/2014/chart" uri="{C3380CC4-5D6E-409C-BE32-E72D297353CC}">
              <c16:uniqueId val="{00000002-1745-4DF2-AF49-94BC43D358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45-4DF2-AF49-94BC43D358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45-4DF2-AF49-94BC43D358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45-4DF2-AF49-94BC43D358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c:v>
                </c:pt>
                <c:pt idx="3">
                  <c:v>0</c:v>
                </c:pt>
                <c:pt idx="6">
                  <c:v>0</c:v>
                </c:pt>
                <c:pt idx="9">
                  <c:v>0</c:v>
                </c:pt>
                <c:pt idx="12">
                  <c:v>0</c:v>
                </c:pt>
              </c:numCache>
            </c:numRef>
          </c:val>
          <c:extLst>
            <c:ext xmlns:c16="http://schemas.microsoft.com/office/drawing/2014/chart" uri="{C3380CC4-5D6E-409C-BE32-E72D297353CC}">
              <c16:uniqueId val="{00000006-1745-4DF2-AF49-94BC43D358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45-4DF2-AF49-94BC43D358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868</c:v>
                </c:pt>
                <c:pt idx="3">
                  <c:v>843</c:v>
                </c:pt>
                <c:pt idx="6">
                  <c:v>761</c:v>
                </c:pt>
                <c:pt idx="9">
                  <c:v>731</c:v>
                </c:pt>
                <c:pt idx="12">
                  <c:v>872</c:v>
                </c:pt>
              </c:numCache>
            </c:numRef>
          </c:val>
          <c:extLst>
            <c:ext xmlns:c16="http://schemas.microsoft.com/office/drawing/2014/chart" uri="{C3380CC4-5D6E-409C-BE32-E72D297353CC}">
              <c16:uniqueId val="{00000008-1745-4DF2-AF49-94BC43D358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745-4DF2-AF49-94BC43D358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3106</c:v>
                </c:pt>
                <c:pt idx="3">
                  <c:v>3110</c:v>
                </c:pt>
                <c:pt idx="6">
                  <c:v>3182</c:v>
                </c:pt>
                <c:pt idx="9">
                  <c:v>3634</c:v>
                </c:pt>
                <c:pt idx="12">
                  <c:v>3860</c:v>
                </c:pt>
              </c:numCache>
            </c:numRef>
          </c:val>
          <c:extLst>
            <c:ext xmlns:c16="http://schemas.microsoft.com/office/drawing/2014/chart" uri="{C3380CC4-5D6E-409C-BE32-E72D297353CC}">
              <c16:uniqueId val="{0000000A-1745-4DF2-AF49-94BC43D358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45-4DF2-AF49-94BC43D358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843</c:v>
                </c:pt>
                <c:pt idx="1">
                  <c:v>757</c:v>
                </c:pt>
                <c:pt idx="2">
                  <c:v>557</c:v>
                </c:pt>
              </c:numCache>
            </c:numRef>
          </c:val>
          <c:extLst>
            <c:ext xmlns:c16="http://schemas.microsoft.com/office/drawing/2014/chart" uri="{C3380CC4-5D6E-409C-BE32-E72D297353CC}">
              <c16:uniqueId val="{00000000-E91D-4359-AB9B-E6C34AAEEB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E91D-4359-AB9B-E6C34AAEEB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314</c:v>
                </c:pt>
                <c:pt idx="1">
                  <c:v>319</c:v>
                </c:pt>
                <c:pt idx="2">
                  <c:v>320</c:v>
                </c:pt>
              </c:numCache>
            </c:numRef>
          </c:val>
          <c:extLst>
            <c:ext xmlns:c16="http://schemas.microsoft.com/office/drawing/2014/chart" uri="{C3380CC4-5D6E-409C-BE32-E72D297353CC}">
              <c16:uniqueId val="{00000002-E91D-4359-AB9B-E6C34AAEEB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年度は増加した。令和２年度に実施した庁舎耐震改修事業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やアマミノクロウサギ飼育研究施設建設事業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の元金償還が開始したためである。今後も集落排水事業特別会計での投資による元利償還金が増加する見込みであるが、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地方債の新規発行を抑制し、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が減少すれば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将来的に実質公債費比率の分子は減少する見込みである。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年度以降は「算定無し」となっている。一般会計等に係る地方債残高は、令和２年度に実施した庁舎耐震改修事業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アマミノクロウサギ飼育研究施設建設事業等による地方債発行等のため増加している。充当可能基金においては令和４年度より減少している。今後も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地方債の新規発行を抑制し、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地方債残高の削減に努め、また交付税措置率の高い起債を優先的に行うことや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業務の見直しながら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計画的な職員採用の実施等により将来負担額の減少に努める。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百万円減少した。その他特定目的基金については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百万円取り崩したが、ふるさと納税等により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百万円積立てたため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アマミノクロウサギ研究飼育施設建設事業の実施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や元金償還が開始したこと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など、今後も財政調整基金を切り崩していくことが懸念される。今後も交付税の減や人口減少等による税収の減等が考えられるが可能な範囲で積み立てを行っていく。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使途の明確化を図るため特定目的基金を設置し積み立てに努める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ことや、債券運用の実施を検討しながら基金残高の減少に歯止めをかけたい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大和村振興基金：団体及び個人等に対し，貸付け又は助成等を行い、産業，教育，体育，文化の振興を図るため。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福祉対策，教育振興，産業振興，定住促進を図るため寄附金を募り，それを財源に寄附者の大和村への思いを具体化することによって，多様な人々の参加による個性あふれるふるさとづくりに資す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大和村生活環境整備基金：生活基盤の整備，促進を図り，安全で快適な生活環境の形成を図るため。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大和村ふるさと水と土保全基金：大和村における土地改良施設の機能を適正に発揮させるための集落共同活動の強化に対する支援事業を行うため。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地域福祉基金：大和村における森林整備に関する施策並びに森林の整備に担うべき人材の育成及び確保，森林の有する公益的機能に関する普及啓発，木材の利用促進，森林公園（奄美フォレストポリス）の整備に関する施策等に要する経費に充てるため</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大和村ふるさと応援基金：定住促進住宅建設事業等の財源としての取崩額が積立額を下回ったため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大和村振興基金：奨学資金貸付事業の財源としての取崩額が積立額を上回ったため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百万円減額となった。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大和村振興基金：今後も大和村振興基金奨学資金貸付事業を実施していく予定のため、減少が考えられる。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アマミノクロウサギ研究飼育施設建設事業の実施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や会計年度任用職員の勤勉手当のｓ支給開始等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により積立額より取崩額が上回ったため、減額となった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アマミノクロウサギ研究飼育施設建設事業の実施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金償還が開始されたことなど、今後も財政調整基金を切り崩していくことが懸念される。今後も交付税の減や人口減少等による税収の減等が考えられるが経常経費の抑制に努めながら、可能な範囲で積み立て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庁舎耐震化事業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の大型事業の元金償還が開始されたことや、大型事業の実施に伴う公債費の増加が懸念されるため、毎年度計画的な積み立てに努める。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
1,380
88.26
4,953,139
4,761,357
67,434
1,834,052
3,860,042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）となっており昨年度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。職員数及び会計年度任用職員数の抑制や公共事業の計画的執行を行い、地方創生へ向けた施策を推進しながら活力ある村づくりを展開しつつ財政基盤の強化を図る。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87884</xdr:rowOff>
    </xdr:from>
    <xdr:to>
      <xdr:col>23</xdr:col>
      <xdr:colOff>133350</xdr:colOff>
      <xdr:row>44</xdr:row>
      <xdr:rowOff>87884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31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78232</xdr:rowOff>
    </xdr:from>
    <xdr:to>
      <xdr:col>19</xdr:col>
      <xdr:colOff>133350</xdr:colOff>
      <xdr:row>44</xdr:row>
      <xdr:rowOff>87884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78232</xdr:rowOff>
    </xdr:from>
    <xdr:to>
      <xdr:col>15</xdr:col>
      <xdr:colOff>82550</xdr:colOff>
      <xdr:row>44</xdr:row>
      <xdr:rowOff>78232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37084</xdr:rowOff>
    </xdr:from>
    <xdr:to>
      <xdr:col>23</xdr:col>
      <xdr:colOff>184150</xdr:colOff>
      <xdr:row>44</xdr:row>
      <xdr:rowOff>138684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104411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7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37084</xdr:rowOff>
    </xdr:from>
    <xdr:to>
      <xdr:col>19</xdr:col>
      <xdr:colOff>184150</xdr:colOff>
      <xdr:row>44</xdr:row>
      <xdr:rowOff>138684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123461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27432</xdr:rowOff>
    </xdr:from>
    <xdr:to>
      <xdr:col>15</xdr:col>
      <xdr:colOff>133350</xdr:colOff>
      <xdr:row>44</xdr:row>
      <xdr:rowOff>129032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113809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％前後の比率となっている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が徐々に悪化している。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年度は前年度と比べ増となり、類似団体平均値も上回っている。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再算定による追加交付等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により前年度より普通交付税は増加（前年度比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百万円増）したが、会計年度任用職員の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勤勉手当の支給開始に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伴う人件費の増等により前年度と比べ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ポイント増となった。公営企業の建設事業の継続的な実施により，今後も繰出金の増加が懸念される。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業務見直しによる会計年度任用職員の抑制や、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職員の計画的採用や物件費等の義務的経費の削減に努め、地方債の新規発行を最低限に留めることで改善を図る。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77576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2170"/>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13229</xdr:rowOff>
    </xdr:from>
    <xdr:to>
      <xdr:col>19</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602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64</xdr:row>
      <xdr:rowOff>13229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787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33338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78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26776</xdr:rowOff>
    </xdr:from>
    <xdr:to>
      <xdr:col>23</xdr:col>
      <xdr:colOff>184150</xdr:colOff>
      <xdr:row>64</xdr:row>
      <xdr:rowOff>128376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170303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133879</xdr:rowOff>
    </xdr:from>
    <xdr:to>
      <xdr:col>15</xdr:col>
      <xdr:colOff>133350</xdr:colOff>
      <xdr:row>64</xdr:row>
      <xdr:rowOff>64029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48806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「財政構造の弾力性」でも述べたとおり、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の勤勉手当の支給開始等に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業務の見直しによる会計年度任用職員の抑制や、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計画的な職員採用により上昇を抑える。物件費については令和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関係の事業がなくなったこと等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物価高騰等により上昇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する可能性が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あるため、物件費の抑制や各種委託料の見直し、予算編成時のシ－リングの実施などにより削減を図る。しかし人口減少に歯止めがきいていない状況のため人口１人当たりの決算額は悪化する懸念がある。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73927</xdr:rowOff>
    </xdr:from>
    <xdr:to>
      <xdr:col>23</xdr:col>
      <xdr:colOff>133350</xdr:colOff>
      <xdr:row>82</xdr:row>
      <xdr:rowOff>105707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2827"/>
          <a:ext cx="838200" cy="3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55986</xdr:rowOff>
    </xdr:from>
    <xdr:to>
      <xdr:col>19</xdr:col>
      <xdr:colOff>133350</xdr:colOff>
      <xdr:row>82</xdr:row>
      <xdr:rowOff>73927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4886"/>
          <a:ext cx="889000" cy="1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36091</xdr:rowOff>
    </xdr:from>
    <xdr:to>
      <xdr:col>15</xdr:col>
      <xdr:colOff>82550</xdr:colOff>
      <xdr:row>82</xdr:row>
      <xdr:rowOff>55986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94991"/>
          <a:ext cx="889000" cy="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170673</xdr:rowOff>
    </xdr:from>
    <xdr:to>
      <xdr:col>11</xdr:col>
      <xdr:colOff>31750</xdr:colOff>
      <xdr:row>82</xdr:row>
      <xdr:rowOff>36091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58123"/>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54907</xdr:rowOff>
    </xdr:from>
    <xdr:to>
      <xdr:col>23</xdr:col>
      <xdr:colOff>184150</xdr:colOff>
      <xdr:row>82</xdr:row>
      <xdr:rowOff>156507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26984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8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23127</xdr:rowOff>
    </xdr:from>
    <xdr:to>
      <xdr:col>19</xdr:col>
      <xdr:colOff>184150</xdr:colOff>
      <xdr:row>82</xdr:row>
      <xdr:rowOff>124727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109504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6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5186</xdr:rowOff>
    </xdr:from>
    <xdr:to>
      <xdr:col>15</xdr:col>
      <xdr:colOff>133350</xdr:colOff>
      <xdr:row>82</xdr:row>
      <xdr:rowOff>106786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91563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5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156741</xdr:rowOff>
    </xdr:from>
    <xdr:to>
      <xdr:col>11</xdr:col>
      <xdr:colOff>82550</xdr:colOff>
      <xdr:row>82</xdr:row>
      <xdr:rowOff>86891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71668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119873</xdr:rowOff>
    </xdr:from>
    <xdr:to>
      <xdr:col>7</xdr:col>
      <xdr:colOff>31750</xdr:colOff>
      <xdr:row>82</xdr:row>
      <xdr:rowOff>50023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業務の見直しを行いながら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職員の計画的な採用を実施し、今後も給与水準の抑制に努める。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143827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5836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143827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1010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35243</xdr:rowOff>
    </xdr:from>
    <xdr:to>
      <xdr:col>72</xdr:col>
      <xdr:colOff>203200</xdr:colOff>
      <xdr:row>86</xdr:row>
      <xdr:rowOff>65405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799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116205</xdr:rowOff>
    </xdr:from>
    <xdr:to>
      <xdr:col>68</xdr:col>
      <xdr:colOff>152400</xdr:colOff>
      <xdr:row>86</xdr:row>
      <xdr:rowOff>35243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8945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93027</xdr:rowOff>
    </xdr:from>
    <xdr:to>
      <xdr:col>77</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7954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2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155893</xdr:rowOff>
    </xdr:from>
    <xdr:to>
      <xdr:col>68</xdr:col>
      <xdr:colOff>203200</xdr:colOff>
      <xdr:row>86</xdr:row>
      <xdr:rowOff>86043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96220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9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65405</xdr:rowOff>
    </xdr:from>
    <xdr:to>
      <xdr:col>64</xdr:col>
      <xdr:colOff>152400</xdr:colOff>
      <xdr:row>85</xdr:row>
      <xdr:rowOff>167005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5732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人口千人当たりの職員数は類似団体平均値を上回っている。今後は行政サ－ビスを維持しつつ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業務の見直しを行いながら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計画的な職員採用を実施し削減を図る。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126057</xdr:rowOff>
    </xdr:from>
    <xdr:to>
      <xdr:col>81</xdr:col>
      <xdr:colOff>44450</xdr:colOff>
      <xdr:row>61</xdr:row>
      <xdr:rowOff>6084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413057"/>
          <a:ext cx="8382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126057</xdr:rowOff>
    </xdr:from>
    <xdr:to>
      <xdr:col>77</xdr:col>
      <xdr:colOff>44450</xdr:colOff>
      <xdr:row>60</xdr:row>
      <xdr:rowOff>133755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413057"/>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104225</xdr:rowOff>
    </xdr:from>
    <xdr:to>
      <xdr:col>72</xdr:col>
      <xdr:colOff>203200</xdr:colOff>
      <xdr:row>60</xdr:row>
      <xdr:rowOff>133755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91225"/>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103536</xdr:rowOff>
    </xdr:from>
    <xdr:to>
      <xdr:col>68</xdr:col>
      <xdr:colOff>152400</xdr:colOff>
      <xdr:row>60</xdr:row>
      <xdr:rowOff>104225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90536"/>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126734</xdr:rowOff>
    </xdr:from>
    <xdr:to>
      <xdr:col>81</xdr:col>
      <xdr:colOff>95250</xdr:colOff>
      <xdr:row>61</xdr:row>
      <xdr:rowOff>56884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4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98811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8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75257</xdr:rowOff>
    </xdr:from>
    <xdr:to>
      <xdr:col>77</xdr:col>
      <xdr:colOff>95250</xdr:colOff>
      <xdr:row>61</xdr:row>
      <xdr:rowOff>5407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161634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4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82955</xdr:rowOff>
    </xdr:from>
    <xdr:to>
      <xdr:col>73</xdr:col>
      <xdr:colOff>44450</xdr:colOff>
      <xdr:row>61</xdr:row>
      <xdr:rowOff>13105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169332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53425</xdr:rowOff>
    </xdr:from>
    <xdr:to>
      <xdr:col>68</xdr:col>
      <xdr:colOff>203200</xdr:colOff>
      <xdr:row>60</xdr:row>
      <xdr:rowOff>155025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139802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52736</xdr:rowOff>
    </xdr:from>
    <xdr:to>
      <xdr:col>64</xdr:col>
      <xdr:colOff>152400</xdr:colOff>
      <xdr:row>60</xdr:row>
      <xdr:rowOff>154336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139113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％減少し、類似団体平均値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百万円増加したが、これは令和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の元金償還が開始したことが主な理由である。アマミノクロウサギ研究飼育施設建設事業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が複数年かけて終了したが、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は元金の償還が開始されていく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ため、公債費の増加が懸念される。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新規発行を抑制し、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地方債残高の減少を図り、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140546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217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9313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169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138006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102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154094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年度以前から将来負担比率は無しとなっている。しかし、令和２年度から実施しているアマミノクロウサギ研究飼育施設建設事業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の元金開始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など公債費の増加が見込まれることや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アマミノクロウサギ研究飼育施設建設事業等の大型事業の実施により近年、地方債残高が増加して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いることや、財政調整基金の残高が減少していることなど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将来負担比率の発生が見込まれるため、今後も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地方債の新規発行を抑制しながら、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将来負担比率無しの状態を維持できるよう努める。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
1,380
88.26
4,953,139
4,761,357
67,434
1,834,052
3,860,042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年度は会計年度任用職員勤勉手当の支給開始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り前年度より悪化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は業務の見直しを行いながら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計画的な職員採用を実施し削減を図る。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96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66040</xdr:rowOff>
    </xdr:from>
    <xdr:to>
      <xdr:col>19</xdr:col>
      <xdr:colOff>187325</xdr:colOff>
      <xdr:row>37</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96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66040</xdr:rowOff>
    </xdr:from>
    <xdr:to>
      <xdr:col>15</xdr:col>
      <xdr:colOff>98425</xdr:colOff>
      <xdr:row>37</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96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66040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9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68580</xdr:rowOff>
    </xdr:from>
    <xdr:to>
      <xdr:col>15</xdr:col>
      <xdr:colOff>149225</xdr:colOff>
      <xdr:row>37</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令和２年度までは類似団体平均を下回っていたが、令和３年度から類似団体平均を上回っており、令和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支出額としては前年度より減となったが、経常経費充当一般財源等が増加し、悪化している。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物価高騰に伴う需要費の増加や業務の複雑化による委託費の増加等によるものである。今後も業務多様化による電算関係経費の増加等今後も悪化が懸念される。各種委託料の見直しや、旅費・需用費の抑制及び予算編成時のシ－リングの実施などにより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53848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805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17</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890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74422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xdr:rowOff>
    </xdr:from>
    <xdr:to>
      <xdr:col>82</xdr:col>
      <xdr:colOff>158750</xdr:colOff>
      <xdr:row>18</xdr:row>
      <xdr:rowOff>104648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146575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扶助費は類似団体平均値を上回っており、前年度と比べ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令和５年度から増加している要因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福祉事務所設置によるものではあるが、高齢者割合が高いことや子育て支援に係る単独事業等により今後も悪化が懸念される。行政サ－ビスを低下させないようにしながら、かつ介護予防の推進等により上昇を抑えるこ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0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63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値を上回っている。繰出金については公営企業の継続事業による公債費の増や医療費が高い水準で移行していること等により今後も比率上昇が懸念される。介護予防の推進や適正な使用料・保険料の設定等により、繰出基準を超える繰出金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10414</xdr:rowOff>
    </xdr:from>
    <xdr:to>
      <xdr:col>82</xdr:col>
      <xdr:colOff>107950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259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120142</xdr:rowOff>
    </xdr:from>
    <xdr:to>
      <xdr:col>78</xdr:col>
      <xdr:colOff>69850</xdr:colOff>
      <xdr:row>59</xdr:row>
      <xdr:rowOff>147574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235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110998</xdr:rowOff>
    </xdr:from>
    <xdr:to>
      <xdr:col>73</xdr:col>
      <xdr:colOff>180975</xdr:colOff>
      <xdr:row>59</xdr:row>
      <xdr:rowOff>120142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26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110998</xdr:rowOff>
    </xdr:from>
    <xdr:to>
      <xdr:col>69</xdr:col>
      <xdr:colOff>92075</xdr:colOff>
      <xdr:row>60</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265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103141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69342</xdr:rowOff>
    </xdr:from>
    <xdr:to>
      <xdr:col>74</xdr:col>
      <xdr:colOff>31750</xdr:colOff>
      <xdr:row>59</xdr:row>
      <xdr:rowOff>170942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155719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60198</xdr:rowOff>
    </xdr:from>
    <xdr:to>
      <xdr:col>69</xdr:col>
      <xdr:colOff>142875</xdr:colOff>
      <xdr:row>59</xdr:row>
      <xdr:rowOff>161798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146575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169926</xdr:rowOff>
    </xdr:from>
    <xdr:to>
      <xdr:col>65</xdr:col>
      <xdr:colOff>53975</xdr:colOff>
      <xdr:row>60</xdr:row>
      <xdr:rowOff>100076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84853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7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補助費は類似団体平均値を下回っており、昨年度より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ポイント減となっている。今後も各種団体への補助金の見直しや不要な負担金の削除を図り改善に努める。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98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公債費は類似団体平均値を下回っており、令和元年度からは徐々に減少していたが令和５年度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。主な要因としては、令和２年度実施の庁舎耐震化事業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やアマミノクロウサギ研究飼育施設建設事業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元金償還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開始したためである。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今後も公債費の増加が見込まれるため、新規発行を抑制しながら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地方債残高の削減に努めてい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68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533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77</xdr:row>
      <xdr:rowOff>8889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533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10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以前として類似団体平均値を上回っている。今後も繰出金の増加が予想されることにより上昇が懸念される。計画的な職員採用による人件費の抑制や予算編成時のシ－リングの実施などにより改善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31750</xdr:rowOff>
    </xdr:from>
    <xdr:to>
      <xdr:col>82</xdr:col>
      <xdr:colOff>107950</xdr:colOff>
      <xdr:row>78</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048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70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77</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600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77</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60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152400</xdr:rowOff>
    </xdr:from>
    <xdr:to>
      <xdr:col>78</xdr:col>
      <xdr:colOff>120650</xdr:colOff>
      <xdr:row>78</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67327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27709</xdr:rowOff>
    </xdr:from>
    <xdr:to>
      <xdr:col>29</xdr:col>
      <xdr:colOff>127000</xdr:colOff>
      <xdr:row>16</xdr:row>
      <xdr:rowOff>102784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18534"/>
          <a:ext cx="647700" cy="7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102784</xdr:rowOff>
    </xdr:from>
    <xdr:to>
      <xdr:col>26</xdr:col>
      <xdr:colOff>50800</xdr:colOff>
      <xdr:row>16</xdr:row>
      <xdr:rowOff>147744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93609"/>
          <a:ext cx="698500" cy="44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147744</xdr:rowOff>
    </xdr:from>
    <xdr:to>
      <xdr:col>22</xdr:col>
      <xdr:colOff>114300</xdr:colOff>
      <xdr:row>17</xdr:row>
      <xdr:rowOff>20798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38569"/>
          <a:ext cx="698500" cy="4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20798</xdr:rowOff>
    </xdr:from>
    <xdr:to>
      <xdr:col>18</xdr:col>
      <xdr:colOff>177800</xdr:colOff>
      <xdr:row>17</xdr:row>
      <xdr:rowOff>46099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83073"/>
          <a:ext cx="698500" cy="25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148359</xdr:rowOff>
    </xdr:from>
    <xdr:to>
      <xdr:col>29</xdr:col>
      <xdr:colOff>177800</xdr:colOff>
      <xdr:row>16</xdr:row>
      <xdr:rowOff>78509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67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164886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51984</xdr:rowOff>
    </xdr:from>
    <xdr:to>
      <xdr:col>26</xdr:col>
      <xdr:colOff>101600</xdr:colOff>
      <xdr:row>16</xdr:row>
      <xdr:rowOff>153584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42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163761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96944</xdr:rowOff>
    </xdr:from>
    <xdr:to>
      <xdr:col>22</xdr:col>
      <xdr:colOff>165100</xdr:colOff>
      <xdr:row>17</xdr:row>
      <xdr:rowOff>27094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87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37271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5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141448</xdr:rowOff>
    </xdr:from>
    <xdr:to>
      <xdr:col>19</xdr:col>
      <xdr:colOff>38100</xdr:colOff>
      <xdr:row>17</xdr:row>
      <xdr:rowOff>71598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3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81775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166749</xdr:rowOff>
    </xdr:from>
    <xdr:to>
      <xdr:col>15</xdr:col>
      <xdr:colOff>101600</xdr:colOff>
      <xdr:row>17</xdr:row>
      <xdr:rowOff>96899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57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107076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246695</xdr:rowOff>
    </xdr:from>
    <xdr:to>
      <xdr:col>29</xdr:col>
      <xdr:colOff>127000</xdr:colOff>
      <xdr:row>35</xdr:row>
      <xdr:rowOff>263947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57045"/>
          <a:ext cx="647700" cy="1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246695</xdr:rowOff>
    </xdr:from>
    <xdr:to>
      <xdr:col>26</xdr:col>
      <xdr:colOff>50800</xdr:colOff>
      <xdr:row>36</xdr:row>
      <xdr:rowOff>9081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57045"/>
          <a:ext cx="698500" cy="105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206191</xdr:rowOff>
    </xdr:from>
    <xdr:to>
      <xdr:col>22</xdr:col>
      <xdr:colOff>114300</xdr:colOff>
      <xdr:row>36</xdr:row>
      <xdr:rowOff>9081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16541"/>
          <a:ext cx="698500" cy="145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206191</xdr:rowOff>
    </xdr:from>
    <xdr:to>
      <xdr:col>18</xdr:col>
      <xdr:colOff>177800</xdr:colOff>
      <xdr:row>35</xdr:row>
      <xdr:rowOff>244718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16541"/>
          <a:ext cx="698500" cy="3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213147</xdr:rowOff>
    </xdr:from>
    <xdr:to>
      <xdr:col>29</xdr:col>
      <xdr:colOff>177800</xdr:colOff>
      <xdr:row>35</xdr:row>
      <xdr:rowOff>314747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23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58224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6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195895</xdr:rowOff>
    </xdr:from>
    <xdr:to>
      <xdr:col>26</xdr:col>
      <xdr:colOff>101600</xdr:colOff>
      <xdr:row>35</xdr:row>
      <xdr:rowOff>297495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0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307672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75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301181</xdr:rowOff>
    </xdr:from>
    <xdr:to>
      <xdr:col>22</xdr:col>
      <xdr:colOff>165100</xdr:colOff>
      <xdr:row>36</xdr:row>
      <xdr:rowOff>59881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70058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8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155391</xdr:rowOff>
    </xdr:from>
    <xdr:to>
      <xdr:col>19</xdr:col>
      <xdr:colOff>38100</xdr:colOff>
      <xdr:row>35</xdr:row>
      <xdr:rowOff>256991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267168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193918</xdr:rowOff>
    </xdr:from>
    <xdr:to>
      <xdr:col>15</xdr:col>
      <xdr:colOff>101600</xdr:colOff>
      <xdr:row>35</xdr:row>
      <xdr:rowOff>295518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305695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7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
1,380
88.26
4,953,139
4,761,357
67,434
1,834,052
3,860,042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59856</xdr:rowOff>
    </xdr:from>
    <xdr:to>
      <xdr:col>24</xdr:col>
      <xdr:colOff>63500</xdr:colOff>
      <xdr:row>35</xdr:row>
      <xdr:rowOff>142249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60606"/>
          <a:ext cx="8382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142249</xdr:rowOff>
    </xdr:from>
    <xdr:to>
      <xdr:col>19</xdr:col>
      <xdr:colOff>177800</xdr:colOff>
      <xdr:row>35</xdr:row>
      <xdr:rowOff>155918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42999"/>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155918</xdr:rowOff>
    </xdr:from>
    <xdr:to>
      <xdr:col>15</xdr:col>
      <xdr:colOff>50800</xdr:colOff>
      <xdr:row>36</xdr:row>
      <xdr:rowOff>11778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56668"/>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11778</xdr:rowOff>
    </xdr:from>
    <xdr:to>
      <xdr:col>10</xdr:col>
      <xdr:colOff>114300</xdr:colOff>
      <xdr:row>36</xdr:row>
      <xdr:rowOff>48323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83978"/>
          <a:ext cx="889000" cy="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9056</xdr:rowOff>
    </xdr:from>
    <xdr:to>
      <xdr:col>24</xdr:col>
      <xdr:colOff>114300</xdr:colOff>
      <xdr:row>35</xdr:row>
      <xdr:rowOff>110656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0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31933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6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91449</xdr:rowOff>
    </xdr:from>
    <xdr:to>
      <xdr:col>20</xdr:col>
      <xdr:colOff>38100</xdr:colOff>
      <xdr:row>36</xdr:row>
      <xdr:rowOff>21599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38126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6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105118</xdr:rowOff>
    </xdr:from>
    <xdr:to>
      <xdr:col>15</xdr:col>
      <xdr:colOff>101600</xdr:colOff>
      <xdr:row>36</xdr:row>
      <xdr:rowOff>35268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51795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132428</xdr:rowOff>
    </xdr:from>
    <xdr:to>
      <xdr:col>10</xdr:col>
      <xdr:colOff>165100</xdr:colOff>
      <xdr:row>36</xdr:row>
      <xdr:rowOff>62578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79105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0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168973</xdr:rowOff>
    </xdr:from>
    <xdr:to>
      <xdr:col>6</xdr:col>
      <xdr:colOff>38100</xdr:colOff>
      <xdr:row>36</xdr:row>
      <xdr:rowOff>99123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115650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4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145011</xdr:rowOff>
    </xdr:from>
    <xdr:to>
      <xdr:col>24</xdr:col>
      <xdr:colOff>63500</xdr:colOff>
      <xdr:row>57</xdr:row>
      <xdr:rowOff>147127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17661"/>
          <a:ext cx="8382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147127</xdr:rowOff>
    </xdr:from>
    <xdr:to>
      <xdr:col>19</xdr:col>
      <xdr:colOff>177800</xdr:colOff>
      <xdr:row>57</xdr:row>
      <xdr:rowOff>152660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19777"/>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152660</xdr:rowOff>
    </xdr:from>
    <xdr:to>
      <xdr:col>15</xdr:col>
      <xdr:colOff>50800</xdr:colOff>
      <xdr:row>57</xdr:row>
      <xdr:rowOff>159720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25310"/>
          <a:ext cx="8890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159720</xdr:rowOff>
    </xdr:from>
    <xdr:to>
      <xdr:col>10</xdr:col>
      <xdr:colOff>114300</xdr:colOff>
      <xdr:row>58</xdr:row>
      <xdr:rowOff>11228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2370"/>
          <a:ext cx="8890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94211</xdr:rowOff>
    </xdr:from>
    <xdr:to>
      <xdr:col>24</xdr:col>
      <xdr:colOff>114300</xdr:colOff>
      <xdr:row>58</xdr:row>
      <xdr:rowOff>24361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53588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96327</xdr:rowOff>
    </xdr:from>
    <xdr:to>
      <xdr:col>20</xdr:col>
      <xdr:colOff>38100</xdr:colOff>
      <xdr:row>58</xdr:row>
      <xdr:rowOff>26477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6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43004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4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101860</xdr:rowOff>
    </xdr:from>
    <xdr:to>
      <xdr:col>15</xdr:col>
      <xdr:colOff>101600</xdr:colOff>
      <xdr:row>58</xdr:row>
      <xdr:rowOff>32010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48537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108920</xdr:rowOff>
    </xdr:from>
    <xdr:to>
      <xdr:col>10</xdr:col>
      <xdr:colOff>165100</xdr:colOff>
      <xdr:row>58</xdr:row>
      <xdr:rowOff>39070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55597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131878</xdr:rowOff>
    </xdr:from>
    <xdr:to>
      <xdr:col>6</xdr:col>
      <xdr:colOff>38100</xdr:colOff>
      <xdr:row>58</xdr:row>
      <xdr:rowOff>62028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78555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109373</xdr:rowOff>
    </xdr:from>
    <xdr:to>
      <xdr:col>24</xdr:col>
      <xdr:colOff>63500</xdr:colOff>
      <xdr:row>78</xdr:row>
      <xdr:rowOff>135094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2473"/>
          <a:ext cx="838200" cy="2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112610</xdr:rowOff>
    </xdr:from>
    <xdr:to>
      <xdr:col>19</xdr:col>
      <xdr:colOff>177800</xdr:colOff>
      <xdr:row>78</xdr:row>
      <xdr:rowOff>135094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5710"/>
          <a:ext cx="889000" cy="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112610</xdr:rowOff>
    </xdr:from>
    <xdr:to>
      <xdr:col>15</xdr:col>
      <xdr:colOff>50800</xdr:colOff>
      <xdr:row>78</xdr:row>
      <xdr:rowOff>145537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5710"/>
          <a:ext cx="889000" cy="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145537</xdr:rowOff>
    </xdr:from>
    <xdr:to>
      <xdr:col>10</xdr:col>
      <xdr:colOff>114300</xdr:colOff>
      <xdr:row>79</xdr:row>
      <xdr:rowOff>43676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8637"/>
          <a:ext cx="889000" cy="6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58573</xdr:rowOff>
    </xdr:from>
    <xdr:to>
      <xdr:col>24</xdr:col>
      <xdr:colOff>114300</xdr:colOff>
      <xdr:row>78</xdr:row>
      <xdr:rowOff>160173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84294</xdr:rowOff>
    </xdr:from>
    <xdr:to>
      <xdr:col>20</xdr:col>
      <xdr:colOff>38100</xdr:colOff>
      <xdr:row>79</xdr:row>
      <xdr:rowOff>14444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5571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61810</xdr:rowOff>
    </xdr:from>
    <xdr:to>
      <xdr:col>15</xdr:col>
      <xdr:colOff>101600</xdr:colOff>
      <xdr:row>78</xdr:row>
      <xdr:rowOff>163410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154537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94737</xdr:rowOff>
    </xdr:from>
    <xdr:to>
      <xdr:col>10</xdr:col>
      <xdr:colOff>165100</xdr:colOff>
      <xdr:row>79</xdr:row>
      <xdr:rowOff>24887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16014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164326</xdr:rowOff>
    </xdr:from>
    <xdr:to>
      <xdr:col>6</xdr:col>
      <xdr:colOff>38100</xdr:colOff>
      <xdr:row>79</xdr:row>
      <xdr:rowOff>94476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85603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30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40929</xdr:rowOff>
    </xdr:from>
    <xdr:to>
      <xdr:col>24</xdr:col>
      <xdr:colOff>63500</xdr:colOff>
      <xdr:row>90</xdr:row>
      <xdr:rowOff>128902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471429"/>
          <a:ext cx="8382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128902</xdr:rowOff>
    </xdr:from>
    <xdr:to>
      <xdr:col>19</xdr:col>
      <xdr:colOff>177800</xdr:colOff>
      <xdr:row>94</xdr:row>
      <xdr:rowOff>4513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559402"/>
          <a:ext cx="889000" cy="5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166607</xdr:rowOff>
    </xdr:from>
    <xdr:to>
      <xdr:col>15</xdr:col>
      <xdr:colOff>50800</xdr:colOff>
      <xdr:row>94</xdr:row>
      <xdr:rowOff>4513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940007"/>
          <a:ext cx="889000" cy="18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166607</xdr:rowOff>
    </xdr:from>
    <xdr:to>
      <xdr:col>10</xdr:col>
      <xdr:colOff>114300</xdr:colOff>
      <xdr:row>94</xdr:row>
      <xdr:rowOff>159184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40007"/>
          <a:ext cx="889000" cy="3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161579</xdr:rowOff>
    </xdr:from>
    <xdr:to>
      <xdr:col>24</xdr:col>
      <xdr:colOff>114300</xdr:colOff>
      <xdr:row>90</xdr:row>
      <xdr:rowOff>91729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4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114606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37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78102</xdr:rowOff>
    </xdr:from>
    <xdr:to>
      <xdr:col>20</xdr:col>
      <xdr:colOff>38100</xdr:colOff>
      <xdr:row>91</xdr:row>
      <xdr:rowOff>8252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5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24779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2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125163</xdr:rowOff>
    </xdr:from>
    <xdr:to>
      <xdr:col>15</xdr:col>
      <xdr:colOff>101600</xdr:colOff>
      <xdr:row>94</xdr:row>
      <xdr:rowOff>55313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71840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115807</xdr:rowOff>
    </xdr:from>
    <xdr:to>
      <xdr:col>10</xdr:col>
      <xdr:colOff>165100</xdr:colOff>
      <xdr:row>93</xdr:row>
      <xdr:rowOff>45957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62484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6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108384</xdr:rowOff>
    </xdr:from>
    <xdr:to>
      <xdr:col>6</xdr:col>
      <xdr:colOff>38100</xdr:colOff>
      <xdr:row>95</xdr:row>
      <xdr:rowOff>38534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55061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129230</xdr:rowOff>
    </xdr:from>
    <xdr:to>
      <xdr:col>55</xdr:col>
      <xdr:colOff>0</xdr:colOff>
      <xdr:row>38</xdr:row>
      <xdr:rowOff>1739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72880"/>
          <a:ext cx="838200" cy="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1739</xdr:rowOff>
    </xdr:from>
    <xdr:to>
      <xdr:col>50</xdr:col>
      <xdr:colOff>114300</xdr:colOff>
      <xdr:row>38</xdr:row>
      <xdr:rowOff>25171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16839"/>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25171</xdr:rowOff>
    </xdr:from>
    <xdr:to>
      <xdr:col>45</xdr:col>
      <xdr:colOff>177800</xdr:colOff>
      <xdr:row>38</xdr:row>
      <xdr:rowOff>28725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40271"/>
          <a:ext cx="889000" cy="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102398</xdr:rowOff>
    </xdr:from>
    <xdr:to>
      <xdr:col>41</xdr:col>
      <xdr:colOff>50800</xdr:colOff>
      <xdr:row>38</xdr:row>
      <xdr:rowOff>28725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46048"/>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78430</xdr:rowOff>
    </xdr:from>
    <xdr:to>
      <xdr:col>55</xdr:col>
      <xdr:colOff>50800</xdr:colOff>
      <xdr:row>38</xdr:row>
      <xdr:rowOff>8580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56857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0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122389</xdr:rowOff>
    </xdr:from>
    <xdr:to>
      <xdr:col>50</xdr:col>
      <xdr:colOff>165100</xdr:colOff>
      <xdr:row>38</xdr:row>
      <xdr:rowOff>52539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69066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4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145821</xdr:rowOff>
    </xdr:from>
    <xdr:to>
      <xdr:col>46</xdr:col>
      <xdr:colOff>38100</xdr:colOff>
      <xdr:row>38</xdr:row>
      <xdr:rowOff>75971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67098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8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149375</xdr:rowOff>
    </xdr:from>
    <xdr:to>
      <xdr:col>41</xdr:col>
      <xdr:colOff>101600</xdr:colOff>
      <xdr:row>38</xdr:row>
      <xdr:rowOff>79525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96052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6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51598</xdr:rowOff>
    </xdr:from>
    <xdr:to>
      <xdr:col>36</xdr:col>
      <xdr:colOff>165100</xdr:colOff>
      <xdr:row>37</xdr:row>
      <xdr:rowOff>153198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144325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8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114716</xdr:rowOff>
    </xdr:from>
    <xdr:to>
      <xdr:col>55</xdr:col>
      <xdr:colOff>0</xdr:colOff>
      <xdr:row>58</xdr:row>
      <xdr:rowOff>85776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7366"/>
          <a:ext cx="838200" cy="14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67662</xdr:rowOff>
    </xdr:from>
    <xdr:to>
      <xdr:col>50</xdr:col>
      <xdr:colOff>114300</xdr:colOff>
      <xdr:row>58</xdr:row>
      <xdr:rowOff>85776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1762"/>
          <a:ext cx="889000" cy="1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67662</xdr:rowOff>
    </xdr:from>
    <xdr:to>
      <xdr:col>45</xdr:col>
      <xdr:colOff>177800</xdr:colOff>
      <xdr:row>58</xdr:row>
      <xdr:rowOff>103551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1762"/>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149212</xdr:rowOff>
    </xdr:from>
    <xdr:to>
      <xdr:col>41</xdr:col>
      <xdr:colOff>50800</xdr:colOff>
      <xdr:row>58</xdr:row>
      <xdr:rowOff>103551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1862"/>
          <a:ext cx="889000" cy="1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63916</xdr:rowOff>
    </xdr:from>
    <xdr:to>
      <xdr:col>55</xdr:col>
      <xdr:colOff>50800</xdr:colOff>
      <xdr:row>57</xdr:row>
      <xdr:rowOff>165516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86793</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79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34976</xdr:rowOff>
    </xdr:from>
    <xdr:to>
      <xdr:col>50</xdr:col>
      <xdr:colOff>165100</xdr:colOff>
      <xdr:row>58</xdr:row>
      <xdr:rowOff>136576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153103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16862</xdr:rowOff>
    </xdr:from>
    <xdr:to>
      <xdr:col>46</xdr:col>
      <xdr:colOff>38100</xdr:colOff>
      <xdr:row>58</xdr:row>
      <xdr:rowOff>118462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134989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3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52751</xdr:rowOff>
    </xdr:from>
    <xdr:to>
      <xdr:col>41</xdr:col>
      <xdr:colOff>101600</xdr:colOff>
      <xdr:row>58</xdr:row>
      <xdr:rowOff>154351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170878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7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98412</xdr:rowOff>
    </xdr:from>
    <xdr:to>
      <xdr:col>36</xdr:col>
      <xdr:colOff>165100</xdr:colOff>
      <xdr:row>58</xdr:row>
      <xdr:rowOff>28562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45089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4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151787</xdr:rowOff>
    </xdr:from>
    <xdr:to>
      <xdr:col>55</xdr:col>
      <xdr:colOff>0</xdr:colOff>
      <xdr:row>77</xdr:row>
      <xdr:rowOff>169371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39087"/>
          <a:ext cx="838200" cy="53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169371</xdr:rowOff>
    </xdr:from>
    <xdr:to>
      <xdr:col>50</xdr:col>
      <xdr:colOff>114300</xdr:colOff>
      <xdr:row>78</xdr:row>
      <xdr:rowOff>160190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71021"/>
          <a:ext cx="889000" cy="16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43295</xdr:rowOff>
    </xdr:from>
    <xdr:to>
      <xdr:col>45</xdr:col>
      <xdr:colOff>177800</xdr:colOff>
      <xdr:row>78</xdr:row>
      <xdr:rowOff>160190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6395"/>
          <a:ext cx="889000" cy="1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11905</xdr:rowOff>
    </xdr:from>
    <xdr:to>
      <xdr:col>41</xdr:col>
      <xdr:colOff>50800</xdr:colOff>
      <xdr:row>78</xdr:row>
      <xdr:rowOff>43295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85005"/>
          <a:ext cx="889000" cy="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100987</xdr:rowOff>
    </xdr:from>
    <xdr:to>
      <xdr:col>55</xdr:col>
      <xdr:colOff>50800</xdr:colOff>
      <xdr:row>75</xdr:row>
      <xdr:rowOff>31137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8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123864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3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118571</xdr:rowOff>
    </xdr:from>
    <xdr:to>
      <xdr:col>50</xdr:col>
      <xdr:colOff>165100</xdr:colOff>
      <xdr:row>78</xdr:row>
      <xdr:rowOff>48721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65248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9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109390</xdr:rowOff>
    </xdr:from>
    <xdr:to>
      <xdr:col>46</xdr:col>
      <xdr:colOff>38100</xdr:colOff>
      <xdr:row>79</xdr:row>
      <xdr:rowOff>39540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30667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163945</xdr:rowOff>
    </xdr:from>
    <xdr:to>
      <xdr:col>41</xdr:col>
      <xdr:colOff>101600</xdr:colOff>
      <xdr:row>78</xdr:row>
      <xdr:rowOff>94095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85222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45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132555</xdr:rowOff>
    </xdr:from>
    <xdr:to>
      <xdr:col>36</xdr:col>
      <xdr:colOff>165100</xdr:colOff>
      <xdr:row>78</xdr:row>
      <xdr:rowOff>62705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79232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0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129682</xdr:rowOff>
    </xdr:from>
    <xdr:to>
      <xdr:col>55</xdr:col>
      <xdr:colOff>0</xdr:colOff>
      <xdr:row>97</xdr:row>
      <xdr:rowOff>149574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0332"/>
          <a:ext cx="838200" cy="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55420</xdr:rowOff>
    </xdr:from>
    <xdr:to>
      <xdr:col>50</xdr:col>
      <xdr:colOff>114300</xdr:colOff>
      <xdr:row>97</xdr:row>
      <xdr:rowOff>149574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86070"/>
          <a:ext cx="889000" cy="9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55420</xdr:rowOff>
    </xdr:from>
    <xdr:to>
      <xdr:col>45</xdr:col>
      <xdr:colOff>177800</xdr:colOff>
      <xdr:row>97</xdr:row>
      <xdr:rowOff>144918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86070"/>
          <a:ext cx="889000" cy="8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154143</xdr:rowOff>
    </xdr:from>
    <xdr:to>
      <xdr:col>41</xdr:col>
      <xdr:colOff>50800</xdr:colOff>
      <xdr:row>97</xdr:row>
      <xdr:rowOff>144918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13343"/>
          <a:ext cx="889000" cy="1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78882</xdr:rowOff>
    </xdr:from>
    <xdr:to>
      <xdr:col>55</xdr:col>
      <xdr:colOff>50800</xdr:colOff>
      <xdr:row>98</xdr:row>
      <xdr:rowOff>9032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101759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98774</xdr:rowOff>
    </xdr:from>
    <xdr:to>
      <xdr:col>50</xdr:col>
      <xdr:colOff>165100</xdr:colOff>
      <xdr:row>98</xdr:row>
      <xdr:rowOff>28924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45451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0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4620</xdr:rowOff>
    </xdr:from>
    <xdr:to>
      <xdr:col>46</xdr:col>
      <xdr:colOff>38100</xdr:colOff>
      <xdr:row>97</xdr:row>
      <xdr:rowOff>106220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122747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1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94118</xdr:rowOff>
    </xdr:from>
    <xdr:to>
      <xdr:col>41</xdr:col>
      <xdr:colOff>101600</xdr:colOff>
      <xdr:row>98</xdr:row>
      <xdr:rowOff>24268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40795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9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103343</xdr:rowOff>
    </xdr:from>
    <xdr:to>
      <xdr:col>36</xdr:col>
      <xdr:colOff>165100</xdr:colOff>
      <xdr:row>97</xdr:row>
      <xdr:rowOff>33493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50020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13665</xdr:rowOff>
    </xdr:from>
    <xdr:to>
      <xdr:col>85</xdr:col>
      <xdr:colOff>127000</xdr:colOff>
      <xdr:row>37</xdr:row>
      <xdr:rowOff>91294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842965"/>
          <a:ext cx="838200" cy="5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91294</xdr:rowOff>
    </xdr:from>
    <xdr:to>
      <xdr:col>81</xdr:col>
      <xdr:colOff>50800</xdr:colOff>
      <xdr:row>39</xdr:row>
      <xdr:rowOff>15029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34944"/>
          <a:ext cx="889000" cy="26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27427</xdr:rowOff>
    </xdr:from>
    <xdr:to>
      <xdr:col>76</xdr:col>
      <xdr:colOff>114300</xdr:colOff>
      <xdr:row>39</xdr:row>
      <xdr:rowOff>15029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42527"/>
          <a:ext cx="889000" cy="15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4201</xdr:rowOff>
    </xdr:from>
    <xdr:to>
      <xdr:col>71</xdr:col>
      <xdr:colOff>177800</xdr:colOff>
      <xdr:row>38</xdr:row>
      <xdr:rowOff>27427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19301"/>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134315</xdr:rowOff>
    </xdr:from>
    <xdr:to>
      <xdr:col>85</xdr:col>
      <xdr:colOff>177800</xdr:colOff>
      <xdr:row>34</xdr:row>
      <xdr:rowOff>64465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7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157192</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64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40494</xdr:rowOff>
    </xdr:from>
    <xdr:to>
      <xdr:col>81</xdr:col>
      <xdr:colOff>101600</xdr:colOff>
      <xdr:row>37</xdr:row>
      <xdr:rowOff>142094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158621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135679</xdr:rowOff>
    </xdr:from>
    <xdr:to>
      <xdr:col>76</xdr:col>
      <xdr:colOff>165100</xdr:colOff>
      <xdr:row>39</xdr:row>
      <xdr:rowOff>65829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56956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148077</xdr:rowOff>
    </xdr:from>
    <xdr:to>
      <xdr:col>72</xdr:col>
      <xdr:colOff>38100</xdr:colOff>
      <xdr:row>38</xdr:row>
      <xdr:rowOff>78227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94754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124851</xdr:rowOff>
    </xdr:from>
    <xdr:to>
      <xdr:col>67</xdr:col>
      <xdr:colOff>101600</xdr:colOff>
      <xdr:row>38</xdr:row>
      <xdr:rowOff>55001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71528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4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64714</xdr:rowOff>
    </xdr:from>
    <xdr:to>
      <xdr:col>85</xdr:col>
      <xdr:colOff>127000</xdr:colOff>
      <xdr:row>76</xdr:row>
      <xdr:rowOff>79401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94914"/>
          <a:ext cx="8382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79401</xdr:rowOff>
    </xdr:from>
    <xdr:to>
      <xdr:col>81</xdr:col>
      <xdr:colOff>50800</xdr:colOff>
      <xdr:row>76</xdr:row>
      <xdr:rowOff>138260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09601"/>
          <a:ext cx="889000" cy="5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70055</xdr:rowOff>
    </xdr:from>
    <xdr:to>
      <xdr:col>76</xdr:col>
      <xdr:colOff>114300</xdr:colOff>
      <xdr:row>76</xdr:row>
      <xdr:rowOff>138260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00255"/>
          <a:ext cx="8890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70055</xdr:rowOff>
    </xdr:from>
    <xdr:to>
      <xdr:col>71</xdr:col>
      <xdr:colOff>177800</xdr:colOff>
      <xdr:row>76</xdr:row>
      <xdr:rowOff>78530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00255"/>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13914</xdr:rowOff>
    </xdr:from>
    <xdr:to>
      <xdr:col>85</xdr:col>
      <xdr:colOff>177800</xdr:colOff>
      <xdr:row>76</xdr:row>
      <xdr:rowOff>115514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36790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28601</xdr:rowOff>
    </xdr:from>
    <xdr:to>
      <xdr:col>81</xdr:col>
      <xdr:colOff>101600</xdr:colOff>
      <xdr:row>76</xdr:row>
      <xdr:rowOff>130201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146728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3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87460</xdr:rowOff>
    </xdr:from>
    <xdr:to>
      <xdr:col>76</xdr:col>
      <xdr:colOff>165100</xdr:colOff>
      <xdr:row>77</xdr:row>
      <xdr:rowOff>17610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34137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9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19255</xdr:rowOff>
    </xdr:from>
    <xdr:to>
      <xdr:col>72</xdr:col>
      <xdr:colOff>38100</xdr:colOff>
      <xdr:row>76</xdr:row>
      <xdr:rowOff>120855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137382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27730</xdr:rowOff>
    </xdr:from>
    <xdr:to>
      <xdr:col>67</xdr:col>
      <xdr:colOff>101600</xdr:colOff>
      <xdr:row>76</xdr:row>
      <xdr:rowOff>129330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145857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3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11171</xdr:rowOff>
    </xdr:from>
    <xdr:to>
      <xdr:col>85</xdr:col>
      <xdr:colOff>127000</xdr:colOff>
      <xdr:row>97</xdr:row>
      <xdr:rowOff>40892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41821"/>
          <a:ext cx="838200" cy="2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160607</xdr:rowOff>
    </xdr:from>
    <xdr:to>
      <xdr:col>81</xdr:col>
      <xdr:colOff>50800</xdr:colOff>
      <xdr:row>97</xdr:row>
      <xdr:rowOff>11171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19807"/>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148172</xdr:rowOff>
    </xdr:from>
    <xdr:to>
      <xdr:col>76</xdr:col>
      <xdr:colOff>114300</xdr:colOff>
      <xdr:row>96</xdr:row>
      <xdr:rowOff>160607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07372"/>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148172</xdr:rowOff>
    </xdr:from>
    <xdr:to>
      <xdr:col>71</xdr:col>
      <xdr:colOff>177800</xdr:colOff>
      <xdr:row>97</xdr:row>
      <xdr:rowOff>104558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07372"/>
          <a:ext cx="889000" cy="1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161542</xdr:rowOff>
    </xdr:from>
    <xdr:to>
      <xdr:col>85</xdr:col>
      <xdr:colOff>177800</xdr:colOff>
      <xdr:row>97</xdr:row>
      <xdr:rowOff>91692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7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131821</xdr:rowOff>
    </xdr:from>
    <xdr:to>
      <xdr:col>81</xdr:col>
      <xdr:colOff>101600</xdr:colOff>
      <xdr:row>97</xdr:row>
      <xdr:rowOff>61971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78498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6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109807</xdr:rowOff>
    </xdr:from>
    <xdr:to>
      <xdr:col>76</xdr:col>
      <xdr:colOff>165100</xdr:colOff>
      <xdr:row>97</xdr:row>
      <xdr:rowOff>39957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56484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4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97372</xdr:rowOff>
    </xdr:from>
    <xdr:to>
      <xdr:col>72</xdr:col>
      <xdr:colOff>38100</xdr:colOff>
      <xdr:row>97</xdr:row>
      <xdr:rowOff>27522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44049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3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53758</xdr:rowOff>
    </xdr:from>
    <xdr:to>
      <xdr:col>67</xdr:col>
      <xdr:colOff>101600</xdr:colOff>
      <xdr:row>97</xdr:row>
      <xdr:rowOff>155358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5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5100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148600"/>
          <a:ext cx="838200" cy="150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125750</xdr:rowOff>
    </xdr:from>
    <xdr:to>
      <xdr:col>116</xdr:col>
      <xdr:colOff>114300</xdr:colOff>
      <xdr:row>30</xdr:row>
      <xdr:rowOff>55900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0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78777</xdr:rowOff>
    </xdr:from>
    <xdr:ext cx="599010"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05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56636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9657836"/>
          <a:ext cx="1269" cy="42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8727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24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3313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94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56636</xdr:rowOff>
    </xdr:from>
    <xdr:to>
      <xdr:col>116</xdr:col>
      <xdr:colOff>152400</xdr:colOff>
      <xdr:row>56</xdr:row>
      <xdr:rowOff>56636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965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10884</xdr:rowOff>
    </xdr:from>
    <xdr:to>
      <xdr:col>116</xdr:col>
      <xdr:colOff>63500</xdr:colOff>
      <xdr:row>58</xdr:row>
      <xdr:rowOff>114526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8926284"/>
          <a:ext cx="838200" cy="11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53177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9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74750</xdr:rowOff>
    </xdr:from>
    <xdr:to>
      <xdr:col>116</xdr:col>
      <xdr:colOff>114300</xdr:colOff>
      <xdr:row>59</xdr:row>
      <xdr:rowOff>4900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10884</xdr:rowOff>
    </xdr:from>
    <xdr:to>
      <xdr:col>111</xdr:col>
      <xdr:colOff>177800</xdr:colOff>
      <xdr:row>58</xdr:row>
      <xdr:rowOff>108661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8926284"/>
          <a:ext cx="889000" cy="11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62931</xdr:rowOff>
    </xdr:from>
    <xdr:to>
      <xdr:col>112</xdr:col>
      <xdr:colOff>38100</xdr:colOff>
      <xdr:row>58</xdr:row>
      <xdr:rowOff>164531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155658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0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108661</xdr:rowOff>
    </xdr:from>
    <xdr:to>
      <xdr:col>107</xdr:col>
      <xdr:colOff>50800</xdr:colOff>
      <xdr:row>58</xdr:row>
      <xdr:rowOff>116886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52761"/>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68971</xdr:rowOff>
    </xdr:from>
    <xdr:to>
      <xdr:col>107</xdr:col>
      <xdr:colOff>101600</xdr:colOff>
      <xdr:row>58</xdr:row>
      <xdr:rowOff>170571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161698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116886</xdr:rowOff>
    </xdr:from>
    <xdr:to>
      <xdr:col>102</xdr:col>
      <xdr:colOff>114300</xdr:colOff>
      <xdr:row>58</xdr:row>
      <xdr:rowOff>117361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60986"/>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71879</xdr:rowOff>
    </xdr:from>
    <xdr:to>
      <xdr:col>102</xdr:col>
      <xdr:colOff>165100</xdr:colOff>
      <xdr:row>59</xdr:row>
      <xdr:rowOff>2029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164606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58624</xdr:rowOff>
    </xdr:from>
    <xdr:to>
      <xdr:col>98</xdr:col>
      <xdr:colOff>38100</xdr:colOff>
      <xdr:row>58</xdr:row>
      <xdr:rowOff>160224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5301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63726</xdr:rowOff>
    </xdr:from>
    <xdr:to>
      <xdr:col>116</xdr:col>
      <xdr:colOff>114300</xdr:colOff>
      <xdr:row>58</xdr:row>
      <xdr:rowOff>165326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23103</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131534</xdr:rowOff>
    </xdr:from>
    <xdr:to>
      <xdr:col>112</xdr:col>
      <xdr:colOff>38100</xdr:colOff>
      <xdr:row>52</xdr:row>
      <xdr:rowOff>61684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8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50</xdr:row>
      <xdr:rowOff>78211</xdr:rowOff>
    </xdr:from>
    <xdr:ext cx="59901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23795" y="865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57861</xdr:rowOff>
    </xdr:from>
    <xdr:to>
      <xdr:col>107</xdr:col>
      <xdr:colOff>101600</xdr:colOff>
      <xdr:row>58</xdr:row>
      <xdr:rowOff>159461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4538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7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66086</xdr:rowOff>
    </xdr:from>
    <xdr:to>
      <xdr:col>102</xdr:col>
      <xdr:colOff>165100</xdr:colOff>
      <xdr:row>58</xdr:row>
      <xdr:rowOff>167686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12763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66561</xdr:rowOff>
    </xdr:from>
    <xdr:to>
      <xdr:col>98</xdr:col>
      <xdr:colOff>38100</xdr:colOff>
      <xdr:row>58</xdr:row>
      <xdr:rowOff>168161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159288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0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77532</xdr:rowOff>
    </xdr:from>
    <xdr:to>
      <xdr:col>116</xdr:col>
      <xdr:colOff>63500</xdr:colOff>
      <xdr:row>77</xdr:row>
      <xdr:rowOff>115838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36282"/>
          <a:ext cx="838200" cy="38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63164</xdr:rowOff>
    </xdr:from>
    <xdr:to>
      <xdr:col>111</xdr:col>
      <xdr:colOff>177800</xdr:colOff>
      <xdr:row>75</xdr:row>
      <xdr:rowOff>77532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921914"/>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63164</xdr:rowOff>
    </xdr:from>
    <xdr:to>
      <xdr:col>107</xdr:col>
      <xdr:colOff>50800</xdr:colOff>
      <xdr:row>75</xdr:row>
      <xdr:rowOff>114055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21914"/>
          <a:ext cx="8890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42602</xdr:rowOff>
    </xdr:from>
    <xdr:to>
      <xdr:col>102</xdr:col>
      <xdr:colOff>114300</xdr:colOff>
      <xdr:row>75</xdr:row>
      <xdr:rowOff>114055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01352"/>
          <a:ext cx="889000" cy="7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65038</xdr:rowOff>
    </xdr:from>
    <xdr:to>
      <xdr:col>116</xdr:col>
      <xdr:colOff>114300</xdr:colOff>
      <xdr:row>77</xdr:row>
      <xdr:rowOff>166638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43465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26732</xdr:rowOff>
    </xdr:from>
    <xdr:to>
      <xdr:col>112</xdr:col>
      <xdr:colOff>38100</xdr:colOff>
      <xdr:row>75</xdr:row>
      <xdr:rowOff>128332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144859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6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12364</xdr:rowOff>
    </xdr:from>
    <xdr:to>
      <xdr:col>107</xdr:col>
      <xdr:colOff>101600</xdr:colOff>
      <xdr:row>75</xdr:row>
      <xdr:rowOff>113964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130491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64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63255</xdr:rowOff>
    </xdr:from>
    <xdr:to>
      <xdr:col>102</xdr:col>
      <xdr:colOff>165100</xdr:colOff>
      <xdr:row>75</xdr:row>
      <xdr:rowOff>164855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9932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69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163252</xdr:rowOff>
    </xdr:from>
    <xdr:to>
      <xdr:col>98</xdr:col>
      <xdr:colOff>38100</xdr:colOff>
      <xdr:row>75</xdr:row>
      <xdr:rowOff>93402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109929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62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3,440,286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1,001,503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円となっており、類似団体と比較して一人あたりのコストが高く、前年度比べ</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436,381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年度は継続して実施している事業に加え、</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令和５年度から繰り越した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アマミノクロウサギ研究飼育施設建設事業（事業費</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703,964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千円）や</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湯湾釜選果場改修</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事業（</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49,731</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等の大型事業を実施したためである。公共施設等総合管理計画に基づき用途が重複している施設、利用頻度が低く老朽化が進んでいる施設に関しては積極的に複合化や除却等を進める。人件費については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業務の見直しを進めながら、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を実施し削減を図る。物件費は令和２年度から増加傾向にあり、今後も電算関係経費の増化などにより悪化が懸念される。各種委託料の見直しや、旅費・需用費の抑制及び予算編成時のシ－リングの実施などにより抑制を図る。補助費等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40,382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100,054</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営企業の継続事業による公債費の増や医療費が高い水準で移行していること等により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人）、令和２年国勢調査では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人（確定値）となった。人口減少に歯止めをかけないと住民一人当たりのコストはいずれの経費も増加すると思われる。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
1,380
88.26
4,953,139
4,761,357
67,434
1,834,052
3,860,042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19499</xdr:rowOff>
    </xdr:from>
    <xdr:to>
      <xdr:col>24</xdr:col>
      <xdr:colOff>63500</xdr:colOff>
      <xdr:row>36</xdr:row>
      <xdr:rowOff>29143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91699"/>
          <a:ext cx="8382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29143</xdr:rowOff>
    </xdr:from>
    <xdr:to>
      <xdr:col>19</xdr:col>
      <xdr:colOff>177800</xdr:colOff>
      <xdr:row>36</xdr:row>
      <xdr:rowOff>33072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01343"/>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33072</xdr:rowOff>
    </xdr:from>
    <xdr:to>
      <xdr:col>15</xdr:col>
      <xdr:colOff>50800</xdr:colOff>
      <xdr:row>36</xdr:row>
      <xdr:rowOff>37444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05272"/>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37444</xdr:rowOff>
    </xdr:from>
    <xdr:to>
      <xdr:col>10</xdr:col>
      <xdr:colOff>114300</xdr:colOff>
      <xdr:row>36</xdr:row>
      <xdr:rowOff>65877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09644"/>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140149</xdr:rowOff>
    </xdr:from>
    <xdr:to>
      <xdr:col>24</xdr:col>
      <xdr:colOff>114300</xdr:colOff>
      <xdr:row>36</xdr:row>
      <xdr:rowOff>70299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163026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149793</xdr:rowOff>
    </xdr:from>
    <xdr:to>
      <xdr:col>20</xdr:col>
      <xdr:colOff>38100</xdr:colOff>
      <xdr:row>36</xdr:row>
      <xdr:rowOff>79943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5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96470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153722</xdr:rowOff>
    </xdr:from>
    <xdr:to>
      <xdr:col>15</xdr:col>
      <xdr:colOff>101600</xdr:colOff>
      <xdr:row>36</xdr:row>
      <xdr:rowOff>83872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100399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158094</xdr:rowOff>
    </xdr:from>
    <xdr:to>
      <xdr:col>10</xdr:col>
      <xdr:colOff>165100</xdr:colOff>
      <xdr:row>36</xdr:row>
      <xdr:rowOff>88244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104771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15077</xdr:rowOff>
    </xdr:from>
    <xdr:to>
      <xdr:col>6</xdr:col>
      <xdr:colOff>38100</xdr:colOff>
      <xdr:row>36</xdr:row>
      <xdr:rowOff>116677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133204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6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66098</xdr:rowOff>
    </xdr:from>
    <xdr:to>
      <xdr:col>24</xdr:col>
      <xdr:colOff>63500</xdr:colOff>
      <xdr:row>55</xdr:row>
      <xdr:rowOff>120762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95848"/>
          <a:ext cx="838200" cy="5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120762</xdr:rowOff>
    </xdr:from>
    <xdr:to>
      <xdr:col>19</xdr:col>
      <xdr:colOff>177800</xdr:colOff>
      <xdr:row>56</xdr:row>
      <xdr:rowOff>98174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50512"/>
          <a:ext cx="889000" cy="1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85163</xdr:rowOff>
    </xdr:from>
    <xdr:to>
      <xdr:col>15</xdr:col>
      <xdr:colOff>50800</xdr:colOff>
      <xdr:row>56</xdr:row>
      <xdr:rowOff>98174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86363"/>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5363</xdr:rowOff>
    </xdr:from>
    <xdr:to>
      <xdr:col>10</xdr:col>
      <xdr:colOff>114300</xdr:colOff>
      <xdr:row>56</xdr:row>
      <xdr:rowOff>85163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06563"/>
          <a:ext cx="8890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15298</xdr:rowOff>
    </xdr:from>
    <xdr:to>
      <xdr:col>24</xdr:col>
      <xdr:colOff>114300</xdr:colOff>
      <xdr:row>55</xdr:row>
      <xdr:rowOff>116898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38175</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6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69962</xdr:rowOff>
    </xdr:from>
    <xdr:to>
      <xdr:col>20</xdr:col>
      <xdr:colOff>38100</xdr:colOff>
      <xdr:row>56</xdr:row>
      <xdr:rowOff>112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16639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2749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47374</xdr:rowOff>
    </xdr:from>
    <xdr:to>
      <xdr:col>15</xdr:col>
      <xdr:colOff>101600</xdr:colOff>
      <xdr:row>56</xdr:row>
      <xdr:rowOff>148974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165501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2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34363</xdr:rowOff>
    </xdr:from>
    <xdr:to>
      <xdr:col>10</xdr:col>
      <xdr:colOff>165100</xdr:colOff>
      <xdr:row>56</xdr:row>
      <xdr:rowOff>135963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3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152490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126013</xdr:rowOff>
    </xdr:from>
    <xdr:to>
      <xdr:col>6</xdr:col>
      <xdr:colOff>38100</xdr:colOff>
      <xdr:row>56</xdr:row>
      <xdr:rowOff>56163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72690</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330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39677</xdr:rowOff>
    </xdr:from>
    <xdr:to>
      <xdr:col>24</xdr:col>
      <xdr:colOff>63500</xdr:colOff>
      <xdr:row>76</xdr:row>
      <xdr:rowOff>74617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69877"/>
          <a:ext cx="838200" cy="3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74617</xdr:rowOff>
    </xdr:from>
    <xdr:to>
      <xdr:col>19</xdr:col>
      <xdr:colOff>177800</xdr:colOff>
      <xdr:row>77</xdr:row>
      <xdr:rowOff>88582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4817"/>
          <a:ext cx="889000" cy="18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88582</xdr:rowOff>
    </xdr:from>
    <xdr:to>
      <xdr:col>15</xdr:col>
      <xdr:colOff>50800</xdr:colOff>
      <xdr:row>77</xdr:row>
      <xdr:rowOff>110629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90232"/>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110629</xdr:rowOff>
    </xdr:from>
    <xdr:to>
      <xdr:col>10</xdr:col>
      <xdr:colOff>114300</xdr:colOff>
      <xdr:row>78</xdr:row>
      <xdr:rowOff>7910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12279"/>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160327</xdr:rowOff>
    </xdr:from>
    <xdr:to>
      <xdr:col>24</xdr:col>
      <xdr:colOff>114300</xdr:colOff>
      <xdr:row>76</xdr:row>
      <xdr:rowOff>90477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7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23817</xdr:rowOff>
    </xdr:from>
    <xdr:to>
      <xdr:col>20</xdr:col>
      <xdr:colOff>38100</xdr:colOff>
      <xdr:row>76</xdr:row>
      <xdr:rowOff>125417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141945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37782</xdr:rowOff>
    </xdr:from>
    <xdr:to>
      <xdr:col>15</xdr:col>
      <xdr:colOff>101600</xdr:colOff>
      <xdr:row>77</xdr:row>
      <xdr:rowOff>139382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155909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59829</xdr:rowOff>
    </xdr:from>
    <xdr:to>
      <xdr:col>10</xdr:col>
      <xdr:colOff>165100</xdr:colOff>
      <xdr:row>77</xdr:row>
      <xdr:rowOff>161429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128560</xdr:rowOff>
    </xdr:from>
    <xdr:to>
      <xdr:col>6</xdr:col>
      <xdr:colOff>38100</xdr:colOff>
      <xdr:row>78</xdr:row>
      <xdr:rowOff>58710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75237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0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56242</xdr:rowOff>
    </xdr:from>
    <xdr:to>
      <xdr:col>24</xdr:col>
      <xdr:colOff>63500</xdr:colOff>
      <xdr:row>97</xdr:row>
      <xdr:rowOff>91370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6892"/>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91370</xdr:rowOff>
    </xdr:from>
    <xdr:to>
      <xdr:col>19</xdr:col>
      <xdr:colOff>177800</xdr:colOff>
      <xdr:row>97</xdr:row>
      <xdr:rowOff>93766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22020"/>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83494</xdr:rowOff>
    </xdr:from>
    <xdr:to>
      <xdr:col>15</xdr:col>
      <xdr:colOff>50800</xdr:colOff>
      <xdr:row>97</xdr:row>
      <xdr:rowOff>93766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14144"/>
          <a:ext cx="8890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83494</xdr:rowOff>
    </xdr:from>
    <xdr:to>
      <xdr:col>10</xdr:col>
      <xdr:colOff>114300</xdr:colOff>
      <xdr:row>97</xdr:row>
      <xdr:rowOff>123161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4144"/>
          <a:ext cx="8890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5442</xdr:rowOff>
    </xdr:from>
    <xdr:to>
      <xdr:col>24</xdr:col>
      <xdr:colOff>114300</xdr:colOff>
      <xdr:row>97</xdr:row>
      <xdr:rowOff>107042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28319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40570</xdr:rowOff>
    </xdr:from>
    <xdr:to>
      <xdr:col>20</xdr:col>
      <xdr:colOff>38100</xdr:colOff>
      <xdr:row>97</xdr:row>
      <xdr:rowOff>142170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133297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6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42966</xdr:rowOff>
    </xdr:from>
    <xdr:to>
      <xdr:col>15</xdr:col>
      <xdr:colOff>101600</xdr:colOff>
      <xdr:row>97</xdr:row>
      <xdr:rowOff>144566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161093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32694</xdr:rowOff>
    </xdr:from>
    <xdr:to>
      <xdr:col>10</xdr:col>
      <xdr:colOff>165100</xdr:colOff>
      <xdr:row>97</xdr:row>
      <xdr:rowOff>134294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150821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3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72361</xdr:rowOff>
    </xdr:from>
    <xdr:to>
      <xdr:col>6</xdr:col>
      <xdr:colOff>38100</xdr:colOff>
      <xdr:row>98</xdr:row>
      <xdr:rowOff>2511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19038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7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3352</xdr:rowOff>
    </xdr:from>
    <xdr:to>
      <xdr:col>55</xdr:col>
      <xdr:colOff>0</xdr:colOff>
      <xdr:row>57</xdr:row>
      <xdr:rowOff>61206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04552"/>
          <a:ext cx="838200" cy="22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61206</xdr:rowOff>
    </xdr:from>
    <xdr:to>
      <xdr:col>50</xdr:col>
      <xdr:colOff>114300</xdr:colOff>
      <xdr:row>57</xdr:row>
      <xdr:rowOff>70383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33856"/>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70383</xdr:rowOff>
    </xdr:from>
    <xdr:to>
      <xdr:col>45</xdr:col>
      <xdr:colOff>177800</xdr:colOff>
      <xdr:row>57</xdr:row>
      <xdr:rowOff>130387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43033"/>
          <a:ext cx="889000" cy="6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109081</xdr:rowOff>
    </xdr:from>
    <xdr:to>
      <xdr:col>41</xdr:col>
      <xdr:colOff>50800</xdr:colOff>
      <xdr:row>57</xdr:row>
      <xdr:rowOff>130387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81731"/>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124002</xdr:rowOff>
    </xdr:from>
    <xdr:to>
      <xdr:col>55</xdr:col>
      <xdr:colOff>50800</xdr:colOff>
      <xdr:row>56</xdr:row>
      <xdr:rowOff>54152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146879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0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10406</xdr:rowOff>
    </xdr:from>
    <xdr:to>
      <xdr:col>50</xdr:col>
      <xdr:colOff>165100</xdr:colOff>
      <xdr:row>57</xdr:row>
      <xdr:rowOff>112006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128533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19583</xdr:rowOff>
    </xdr:from>
    <xdr:to>
      <xdr:col>46</xdr:col>
      <xdr:colOff>38100</xdr:colOff>
      <xdr:row>57</xdr:row>
      <xdr:rowOff>121183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137710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6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79587</xdr:rowOff>
    </xdr:from>
    <xdr:to>
      <xdr:col>41</xdr:col>
      <xdr:colOff>101600</xdr:colOff>
      <xdr:row>58</xdr:row>
      <xdr:rowOff>9737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26264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58281</xdr:rowOff>
    </xdr:from>
    <xdr:to>
      <xdr:col>36</xdr:col>
      <xdr:colOff>165100</xdr:colOff>
      <xdr:row>57</xdr:row>
      <xdr:rowOff>159881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4958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69495</xdr:rowOff>
    </xdr:from>
    <xdr:to>
      <xdr:col>55</xdr:col>
      <xdr:colOff>0</xdr:colOff>
      <xdr:row>79</xdr:row>
      <xdr:rowOff>78170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14045"/>
          <a:ext cx="8382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78170</xdr:rowOff>
    </xdr:from>
    <xdr:to>
      <xdr:col>50</xdr:col>
      <xdr:colOff>114300</xdr:colOff>
      <xdr:row>79</xdr:row>
      <xdr:rowOff>84951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2272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55350</xdr:rowOff>
    </xdr:from>
    <xdr:to>
      <xdr:col>45</xdr:col>
      <xdr:colOff>177800</xdr:colOff>
      <xdr:row>79</xdr:row>
      <xdr:rowOff>84951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99900"/>
          <a:ext cx="889000" cy="2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54594</xdr:rowOff>
    </xdr:from>
    <xdr:to>
      <xdr:col>41</xdr:col>
      <xdr:colOff>50800</xdr:colOff>
      <xdr:row>79</xdr:row>
      <xdr:rowOff>55350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99144"/>
          <a:ext cx="8890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18695</xdr:rowOff>
    </xdr:from>
    <xdr:to>
      <xdr:col>55</xdr:col>
      <xdr:colOff>50800</xdr:colOff>
      <xdr:row>79</xdr:row>
      <xdr:rowOff>120295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105072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27370</xdr:rowOff>
    </xdr:from>
    <xdr:to>
      <xdr:col>50</xdr:col>
      <xdr:colOff>165100</xdr:colOff>
      <xdr:row>79</xdr:row>
      <xdr:rowOff>128970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120097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34151</xdr:rowOff>
    </xdr:from>
    <xdr:to>
      <xdr:col>46</xdr:col>
      <xdr:colOff>38100</xdr:colOff>
      <xdr:row>79</xdr:row>
      <xdr:rowOff>135751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126878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4550</xdr:rowOff>
    </xdr:from>
    <xdr:to>
      <xdr:col>41</xdr:col>
      <xdr:colOff>101600</xdr:colOff>
      <xdr:row>79</xdr:row>
      <xdr:rowOff>106150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4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97277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4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3794</xdr:rowOff>
    </xdr:from>
    <xdr:to>
      <xdr:col>36</xdr:col>
      <xdr:colOff>165100</xdr:colOff>
      <xdr:row>79</xdr:row>
      <xdr:rowOff>105394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96521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141852</xdr:rowOff>
    </xdr:from>
    <xdr:to>
      <xdr:col>55</xdr:col>
      <xdr:colOff>0</xdr:colOff>
      <xdr:row>97</xdr:row>
      <xdr:rowOff>154008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2502"/>
          <a:ext cx="838200" cy="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98912</xdr:rowOff>
    </xdr:from>
    <xdr:to>
      <xdr:col>50</xdr:col>
      <xdr:colOff>114300</xdr:colOff>
      <xdr:row>97</xdr:row>
      <xdr:rowOff>141852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29562"/>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98912</xdr:rowOff>
    </xdr:from>
    <xdr:to>
      <xdr:col>45</xdr:col>
      <xdr:colOff>177800</xdr:colOff>
      <xdr:row>97</xdr:row>
      <xdr:rowOff>123214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9562"/>
          <a:ext cx="889000" cy="2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92973</xdr:rowOff>
    </xdr:from>
    <xdr:to>
      <xdr:col>41</xdr:col>
      <xdr:colOff>50800</xdr:colOff>
      <xdr:row>97</xdr:row>
      <xdr:rowOff>123214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23623"/>
          <a:ext cx="8890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103208</xdr:rowOff>
    </xdr:from>
    <xdr:to>
      <xdr:col>55</xdr:col>
      <xdr:colOff>50800</xdr:colOff>
      <xdr:row>98</xdr:row>
      <xdr:rowOff>33358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126085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91052</xdr:rowOff>
    </xdr:from>
    <xdr:to>
      <xdr:col>50</xdr:col>
      <xdr:colOff>165100</xdr:colOff>
      <xdr:row>98</xdr:row>
      <xdr:rowOff>21202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37729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9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48112</xdr:rowOff>
    </xdr:from>
    <xdr:to>
      <xdr:col>46</xdr:col>
      <xdr:colOff>38100</xdr:colOff>
      <xdr:row>97</xdr:row>
      <xdr:rowOff>149712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166239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5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72414</xdr:rowOff>
    </xdr:from>
    <xdr:to>
      <xdr:col>41</xdr:col>
      <xdr:colOff>101600</xdr:colOff>
      <xdr:row>98</xdr:row>
      <xdr:rowOff>2564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19091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7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42173</xdr:rowOff>
    </xdr:from>
    <xdr:to>
      <xdr:col>36</xdr:col>
      <xdr:colOff>165100</xdr:colOff>
      <xdr:row>97</xdr:row>
      <xdr:rowOff>143773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160300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46450</xdr:rowOff>
    </xdr:from>
    <xdr:to>
      <xdr:col>85</xdr:col>
      <xdr:colOff>127000</xdr:colOff>
      <xdr:row>36</xdr:row>
      <xdr:rowOff>63835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18650"/>
          <a:ext cx="8382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83388</xdr:rowOff>
    </xdr:from>
    <xdr:to>
      <xdr:col>81</xdr:col>
      <xdr:colOff>50800</xdr:colOff>
      <xdr:row>36</xdr:row>
      <xdr:rowOff>46450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84138"/>
          <a:ext cx="889000" cy="1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83388</xdr:rowOff>
    </xdr:from>
    <xdr:to>
      <xdr:col>76</xdr:col>
      <xdr:colOff>114300</xdr:colOff>
      <xdr:row>36</xdr:row>
      <xdr:rowOff>158110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084138"/>
          <a:ext cx="889000" cy="24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95550</xdr:rowOff>
    </xdr:from>
    <xdr:to>
      <xdr:col>71</xdr:col>
      <xdr:colOff>177800</xdr:colOff>
      <xdr:row>36</xdr:row>
      <xdr:rowOff>158110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67750"/>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13035</xdr:rowOff>
    </xdr:from>
    <xdr:to>
      <xdr:col>85</xdr:col>
      <xdr:colOff>177800</xdr:colOff>
      <xdr:row>36</xdr:row>
      <xdr:rowOff>114635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35912</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167100</xdr:rowOff>
    </xdr:from>
    <xdr:to>
      <xdr:col>81</xdr:col>
      <xdr:colOff>101600</xdr:colOff>
      <xdr:row>36</xdr:row>
      <xdr:rowOff>97250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113777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4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32588</xdr:rowOff>
    </xdr:from>
    <xdr:to>
      <xdr:col>76</xdr:col>
      <xdr:colOff>165100</xdr:colOff>
      <xdr:row>35</xdr:row>
      <xdr:rowOff>134188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150715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80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107310</xdr:rowOff>
    </xdr:from>
    <xdr:to>
      <xdr:col>72</xdr:col>
      <xdr:colOff>38100</xdr:colOff>
      <xdr:row>37</xdr:row>
      <xdr:rowOff>37460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7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53987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605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44750</xdr:rowOff>
    </xdr:from>
    <xdr:to>
      <xdr:col>67</xdr:col>
      <xdr:colOff>101600</xdr:colOff>
      <xdr:row>36</xdr:row>
      <xdr:rowOff>146350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162877</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99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67887</xdr:rowOff>
    </xdr:from>
    <xdr:to>
      <xdr:col>85</xdr:col>
      <xdr:colOff>127000</xdr:colOff>
      <xdr:row>57</xdr:row>
      <xdr:rowOff>84693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69087"/>
          <a:ext cx="838200" cy="18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54724</xdr:rowOff>
    </xdr:from>
    <xdr:to>
      <xdr:col>81</xdr:col>
      <xdr:colOff>50800</xdr:colOff>
      <xdr:row>57</xdr:row>
      <xdr:rowOff>84693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27374"/>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54724</xdr:rowOff>
    </xdr:from>
    <xdr:to>
      <xdr:col>76</xdr:col>
      <xdr:colOff>114300</xdr:colOff>
      <xdr:row>57</xdr:row>
      <xdr:rowOff>128060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7374"/>
          <a:ext cx="889000" cy="7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128060</xdr:rowOff>
    </xdr:from>
    <xdr:to>
      <xdr:col>71</xdr:col>
      <xdr:colOff>177800</xdr:colOff>
      <xdr:row>57</xdr:row>
      <xdr:rowOff>134621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0710"/>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17087</xdr:rowOff>
    </xdr:from>
    <xdr:to>
      <xdr:col>85</xdr:col>
      <xdr:colOff>177800</xdr:colOff>
      <xdr:row>56</xdr:row>
      <xdr:rowOff>118687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39964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6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33893</xdr:rowOff>
    </xdr:from>
    <xdr:to>
      <xdr:col>81</xdr:col>
      <xdr:colOff>101600</xdr:colOff>
      <xdr:row>57</xdr:row>
      <xdr:rowOff>135493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126620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9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3924</xdr:rowOff>
    </xdr:from>
    <xdr:to>
      <xdr:col>76</xdr:col>
      <xdr:colOff>165100</xdr:colOff>
      <xdr:row>57</xdr:row>
      <xdr:rowOff>105524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122051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5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77260</xdr:rowOff>
    </xdr:from>
    <xdr:to>
      <xdr:col>72</xdr:col>
      <xdr:colOff>38100</xdr:colOff>
      <xdr:row>58</xdr:row>
      <xdr:rowOff>7410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169987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4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83821</xdr:rowOff>
    </xdr:from>
    <xdr:to>
      <xdr:col>67</xdr:col>
      <xdr:colOff>101600</xdr:colOff>
      <xdr:row>58</xdr:row>
      <xdr:rowOff>13971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30498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3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13665</xdr:rowOff>
    </xdr:from>
    <xdr:to>
      <xdr:col>85</xdr:col>
      <xdr:colOff>127000</xdr:colOff>
      <xdr:row>77</xdr:row>
      <xdr:rowOff>91294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700965"/>
          <a:ext cx="838200" cy="5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91294</xdr:rowOff>
    </xdr:from>
    <xdr:to>
      <xdr:col>81</xdr:col>
      <xdr:colOff>50800</xdr:colOff>
      <xdr:row>79</xdr:row>
      <xdr:rowOff>15029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292944"/>
          <a:ext cx="889000" cy="26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27426</xdr:rowOff>
    </xdr:from>
    <xdr:to>
      <xdr:col>76</xdr:col>
      <xdr:colOff>114300</xdr:colOff>
      <xdr:row>79</xdr:row>
      <xdr:rowOff>15029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00526"/>
          <a:ext cx="889000" cy="1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4201</xdr:rowOff>
    </xdr:from>
    <xdr:to>
      <xdr:col>71</xdr:col>
      <xdr:colOff>177800</xdr:colOff>
      <xdr:row>78</xdr:row>
      <xdr:rowOff>27426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77301"/>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134315</xdr:rowOff>
    </xdr:from>
    <xdr:to>
      <xdr:col>85</xdr:col>
      <xdr:colOff>177800</xdr:colOff>
      <xdr:row>74</xdr:row>
      <xdr:rowOff>64465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6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157192</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50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40494</xdr:rowOff>
    </xdr:from>
    <xdr:to>
      <xdr:col>81</xdr:col>
      <xdr:colOff>101600</xdr:colOff>
      <xdr:row>77</xdr:row>
      <xdr:rowOff>142094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158621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0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135679</xdr:rowOff>
    </xdr:from>
    <xdr:to>
      <xdr:col>76</xdr:col>
      <xdr:colOff>165100</xdr:colOff>
      <xdr:row>79</xdr:row>
      <xdr:rowOff>65829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56956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148076</xdr:rowOff>
    </xdr:from>
    <xdr:to>
      <xdr:col>72</xdr:col>
      <xdr:colOff>38100</xdr:colOff>
      <xdr:row>78</xdr:row>
      <xdr:rowOff>78226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94753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2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124851</xdr:rowOff>
    </xdr:from>
    <xdr:to>
      <xdr:col>67</xdr:col>
      <xdr:colOff>101600</xdr:colOff>
      <xdr:row>78</xdr:row>
      <xdr:rowOff>55001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71528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0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64714</xdr:rowOff>
    </xdr:from>
    <xdr:to>
      <xdr:col>85</xdr:col>
      <xdr:colOff>127000</xdr:colOff>
      <xdr:row>96</xdr:row>
      <xdr:rowOff>77657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23914"/>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77657</xdr:rowOff>
    </xdr:from>
    <xdr:to>
      <xdr:col>81</xdr:col>
      <xdr:colOff>50800</xdr:colOff>
      <xdr:row>96</xdr:row>
      <xdr:rowOff>138260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6857"/>
          <a:ext cx="889000" cy="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69879</xdr:rowOff>
    </xdr:from>
    <xdr:to>
      <xdr:col>76</xdr:col>
      <xdr:colOff>114300</xdr:colOff>
      <xdr:row>96</xdr:row>
      <xdr:rowOff>138260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29079"/>
          <a:ext cx="889000" cy="6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69879</xdr:rowOff>
    </xdr:from>
    <xdr:to>
      <xdr:col>71</xdr:col>
      <xdr:colOff>177800</xdr:colOff>
      <xdr:row>96</xdr:row>
      <xdr:rowOff>78530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29079"/>
          <a:ext cx="8890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13914</xdr:rowOff>
    </xdr:from>
    <xdr:to>
      <xdr:col>85</xdr:col>
      <xdr:colOff>177800</xdr:colOff>
      <xdr:row>96</xdr:row>
      <xdr:rowOff>115514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36791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2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26857</xdr:rowOff>
    </xdr:from>
    <xdr:to>
      <xdr:col>81</xdr:col>
      <xdr:colOff>101600</xdr:colOff>
      <xdr:row>96</xdr:row>
      <xdr:rowOff>128457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144984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6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87460</xdr:rowOff>
    </xdr:from>
    <xdr:to>
      <xdr:col>76</xdr:col>
      <xdr:colOff>165100</xdr:colOff>
      <xdr:row>97</xdr:row>
      <xdr:rowOff>17610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34137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2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19079</xdr:rowOff>
    </xdr:from>
    <xdr:to>
      <xdr:col>72</xdr:col>
      <xdr:colOff>38100</xdr:colOff>
      <xdr:row>96</xdr:row>
      <xdr:rowOff>120679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137206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5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27730</xdr:rowOff>
    </xdr:from>
    <xdr:to>
      <xdr:col>67</xdr:col>
      <xdr:colOff>101600</xdr:colOff>
      <xdr:row>96</xdr:row>
      <xdr:rowOff>129330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145857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6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131,648</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千</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増加し、住民一人当たりのコストも</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119,563</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令和５年度から繰り越した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アマミノクロウサギ研究飼育施設建設事業（事業費</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703,964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により普通建設事業費が増加したこと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より増加している。民生費は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令和５年度から設置している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福祉事務所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増等により住民一人当たりのコストも増加した。農林水産業費は農業集落排水事業への操出金がが増加したため昨年度より住民一人あたりのコストが増加した。土木費は普通建設事業費の減少により住民一人あたりのコストも減少した。消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防災行政無線設備整備事業（事業費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千円）や消防団ポンプ車購入事業（事業費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千円）により普通建設事業費が増加した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が、令和６年度は普通建設事業費が減少となったため、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した。教育費は令和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設置・校庭整備事業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45,239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や今里小学校体育館改修事業（事業費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67,951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の大型事業の実施等があった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年度は、住民一人当たりのコストも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災害復旧費は台風等による災害復旧事業があったため、前年度より増加している。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公債費は以前発行した地方債の償還終了により徐々に減少していたが、令和２年度実施の庁舎耐震化事業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やアマミノクロウサギ飼育研究施設建設事業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元金償還が開始されたため、住民一人あたりのコストも増加している。性質別歳出決算分析でも記入したが、人口減少に歯止めをかけないと住民一人当たりのコストはいずれの経費も増加すると思わ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財政調整基金残高は減少している。今後も地方債残高の減少を図りながら併せて基金の増加を図る。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実質収支額も令和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年度より減少している。令和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実質単年度収支は赤字となっている。今後も引き続き黒字となるよう努める。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財政運営になると思われる。早期加入を促進し使用料の増加を図る。簡易水道事業特別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集落排水事業・簡易水道事業は使用料金の改定の検討を含め経営改善を図る。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国民健康保険特別会計、介護保険特別会計及び後期高齢者医療特別会計においては現在健康教室の実施などにより、介護予防に取り組み医療費の抑制を図っている。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大和の園特別会計は基金が大きく減少し、今後は一般会計からの繰出金が増加する見込みであるため、業務の見直しによる人件費の抑制に努める。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4953139</v>
      </c>
      <c r="BO4" s="436"/>
      <c r="BP4" s="436"/>
      <c r="BQ4" s="436"/>
      <c r="BR4" s="436"/>
      <c r="BS4" s="436"/>
      <c r="BT4" s="436"/>
      <c r="BU4" s="437"/>
      <c r="BV4" s="435">
        <v>4457577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4761357</v>
      </c>
      <c r="BO5" s="407"/>
      <c r="BP5" s="407"/>
      <c r="BQ5" s="407"/>
      <c r="BR5" s="407"/>
      <c r="BS5" s="407"/>
      <c r="BT5" s="407"/>
      <c r="BU5" s="408"/>
      <c r="BV5" s="406">
        <v>4137463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92.7</v>
      </c>
      <c r="CU5" s="404"/>
      <c r="CV5" s="404"/>
      <c r="CW5" s="404"/>
      <c r="CX5" s="404"/>
      <c r="CY5" s="404"/>
      <c r="CZ5" s="404"/>
      <c r="DA5" s="405"/>
      <c r="DB5" s="403">
        <v>90.8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191782</v>
      </c>
      <c r="BO6" s="407"/>
      <c r="BP6" s="407"/>
      <c r="BQ6" s="407"/>
      <c r="BR6" s="407"/>
      <c r="BS6" s="407"/>
      <c r="BT6" s="407"/>
      <c r="BU6" s="408"/>
      <c r="BV6" s="406">
        <v>320114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92.9</v>
      </c>
      <c r="CU6" s="550"/>
      <c r="CV6" s="550"/>
      <c r="CW6" s="550"/>
      <c r="CX6" s="550"/>
      <c r="CY6" s="550"/>
      <c r="CZ6" s="550"/>
      <c r="DA6" s="551"/>
      <c r="DB6" s="549">
        <v>91.1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124348</v>
      </c>
      <c r="BO7" s="407"/>
      <c r="BP7" s="407"/>
      <c r="BQ7" s="407"/>
      <c r="BR7" s="407"/>
      <c r="BS7" s="407"/>
      <c r="BT7" s="407"/>
      <c r="BU7" s="408"/>
      <c r="BV7" s="406">
        <v>227537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1834052</v>
      </c>
      <c r="CU7" s="407"/>
      <c r="CV7" s="407"/>
      <c r="CW7" s="407"/>
      <c r="CX7" s="407"/>
      <c r="CY7" s="407"/>
      <c r="CZ7" s="407"/>
      <c r="DA7" s="408"/>
      <c r="DB7" s="406">
        <v>1840659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67434</v>
      </c>
      <c r="BO8" s="407"/>
      <c r="BP8" s="407"/>
      <c r="BQ8" s="407"/>
      <c r="BR8" s="407"/>
      <c r="BS8" s="407"/>
      <c r="BT8" s="407"/>
      <c r="BU8" s="408"/>
      <c r="BV8" s="406">
        <v>92577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0.08</v>
      </c>
      <c r="CU8" s="510"/>
      <c r="CV8" s="510"/>
      <c r="CW8" s="510"/>
      <c r="CX8" s="510"/>
      <c r="CY8" s="510"/>
      <c r="CZ8" s="510"/>
      <c r="DA8" s="511"/>
      <c r="DB8" s="509">
        <v>0.08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1364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-25143</v>
      </c>
      <c r="BO9" s="407"/>
      <c r="BP9" s="407"/>
      <c r="BQ9" s="407"/>
      <c r="BR9" s="407"/>
      <c r="BS9" s="407"/>
      <c r="BT9" s="407"/>
      <c r="BU9" s="408"/>
      <c r="BV9" s="406">
        <v>-32723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11.8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1530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286600</v>
      </c>
      <c r="BO10" s="407"/>
      <c r="BP10" s="407"/>
      <c r="BQ10" s="407"/>
      <c r="BR10" s="407"/>
      <c r="BS10" s="407"/>
      <c r="BT10" s="407"/>
      <c r="BU10" s="408"/>
      <c r="BV10" s="406">
        <v>338900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24515</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1384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486000</v>
      </c>
      <c r="BO12" s="407"/>
      <c r="BP12" s="407"/>
      <c r="BQ12" s="407"/>
      <c r="BR12" s="407"/>
      <c r="BS12" s="407"/>
      <c r="BT12" s="407"/>
      <c r="BU12" s="408"/>
      <c r="BV12" s="406">
        <v>424900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1380</v>
      </c>
      <c r="S13" s="494"/>
      <c r="T13" s="494"/>
      <c r="U13" s="494"/>
      <c r="V13" s="495"/>
      <c r="W13" s="496" t="s">
        <v>131</v>
      </c>
      <c r="X13" s="392"/>
      <c r="Y13" s="392"/>
      <c r="Z13" s="392"/>
      <c r="AA13" s="392"/>
      <c r="AB13" s="393"/>
      <c r="AC13" s="359">
        <v>78</v>
      </c>
      <c r="AD13" s="360"/>
      <c r="AE13" s="360"/>
      <c r="AF13" s="360"/>
      <c r="AG13" s="361"/>
      <c r="AH13" s="359">
        <v>57</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-224543</v>
      </c>
      <c r="BO13" s="407"/>
      <c r="BP13" s="407"/>
      <c r="BQ13" s="407"/>
      <c r="BR13" s="407"/>
      <c r="BS13" s="407"/>
      <c r="BT13" s="407"/>
      <c r="BU13" s="408"/>
      <c r="BV13" s="406">
        <v>-94208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6.7</v>
      </c>
      <c r="CU13" s="404"/>
      <c r="CV13" s="404"/>
      <c r="CW13" s="404"/>
      <c r="CX13" s="404"/>
      <c r="CY13" s="404"/>
      <c r="CZ13" s="404"/>
      <c r="DA13" s="405"/>
      <c r="DB13" s="403">
        <v>7.3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1413</v>
      </c>
      <c r="S14" s="494"/>
      <c r="T14" s="494"/>
      <c r="U14" s="494"/>
      <c r="V14" s="495"/>
      <c r="W14" s="497"/>
      <c r="X14" s="395"/>
      <c r="Y14" s="395"/>
      <c r="Z14" s="395"/>
      <c r="AA14" s="395"/>
      <c r="AB14" s="396"/>
      <c r="AC14" s="486">
        <v>12.3</v>
      </c>
      <c r="AD14" s="487"/>
      <c r="AE14" s="487"/>
      <c r="AF14" s="487"/>
      <c r="AG14" s="488"/>
      <c r="AH14" s="486">
        <v>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1411</v>
      </c>
      <c r="S15" s="494"/>
      <c r="T15" s="494"/>
      <c r="U15" s="494"/>
      <c r="V15" s="495"/>
      <c r="W15" s="496" t="s">
        <v>137</v>
      </c>
      <c r="X15" s="392"/>
      <c r="Y15" s="392"/>
      <c r="Z15" s="392"/>
      <c r="AA15" s="392"/>
      <c r="AB15" s="393"/>
      <c r="AC15" s="359">
        <v>119</v>
      </c>
      <c r="AD15" s="360"/>
      <c r="AE15" s="360"/>
      <c r="AF15" s="360"/>
      <c r="AG15" s="361"/>
      <c r="AH15" s="359">
        <v>114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140660</v>
      </c>
      <c r="BO15" s="436"/>
      <c r="BP15" s="436"/>
      <c r="BQ15" s="436"/>
      <c r="BR15" s="436"/>
      <c r="BS15" s="436"/>
      <c r="BT15" s="436"/>
      <c r="BU15" s="437"/>
      <c r="BV15" s="435">
        <v>152971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v>
      </c>
      <c r="AD16" s="487"/>
      <c r="AE16" s="487"/>
      <c r="AF16" s="487"/>
      <c r="AG16" s="488"/>
      <c r="AH16" s="486">
        <v>19.899999999999999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1805475</v>
      </c>
      <c r="BO16" s="407"/>
      <c r="BP16" s="407"/>
      <c r="BQ16" s="407"/>
      <c r="BR16" s="407"/>
      <c r="BS16" s="407"/>
      <c r="BT16" s="407"/>
      <c r="BU16" s="408"/>
      <c r="BV16" s="406">
        <v>1759070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436</v>
      </c>
      <c r="AD17" s="360"/>
      <c r="AE17" s="360"/>
      <c r="AF17" s="360"/>
      <c r="AG17" s="361"/>
      <c r="AH17" s="359">
        <v>403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166332</v>
      </c>
      <c r="BO17" s="407"/>
      <c r="BP17" s="407"/>
      <c r="BQ17" s="407"/>
      <c r="BR17" s="407"/>
      <c r="BS17" s="407"/>
      <c r="BT17" s="407"/>
      <c r="BU17" s="408"/>
      <c r="BV17" s="406">
        <v>183367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88.26</v>
      </c>
      <c r="M18" s="459"/>
      <c r="N18" s="459"/>
      <c r="O18" s="459"/>
      <c r="P18" s="459"/>
      <c r="Q18" s="459"/>
      <c r="R18" s="460"/>
      <c r="S18" s="460"/>
      <c r="T18" s="460"/>
      <c r="U18" s="460"/>
      <c r="V18" s="461"/>
      <c r="W18" s="477"/>
      <c r="X18" s="478"/>
      <c r="Y18" s="478"/>
      <c r="Z18" s="478"/>
      <c r="AA18" s="478"/>
      <c r="AB18" s="502"/>
      <c r="AC18" s="376">
        <v>68.900000000000006</v>
      </c>
      <c r="AD18" s="377"/>
      <c r="AE18" s="377"/>
      <c r="AF18" s="377"/>
      <c r="AG18" s="462"/>
      <c r="AH18" s="376">
        <v>70.2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1713387</v>
      </c>
      <c r="BO18" s="407"/>
      <c r="BP18" s="407"/>
      <c r="BQ18" s="407"/>
      <c r="BR18" s="407"/>
      <c r="BS18" s="407"/>
      <c r="BT18" s="407"/>
      <c r="BU18" s="408"/>
      <c r="BV18" s="406">
        <v>1657831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2804813</v>
      </c>
      <c r="BO19" s="407"/>
      <c r="BP19" s="407"/>
      <c r="BQ19" s="407"/>
      <c r="BR19" s="407"/>
      <c r="BS19" s="407"/>
      <c r="BT19" s="407"/>
      <c r="BU19" s="408"/>
      <c r="BV19" s="406">
        <v>2883867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3860042</v>
      </c>
      <c r="BO22" s="436"/>
      <c r="BP22" s="436"/>
      <c r="BQ22" s="436"/>
      <c r="BR22" s="436"/>
      <c r="BS22" s="436"/>
      <c r="BT22" s="436"/>
      <c r="BU22" s="437"/>
      <c r="BV22" s="435">
        <v>3634109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2477814</v>
      </c>
      <c r="BO23" s="407"/>
      <c r="BP23" s="407"/>
      <c r="BQ23" s="407"/>
      <c r="BR23" s="407"/>
      <c r="BS23" s="407"/>
      <c r="BT23" s="407"/>
      <c r="BU23" s="408"/>
      <c r="BV23" s="406">
        <v>2364619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7610</v>
      </c>
      <c r="R24" s="360"/>
      <c r="S24" s="360"/>
      <c r="T24" s="360"/>
      <c r="U24" s="360"/>
      <c r="V24" s="361"/>
      <c r="W24" s="449"/>
      <c r="X24" s="386"/>
      <c r="Y24" s="387"/>
      <c r="Z24" s="362" t="s">
        <v>162</v>
      </c>
      <c r="AA24" s="363"/>
      <c r="AB24" s="363"/>
      <c r="AC24" s="363"/>
      <c r="AD24" s="363"/>
      <c r="AE24" s="363"/>
      <c r="AF24" s="363"/>
      <c r="AG24" s="364"/>
      <c r="AH24" s="359">
        <v>63</v>
      </c>
      <c r="AI24" s="360"/>
      <c r="AJ24" s="360"/>
      <c r="AK24" s="360"/>
      <c r="AL24" s="361"/>
      <c r="AM24" s="359">
        <v>177597</v>
      </c>
      <c r="AN24" s="360"/>
      <c r="AO24" s="360"/>
      <c r="AP24" s="360"/>
      <c r="AQ24" s="360"/>
      <c r="AR24" s="361"/>
      <c r="AS24" s="359">
        <v>2819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3417674</v>
      </c>
      <c r="BO24" s="407"/>
      <c r="BP24" s="407"/>
      <c r="BQ24" s="407"/>
      <c r="BR24" s="407"/>
      <c r="BS24" s="407"/>
      <c r="BT24" s="407"/>
      <c r="BU24" s="408"/>
      <c r="BV24" s="406">
        <v>3143881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246864</v>
      </c>
      <c r="BO25" s="436"/>
      <c r="BP25" s="436"/>
      <c r="BQ25" s="436"/>
      <c r="BR25" s="436"/>
      <c r="BS25" s="436"/>
      <c r="BT25" s="436"/>
      <c r="BU25" s="437"/>
      <c r="BV25" s="435">
        <v>86101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3009</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52894</v>
      </c>
      <c r="BO27" s="441"/>
      <c r="BP27" s="441"/>
      <c r="BQ27" s="441"/>
      <c r="BR27" s="441"/>
      <c r="BS27" s="441"/>
      <c r="BT27" s="441"/>
      <c r="BU27" s="442"/>
      <c r="BV27" s="440">
        <v>52873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2479</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557256</v>
      </c>
      <c r="BO28" s="436"/>
      <c r="BP28" s="436"/>
      <c r="BQ28" s="436"/>
      <c r="BR28" s="436"/>
      <c r="BS28" s="436"/>
      <c r="BT28" s="436"/>
      <c r="BU28" s="437"/>
      <c r="BV28" s="435">
        <v>756656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6</v>
      </c>
      <c r="M29" s="360"/>
      <c r="N29" s="360"/>
      <c r="O29" s="360"/>
      <c r="P29" s="361"/>
      <c r="Q29" s="359">
        <v>2254</v>
      </c>
      <c r="R29" s="360"/>
      <c r="S29" s="360"/>
      <c r="T29" s="360"/>
      <c r="U29" s="360"/>
      <c r="V29" s="361"/>
      <c r="W29" s="450"/>
      <c r="X29" s="451"/>
      <c r="Y29" s="452"/>
      <c r="Z29" s="362" t="s">
        <v>178</v>
      </c>
      <c r="AA29" s="363"/>
      <c r="AB29" s="363"/>
      <c r="AC29" s="363"/>
      <c r="AD29" s="363"/>
      <c r="AE29" s="363"/>
      <c r="AF29" s="363"/>
      <c r="AG29" s="364"/>
      <c r="AH29" s="359">
        <v>64</v>
      </c>
      <c r="AI29" s="360"/>
      <c r="AJ29" s="360"/>
      <c r="AK29" s="360"/>
      <c r="AL29" s="361"/>
      <c r="AM29" s="359">
        <v>181867</v>
      </c>
      <c r="AN29" s="360"/>
      <c r="AO29" s="360"/>
      <c r="AP29" s="360"/>
      <c r="AQ29" s="360"/>
      <c r="AR29" s="361"/>
      <c r="AS29" s="359">
        <v>2842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281116</v>
      </c>
      <c r="BO29" s="407"/>
      <c r="BP29" s="407"/>
      <c r="BQ29" s="407"/>
      <c r="BR29" s="407"/>
      <c r="BS29" s="407"/>
      <c r="BT29" s="407"/>
      <c r="BU29" s="408"/>
      <c r="BV29" s="406">
        <v>281116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320386</v>
      </c>
      <c r="BO30" s="441"/>
      <c r="BP30" s="441"/>
      <c r="BQ30" s="441"/>
      <c r="BR30" s="441"/>
      <c r="BS30" s="441"/>
      <c r="BT30" s="441"/>
      <c r="BU30" s="442"/>
      <c r="BV30" s="440">
        <v>319117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大和村簡易水道事業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合同会社　ひらとみ</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大和診療所特別会計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大和村集落排水事業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鹿児島県後期高齢者医療広域連合（一般会計）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鹿児島県後期高齢者医療広域連合（特別会計）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奄美群島広域事務組合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大和の園特別会計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大島地区消防組合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奄美大島地区介護保険一部事務組合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大島地区衛生組合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tLSiXaHNYnkGZUc83XWoyQzZfBPTnmuEgOysyKwYo2vyXRHqX/M9YAwvS1q31sD6ZOxGM98yFyuyVn5muwr2Q==" saltValue="oFo7np0a/Fde2tADTwQb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P39" sqref="P3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6.86</v>
      </c>
      <c r="G34" s="33">
        <v>5.15</v>
      </c>
      <c r="H34" s="33">
        <v>7.21</v>
      </c>
      <c r="I34" s="33">
        <v>5.0199999999999996</v>
      </c>
      <c r="J34" s="34">
        <v>3.67</v>
      </c>
      <c r="K34" s="22"/>
      <c r="L34" s="22"/>
      <c r="M34" s="22"/>
      <c r="N34" s="22"/>
      <c r="O34" s="22"/>
      <c r="P34" s="22"/>
    </row>
    <row r="35" spans="1:16" ht="39" customHeight="1" x14ac:dyDescent="0.2">
      <c r="A35" s="22"/>
      <c r="B35" s="35"/>
      <c r="C35" s="1132" t="s">
        <v>536</v>
      </c>
      <c r="D35" s="1132"/>
      <c r="E35" s="1133"/>
      <c r="F35" s="36" t="s">
        <v>488</v>
      </c>
      <c r="G35" s="37" t="s">
        <v>488</v>
      </c>
      <c r="H35" s="37" t="s">
        <v>488</v>
      </c>
      <c r="I35" s="37" t="s">
        <v>488</v>
      </c>
      <c r="J35" s="38">
        <v>1.03</v>
      </c>
      <c r="K35" s="22"/>
      <c r="L35" s="22"/>
      <c r="M35" s="22"/>
      <c r="N35" s="22"/>
      <c r="O35" s="22"/>
      <c r="P35" s="22"/>
    </row>
    <row r="36" spans="1:16" ht="39" customHeight="1" x14ac:dyDescent="0.2">
      <c r="A36" s="22"/>
      <c r="B36" s="35"/>
      <c r="C36" s="1132" t="s">
        <v>537</v>
      </c>
      <c r="D36" s="1132"/>
      <c r="E36" s="1133"/>
      <c r="F36" s="36">
        <v>0.3</v>
      </c>
      <c r="G36" s="37">
        <v>0.26</v>
      </c>
      <c r="H36" s="37">
        <v>0.3</v>
      </c>
      <c r="I36" s="37">
        <v>0.26</v>
      </c>
      <c r="J36" s="38">
        <v>0.72</v>
      </c>
      <c r="K36" s="22"/>
      <c r="L36" s="22"/>
      <c r="M36" s="22"/>
      <c r="N36" s="22"/>
      <c r="O36" s="22"/>
      <c r="P36" s="22"/>
    </row>
    <row r="37" spans="1:16" ht="39" customHeight="1" x14ac:dyDescent="0.2">
      <c r="A37" s="22"/>
      <c r="B37" s="35"/>
      <c r="C37" s="1132" t="s">
        <v>538</v>
      </c>
      <c r="D37" s="1132"/>
      <c r="E37" s="1133"/>
      <c r="F37" s="36">
        <v>0.54</v>
      </c>
      <c r="G37" s="37">
        <v>0.82</v>
      </c>
      <c r="H37" s="37">
        <v>1.1100000000000001</v>
      </c>
      <c r="I37" s="37">
        <v>0.81</v>
      </c>
      <c r="J37" s="38">
        <v>0.2</v>
      </c>
      <c r="K37" s="22"/>
      <c r="L37" s="22"/>
      <c r="M37" s="22"/>
      <c r="N37" s="22"/>
      <c r="O37" s="22"/>
      <c r="P37" s="22"/>
    </row>
    <row r="38" spans="1:16" ht="39" customHeight="1" x14ac:dyDescent="0.2">
      <c r="A38" s="22"/>
      <c r="B38" s="35"/>
      <c r="C38" s="1132" t="s">
        <v>539</v>
      </c>
      <c r="D38" s="1132"/>
      <c r="E38" s="1133"/>
      <c r="F38" s="36">
        <v>0.09</v>
      </c>
      <c r="G38" s="37">
        <v>0.24</v>
      </c>
      <c r="H38" s="37">
        <v>0.22</v>
      </c>
      <c r="I38" s="37">
        <v>7.0000000000000007E-2</v>
      </c>
      <c r="J38" s="38">
        <v>0.18</v>
      </c>
      <c r="K38" s="22"/>
      <c r="L38" s="22"/>
      <c r="M38" s="22"/>
      <c r="N38" s="22"/>
      <c r="O38" s="22"/>
      <c r="P38" s="22"/>
    </row>
    <row r="39" spans="1:16" ht="39" customHeight="1" x14ac:dyDescent="0.2">
      <c r="A39" s="22"/>
      <c r="B39" s="35"/>
      <c r="C39" s="1132" t="s">
        <v>540</v>
      </c>
      <c r="D39" s="1132"/>
      <c r="E39" s="1133"/>
      <c r="F39" s="36" t="s">
        <v>488</v>
      </c>
      <c r="G39" s="37" t="s">
        <v>488</v>
      </c>
      <c r="H39" s="37" t="s">
        <v>488</v>
      </c>
      <c r="I39" s="37" t="s">
        <v>488</v>
      </c>
      <c r="J39" s="38">
        <v>0.14000000000000001</v>
      </c>
      <c r="K39" s="22"/>
      <c r="L39" s="22"/>
      <c r="M39" s="22"/>
      <c r="N39" s="22"/>
      <c r="O39" s="22"/>
      <c r="P39" s="22"/>
    </row>
    <row r="40" spans="1:16" ht="39" customHeight="1" x14ac:dyDescent="0.2">
      <c r="A40" s="22"/>
      <c r="B40" s="35"/>
      <c r="C40" s="1132" t="s">
        <v>541</v>
      </c>
      <c r="D40" s="1132"/>
      <c r="E40" s="1133"/>
      <c r="F40" s="36">
        <v>0.16</v>
      </c>
      <c r="G40" s="37">
        <v>0.3</v>
      </c>
      <c r="H40" s="37">
        <v>0.24</v>
      </c>
      <c r="I40" s="37">
        <v>0.12</v>
      </c>
      <c r="J40" s="38">
        <v>0.14000000000000001</v>
      </c>
      <c r="K40" s="22"/>
      <c r="L40" s="22"/>
      <c r="M40" s="22"/>
      <c r="N40" s="22"/>
      <c r="O40" s="22"/>
      <c r="P40" s="22"/>
    </row>
    <row r="41" spans="1:16" ht="39" customHeight="1" x14ac:dyDescent="0.2">
      <c r="A41" s="22"/>
      <c r="B41" s="35"/>
      <c r="C41" s="1132" t="s">
        <v>542</v>
      </c>
      <c r="D41" s="1132"/>
      <c r="E41" s="1133"/>
      <c r="F41" s="36">
        <v>0.1</v>
      </c>
      <c r="G41" s="37">
        <v>0.02</v>
      </c>
      <c r="H41" s="37">
        <v>0.03</v>
      </c>
      <c r="I41" s="37">
        <v>7.0000000000000007E-2</v>
      </c>
      <c r="J41" s="38">
        <v>0.02</v>
      </c>
      <c r="K41" s="22"/>
      <c r="L41" s="22"/>
      <c r="M41" s="22"/>
      <c r="N41" s="22"/>
      <c r="O41" s="22"/>
      <c r="P41" s="22"/>
    </row>
    <row r="42" spans="1:16" ht="39" customHeight="1" x14ac:dyDescent="0.2">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544</v>
      </c>
      <c r="D43" s="1134"/>
      <c r="E43" s="1135"/>
      <c r="F43" s="41">
        <v>0.54</v>
      </c>
      <c r="G43" s="42">
        <v>0.54</v>
      </c>
      <c r="H43" s="42">
        <v>0.4</v>
      </c>
      <c r="I43" s="42">
        <v>1.25</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6QiyoW1klbz500HaRwzs2/tfoUoYBfN9NZi1enAQMCiFgMWqdo59RQhE0VTVI3k6igwFvLm+riW2yAAKWx2IQ==" saltValue="4B+l9JZKev4D6sSBvBUz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election activeCell="K58" sqref="K58:O60"/>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361</v>
      </c>
      <c r="L45" s="58">
        <v>341</v>
      </c>
      <c r="M45" s="58">
        <v>312</v>
      </c>
      <c r="N45" s="58">
        <v>332</v>
      </c>
      <c r="O45" s="59">
        <v>359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72</v>
      </c>
      <c r="L48" s="62">
        <v>67</v>
      </c>
      <c r="M48" s="62">
        <v>63</v>
      </c>
      <c r="N48" s="62">
        <v>71</v>
      </c>
      <c r="O48" s="63">
        <v>80</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312</v>
      </c>
      <c r="L52" s="62">
        <v>274</v>
      </c>
      <c r="M52" s="62">
        <v>296</v>
      </c>
      <c r="N52" s="62">
        <v>286</v>
      </c>
      <c r="O52" s="63">
        <v>330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121</v>
      </c>
      <c r="L53" s="67">
        <v>134</v>
      </c>
      <c r="M53" s="67">
        <v>79</v>
      </c>
      <c r="N53" s="67">
        <v>117</v>
      </c>
      <c r="O53" s="68">
        <v>109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550</v>
      </c>
      <c r="L58" s="82" t="s">
        <v>550</v>
      </c>
      <c r="M58" s="82" t="s">
        <v>550</v>
      </c>
      <c r="N58" s="82" t="s">
        <v>550</v>
      </c>
      <c r="O58" s="83" t="s">
        <v>550</v>
      </c>
    </row>
    <row r="59" spans="1:21" ht="31.5" customHeight="1" x14ac:dyDescent="0.2">
      <c r="B59" s="1148"/>
      <c r="C59" s="1149"/>
      <c r="D59" s="1155" t="s">
        <v>26</v>
      </c>
      <c r="E59" s="1156"/>
      <c r="F59" s="1156"/>
      <c r="G59" s="1156"/>
      <c r="H59" s="1156"/>
      <c r="I59" s="1156"/>
      <c r="J59" s="1157"/>
      <c r="K59" s="84" t="s">
        <v>550</v>
      </c>
      <c r="L59" s="85" t="s">
        <v>550</v>
      </c>
      <c r="M59" s="85" t="s">
        <v>550</v>
      </c>
      <c r="N59" s="85" t="s">
        <v>550</v>
      </c>
      <c r="O59" s="86" t="s">
        <v>550</v>
      </c>
    </row>
    <row r="60" spans="1:21" ht="31.5" customHeight="1" thickBot="1" x14ac:dyDescent="0.25">
      <c r="B60" s="1150"/>
      <c r="C60" s="1151"/>
      <c r="D60" s="1158" t="s">
        <v>27</v>
      </c>
      <c r="E60" s="1159"/>
      <c r="F60" s="1159"/>
      <c r="G60" s="1159"/>
      <c r="H60" s="1159"/>
      <c r="I60" s="1159"/>
      <c r="J60" s="1160"/>
      <c r="K60" s="87" t="s">
        <v>550</v>
      </c>
      <c r="L60" s="88" t="s">
        <v>550</v>
      </c>
      <c r="M60" s="88" t="s">
        <v>550</v>
      </c>
      <c r="N60" s="88" t="s">
        <v>550</v>
      </c>
      <c r="O60" s="89" t="s">
        <v>550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3I6goCen6jHtgf4M+yqe5vBvdL9yfA/zUrBCi7HqWoDsUhq6qJnBJutA1iq6Ca+Pn1+2kd6u/x+7R0fJkui1Gg==" saltValue="wzsKtWsLCqqSem0we+EG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 zoomScaleNormal="100" zoomScaleSheetLayoutView="100" workbookViewId="0">
      <selection activeCell="S46" sqref="S4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3106</v>
      </c>
      <c r="J41" s="331">
        <v>3110</v>
      </c>
      <c r="K41" s="331">
        <v>3182</v>
      </c>
      <c r="L41" s="331">
        <v>3634</v>
      </c>
      <c r="M41" s="332">
        <v>3860</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868</v>
      </c>
      <c r="J43" s="334">
        <v>843</v>
      </c>
      <c r="K43" s="334">
        <v>761</v>
      </c>
      <c r="L43" s="334">
        <v>731</v>
      </c>
      <c r="M43" s="335">
        <v>872</v>
      </c>
    </row>
    <row r="44" spans="2:13" ht="27.75" customHeight="1" x14ac:dyDescent="0.2">
      <c r="B44" s="1171"/>
      <c r="C44" s="1172"/>
      <c r="D44" s="104"/>
      <c r="E44" s="1175" t="s">
        <v>34</v>
      </c>
      <c r="F44" s="1175"/>
      <c r="G44" s="1175"/>
      <c r="H44" s="1176"/>
      <c r="I44" s="333" t="s">
        <v>488</v>
      </c>
      <c r="J44" s="334" t="s">
        <v>488</v>
      </c>
      <c r="K44" s="334" t="s">
        <v>488</v>
      </c>
      <c r="L44" s="334" t="s">
        <v>488</v>
      </c>
      <c r="M44" s="335" t="s">
        <v>488</v>
      </c>
    </row>
    <row r="45" spans="2:13" ht="27.75" customHeight="1" x14ac:dyDescent="0.2">
      <c r="B45" s="1171"/>
      <c r="C45" s="1172"/>
      <c r="D45" s="104"/>
      <c r="E45" s="1175" t="s">
        <v>35</v>
      </c>
      <c r="F45" s="1175"/>
      <c r="G45" s="1175"/>
      <c r="H45" s="1176"/>
      <c r="I45" s="333">
        <v>42</v>
      </c>
      <c r="J45" s="334" t="s">
        <v>488</v>
      </c>
      <c r="K45" s="334" t="s">
        <v>488</v>
      </c>
      <c r="L45" s="334" t="s">
        <v>488</v>
      </c>
      <c r="M45" s="335" t="s">
        <v>488</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1411</v>
      </c>
      <c r="J50" s="334">
        <v>1569</v>
      </c>
      <c r="K50" s="334">
        <v>1647</v>
      </c>
      <c r="L50" s="334">
        <v>1553</v>
      </c>
      <c r="M50" s="335">
        <v>1264</v>
      </c>
    </row>
    <row r="51" spans="2:13" ht="27.75" customHeight="1" x14ac:dyDescent="0.2">
      <c r="B51" s="1171"/>
      <c r="C51" s="1172"/>
      <c r="D51" s="104"/>
      <c r="E51" s="1175" t="s">
        <v>42</v>
      </c>
      <c r="F51" s="1175"/>
      <c r="G51" s="1175"/>
      <c r="H51" s="1176"/>
      <c r="I51" s="333" t="s">
        <v>488</v>
      </c>
      <c r="J51" s="334" t="s">
        <v>488</v>
      </c>
      <c r="K51" s="334" t="s">
        <v>488</v>
      </c>
      <c r="L51" s="334" t="s">
        <v>488</v>
      </c>
      <c r="M51" s="335">
        <v>429</v>
      </c>
    </row>
    <row r="52" spans="2:13" ht="27.75" customHeight="1" x14ac:dyDescent="0.2">
      <c r="B52" s="1173"/>
      <c r="C52" s="1174"/>
      <c r="D52" s="104"/>
      <c r="E52" s="1175" t="s">
        <v>43</v>
      </c>
      <c r="F52" s="1175"/>
      <c r="G52" s="1175"/>
      <c r="H52" s="1176"/>
      <c r="I52" s="333">
        <v>2958</v>
      </c>
      <c r="J52" s="334">
        <v>2975</v>
      </c>
      <c r="K52" s="334">
        <v>2945</v>
      </c>
      <c r="L52" s="334">
        <v>3138</v>
      </c>
      <c r="M52" s="335">
        <v>3329</v>
      </c>
    </row>
    <row r="53" spans="2:13" ht="27.75" customHeight="1" thickBot="1" x14ac:dyDescent="0.25">
      <c r="B53" s="1177" t="s">
        <v>19</v>
      </c>
      <c r="C53" s="1178"/>
      <c r="D53" s="108"/>
      <c r="E53" s="1179" t="s">
        <v>44</v>
      </c>
      <c r="F53" s="1179"/>
      <c r="G53" s="1179"/>
      <c r="H53" s="1180"/>
      <c r="I53" s="336">
        <v>-354</v>
      </c>
      <c r="J53" s="337">
        <v>-590</v>
      </c>
      <c r="K53" s="337">
        <v>-649</v>
      </c>
      <c r="L53" s="337">
        <v>-326</v>
      </c>
      <c r="M53" s="338">
        <v>-289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M+BMySBTc++ECNHali3YOcU/1XE/b5RR4rEeKUnwdZwogddV7d2+Pb1Mhmu00Ml4QFnuTTxz41EQwxlgwomHxA==" saltValue="xaZD3XUK8P9xecUAU6lr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K45" sqref="K45"/>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843</v>
      </c>
      <c r="G55" s="339">
        <v>757</v>
      </c>
      <c r="H55" s="340">
        <v>557</v>
      </c>
    </row>
    <row r="56" spans="2:8" ht="52.5" customHeight="1" x14ac:dyDescent="0.2">
      <c r="B56" s="120"/>
      <c r="C56" s="1198" t="s">
        <v>47</v>
      </c>
      <c r="D56" s="1198"/>
      <c r="E56" s="1199"/>
      <c r="F56" s="341">
        <v>281</v>
      </c>
      <c r="G56" s="341">
        <v>281</v>
      </c>
      <c r="H56" s="342">
        <v>281</v>
      </c>
    </row>
    <row r="57" spans="2:8" ht="53.25" customHeight="1" x14ac:dyDescent="0.2">
      <c r="B57" s="120"/>
      <c r="C57" s="1200" t="s">
        <v>48</v>
      </c>
      <c r="D57" s="1200"/>
      <c r="E57" s="1201"/>
      <c r="F57" s="343">
        <v>314</v>
      </c>
      <c r="G57" s="343">
        <v>319</v>
      </c>
      <c r="H57" s="344">
        <v>320</v>
      </c>
    </row>
    <row r="58" spans="2:8" ht="45.75" customHeight="1" x14ac:dyDescent="0.2">
      <c r="B58" s="121"/>
      <c r="C58" s="1188" t="s">
        <v>551</v>
      </c>
      <c r="D58" s="1189"/>
      <c r="E58" s="1190"/>
      <c r="F58" s="345">
        <v>183</v>
      </c>
      <c r="G58" s="345">
        <v>182</v>
      </c>
      <c r="H58" s="346">
        <v>178</v>
      </c>
    </row>
    <row r="59" spans="2:8" ht="45.75" customHeight="1" x14ac:dyDescent="0.2">
      <c r="B59" s="121"/>
      <c r="C59" s="1188" t="s">
        <v>552</v>
      </c>
      <c r="D59" s="1189"/>
      <c r="E59" s="1190"/>
      <c r="F59" s="345">
        <v>93</v>
      </c>
      <c r="G59" s="345">
        <v>98</v>
      </c>
      <c r="H59" s="346">
        <v>102</v>
      </c>
    </row>
    <row r="60" spans="2:8" ht="45.75" customHeight="1" x14ac:dyDescent="0.2">
      <c r="B60" s="121"/>
      <c r="C60" s="1188" t="s">
        <v>553</v>
      </c>
      <c r="D60" s="1189"/>
      <c r="E60" s="1190"/>
      <c r="F60" s="345">
        <v>18</v>
      </c>
      <c r="G60" s="345">
        <v>18</v>
      </c>
      <c r="H60" s="346">
        <v>18</v>
      </c>
    </row>
    <row r="61" spans="2:8" ht="45.75" customHeight="1" x14ac:dyDescent="0.2">
      <c r="B61" s="121"/>
      <c r="C61" s="1188" t="s">
        <v>554</v>
      </c>
      <c r="D61" s="1189"/>
      <c r="E61" s="1190"/>
      <c r="F61" s="345">
        <v>10</v>
      </c>
      <c r="G61" s="345">
        <v>10</v>
      </c>
      <c r="H61" s="346">
        <v>10</v>
      </c>
    </row>
    <row r="62" spans="2:8" ht="45.75" customHeight="1" thickBot="1" x14ac:dyDescent="0.25">
      <c r="B62" s="122"/>
      <c r="C62" s="1191" t="s">
        <v>555</v>
      </c>
      <c r="D62" s="1192"/>
      <c r="E62" s="1193"/>
      <c r="F62" s="347">
        <v>5</v>
      </c>
      <c r="G62" s="347">
        <v>6</v>
      </c>
      <c r="H62" s="348">
        <v>8</v>
      </c>
    </row>
    <row r="63" spans="2:8" ht="52.5" customHeight="1" thickBot="1" x14ac:dyDescent="0.25">
      <c r="B63" s="123"/>
      <c r="C63" s="1194" t="s">
        <v>49</v>
      </c>
      <c r="D63" s="1194"/>
      <c r="E63" s="1195"/>
      <c r="F63" s="349">
        <v>1437</v>
      </c>
      <c r="G63" s="349">
        <v>1357</v>
      </c>
      <c r="H63" s="350">
        <v>1159</v>
      </c>
    </row>
    <row r="64" spans="2:8" ht="13" x14ac:dyDescent="0.2"/>
  </sheetData>
  <sheetProtection algorithmName="SHA-512" hashValue="dowQA0a74s6mz3/WzAxSo6JG/BygZ92xcvC6TbQxSwNlqfV2F46LF+39EgtTAh9SaZu0F5oRBS7UuaDThsBYPg==" saltValue="K2pd3MqKZ6InOILil/t2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895874</v>
      </c>
      <c r="E3" s="142"/>
      <c r="F3" s="143">
        <v>332350</v>
      </c>
      <c r="G3" s="144"/>
      <c r="H3" s="145"/>
    </row>
    <row r="4" spans="1:8" x14ac:dyDescent="0.2">
      <c r="A4" s="146"/>
      <c r="B4" s="147"/>
      <c r="C4" s="148"/>
      <c r="D4" s="149">
        <v>458258</v>
      </c>
      <c r="E4" s="150"/>
      <c r="F4" s="151">
        <v>200453</v>
      </c>
      <c r="G4" s="152"/>
      <c r="H4" s="153"/>
    </row>
    <row r="5" spans="1:8" x14ac:dyDescent="0.2">
      <c r="A5" s="134" t="s">
        <v>521</v>
      </c>
      <c r="B5" s="139"/>
      <c r="C5" s="140"/>
      <c r="D5" s="141">
        <v>510692</v>
      </c>
      <c r="E5" s="142"/>
      <c r="F5" s="143">
        <v>362690</v>
      </c>
      <c r="G5" s="144"/>
      <c r="H5" s="145"/>
    </row>
    <row r="6" spans="1:8" x14ac:dyDescent="0.2">
      <c r="A6" s="146"/>
      <c r="B6" s="147"/>
      <c r="C6" s="148"/>
      <c r="D6" s="149">
        <v>130200</v>
      </c>
      <c r="E6" s="150"/>
      <c r="F6" s="151">
        <v>172580</v>
      </c>
      <c r="G6" s="152"/>
      <c r="H6" s="153"/>
    </row>
    <row r="7" spans="1:8" x14ac:dyDescent="0.2">
      <c r="A7" s="134" t="s">
        <v>522</v>
      </c>
      <c r="B7" s="139"/>
      <c r="C7" s="140"/>
      <c r="D7" s="141">
        <v>620590</v>
      </c>
      <c r="E7" s="142"/>
      <c r="F7" s="143">
        <v>296093</v>
      </c>
      <c r="G7" s="144"/>
      <c r="H7" s="145"/>
    </row>
    <row r="8" spans="1:8" x14ac:dyDescent="0.2">
      <c r="A8" s="146"/>
      <c r="B8" s="147"/>
      <c r="C8" s="148"/>
      <c r="D8" s="149">
        <v>176245</v>
      </c>
      <c r="E8" s="150"/>
      <c r="F8" s="151">
        <v>140545</v>
      </c>
      <c r="G8" s="152"/>
      <c r="H8" s="153"/>
    </row>
    <row r="9" spans="1:8" x14ac:dyDescent="0.2">
      <c r="A9" s="134" t="s">
        <v>523</v>
      </c>
      <c r="B9" s="139"/>
      <c r="C9" s="140"/>
      <c r="D9" s="141">
        <v>565122</v>
      </c>
      <c r="E9" s="142"/>
      <c r="F9" s="143">
        <v>308655</v>
      </c>
      <c r="G9" s="144"/>
      <c r="H9" s="145"/>
    </row>
    <row r="10" spans="1:8" x14ac:dyDescent="0.2">
      <c r="A10" s="146"/>
      <c r="B10" s="147"/>
      <c r="C10" s="148"/>
      <c r="D10" s="149">
        <v>171878</v>
      </c>
      <c r="E10" s="150"/>
      <c r="F10" s="151">
        <v>169887</v>
      </c>
      <c r="G10" s="152"/>
      <c r="H10" s="153"/>
    </row>
    <row r="11" spans="1:8" x14ac:dyDescent="0.2">
      <c r="A11" s="134" t="s">
        <v>524</v>
      </c>
      <c r="B11" s="139"/>
      <c r="C11" s="140"/>
      <c r="D11" s="141">
        <v>1001503</v>
      </c>
      <c r="E11" s="142"/>
      <c r="F11" s="143">
        <v>325476</v>
      </c>
      <c r="G11" s="144"/>
      <c r="H11" s="145"/>
    </row>
    <row r="12" spans="1:8" x14ac:dyDescent="0.2">
      <c r="A12" s="146"/>
      <c r="B12" s="147"/>
      <c r="C12" s="154"/>
      <c r="D12" s="149">
        <v>224074</v>
      </c>
      <c r="E12" s="150"/>
      <c r="F12" s="151">
        <v>190204</v>
      </c>
      <c r="G12" s="152"/>
      <c r="H12" s="153"/>
    </row>
    <row r="13" spans="1:8" x14ac:dyDescent="0.2">
      <c r="A13" s="134"/>
      <c r="B13" s="139"/>
      <c r="C13" s="140"/>
      <c r="D13" s="141">
        <v>718756</v>
      </c>
      <c r="E13" s="142"/>
      <c r="F13" s="143">
        <v>325053</v>
      </c>
      <c r="G13" s="155"/>
      <c r="H13" s="145"/>
    </row>
    <row r="14" spans="1:8" x14ac:dyDescent="0.2">
      <c r="A14" s="146"/>
      <c r="B14" s="147"/>
      <c r="C14" s="148"/>
      <c r="D14" s="149">
        <v>232131</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6.86</v>
      </c>
      <c r="C19" s="156">
        <f>ROUND(VALUE(SUBSTITUTE(実質収支比率等に係る経年分析!G$48,"▲","-")),2)</f>
        <v>4.58</v>
      </c>
      <c r="D19" s="156">
        <f>ROUND(VALUE(SUBSTITUTE(実質収支比率等に係る経年分析!H$48,"▲","-")),2)</f>
        <v>7.22</v>
      </c>
      <c r="E19" s="156">
        <f>ROUND(VALUE(SUBSTITUTE(実質収支比率等に係る経年分析!I$48,"▲","-")),2)</f>
        <v>5.03</v>
      </c>
      <c r="F19" s="156">
        <f>ROUND(VALUE(SUBSTITUTE(実質収支比率等に係る経年分析!J$48,"▲","-")),2)</f>
        <v>3.68</v>
      </c>
    </row>
    <row r="20" spans="1:11" x14ac:dyDescent="0.2">
      <c r="A20" s="156" t="s">
        <v>53</v>
      </c>
      <c r="B20" s="156">
        <f>ROUND(VALUE(SUBSTITUTE(実質収支比率等に係る経年分析!F$47,"▲","-")),2)</f>
        <v>36.79</v>
      </c>
      <c r="C20" s="156">
        <f>ROUND(VALUE(SUBSTITUTE(実質収支比率等に係る経年分析!G$47,"▲","-")),2)</f>
        <v>43.38</v>
      </c>
      <c r="D20" s="156">
        <f>ROUND(VALUE(SUBSTITUTE(実質収支比率等に係る経年分析!H$47,"▲","-")),2)</f>
        <v>48.54</v>
      </c>
      <c r="E20" s="156">
        <f>ROUND(VALUE(SUBSTITUTE(実質収支比率等に係る経年分析!I$47,"▲","-")),2)</f>
        <v>41.11</v>
      </c>
      <c r="F20" s="156">
        <f>ROUND(VALUE(SUBSTITUTE(実質収支比率等に係る経年分析!J$47,"▲","-")),2)</f>
        <v>30.38</v>
      </c>
    </row>
    <row r="21" spans="1:11" x14ac:dyDescent="0.2">
      <c r="A21" s="156" t="s">
        <v>54</v>
      </c>
      <c r="B21" s="156">
        <f>IF(ISNUMBER(VALUE(SUBSTITUTE(実質収支比率等に係る経年分析!F$49,"▲","-"))),ROUND(VALUE(SUBSTITUTE(実質収支比率等に係る経年分析!F$49,"▲","-")),2),NA())</f>
        <v>-0.04</v>
      </c>
      <c r="C21" s="156">
        <f>IF(ISNUMBER(VALUE(SUBSTITUTE(実質収支比率等に係る経年分析!G$49,"▲","-"))),ROUND(VALUE(SUBSTITUTE(実質収支比率等に係る経年分析!G$49,"▲","-")),2),NA())</f>
        <v>8.7100000000000009</v>
      </c>
      <c r="D21" s="156">
        <f>IF(ISNUMBER(VALUE(SUBSTITUTE(実質収支比率等に係る経年分析!H$49,"▲","-"))),ROUND(VALUE(SUBSTITUTE(実質収支比率等に係る経年分析!H$49,"▲","-")),2),NA())</f>
        <v>7.66</v>
      </c>
      <c r="E21" s="156">
        <f>IF(ISNUMBER(VALUE(SUBSTITUTE(実質収支比率等に係る経年分析!I$49,"▲","-"))),ROUND(VALUE(SUBSTITUTE(実質収支比率等に係る経年分析!I$49,"▲","-")),2),NA())</f>
        <v>-5.12</v>
      </c>
      <c r="F21" s="156">
        <f>IF(ISNUMBER(VALUE(SUBSTITUTE(実質収支比率等に係る経年分析!J$49,"▲","-"))),ROUND(VALUE(SUBSTITUTE(実質収支比率等に係る経年分析!J$49,"▲","-")),2),NA())</f>
        <v>-12.24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大和の園特別会計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大和村簡易水道事業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0.18</v>
      </c>
    </row>
    <row r="33" spans="1:16" x14ac:dyDescent="0.2">
      <c r="A33" s="157" t="str">
        <f>IF(連結実質赤字比率に係る赤字・黒字の構成分析!C$37="",NA(),連結実質赤字比率に係る赤字・黒字の構成分析!C$37)</f>
        <v>大和診療所特別会計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1.1100000000000001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0.72</v>
      </c>
    </row>
    <row r="35" spans="1:16" x14ac:dyDescent="0.2">
      <c r="A35" s="157" t="str">
        <f>IF(連結実質赤字比率に係る赤字・黒字の構成分析!C$35="",NA(),連結実質赤字比率に係る赤字・黒字の構成分析!C$35)</f>
        <v>大和村集落排水事業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5.0199999999999996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3.67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312</v>
      </c>
      <c r="E42" s="158"/>
      <c r="F42" s="158"/>
      <c r="G42" s="158">
        <f>'実質公債費比率（分子）の構造'!L$52</f>
        <v>274</v>
      </c>
      <c r="H42" s="158"/>
      <c r="I42" s="158"/>
      <c r="J42" s="158">
        <f>'実質公債費比率（分子）の構造'!M$52</f>
        <v>296</v>
      </c>
      <c r="K42" s="158"/>
      <c r="L42" s="158"/>
      <c r="M42" s="158">
        <f>'実質公債費比率（分子）の構造'!N$52</f>
        <v>286</v>
      </c>
      <c r="N42" s="158"/>
      <c r="O42" s="158"/>
      <c r="P42" s="158">
        <f>'実質公債費比率（分子）の構造'!O$52</f>
        <v>330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72</v>
      </c>
      <c r="C46" s="158"/>
      <c r="D46" s="158"/>
      <c r="E46" s="158">
        <f>'実質公債費比率（分子）の構造'!L$48</f>
        <v>67</v>
      </c>
      <c r="F46" s="158"/>
      <c r="G46" s="158"/>
      <c r="H46" s="158">
        <f>'実質公債費比率（分子）の構造'!M$48</f>
        <v>63</v>
      </c>
      <c r="I46" s="158"/>
      <c r="J46" s="158"/>
      <c r="K46" s="158">
        <f>'実質公債費比率（分子）の構造'!N$48</f>
        <v>71</v>
      </c>
      <c r="L46" s="158"/>
      <c r="M46" s="158"/>
      <c r="N46" s="158">
        <f>'実質公債費比率（分子）の構造'!O$48</f>
        <v>80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361</v>
      </c>
      <c r="C49" s="158"/>
      <c r="D49" s="158"/>
      <c r="E49" s="158">
        <f>'実質公債費比率（分子）の構造'!L$45</f>
        <v>341</v>
      </c>
      <c r="F49" s="158"/>
      <c r="G49" s="158"/>
      <c r="H49" s="158">
        <f>'実質公債費比率（分子）の構造'!M$45</f>
        <v>312</v>
      </c>
      <c r="I49" s="158"/>
      <c r="J49" s="158"/>
      <c r="K49" s="158">
        <f>'実質公債費比率（分子）の構造'!N$45</f>
        <v>332</v>
      </c>
      <c r="L49" s="158"/>
      <c r="M49" s="158"/>
      <c r="N49" s="158">
        <f>'実質公債費比率（分子）の構造'!O$45</f>
        <v>359</v>
      </c>
      <c r="O49" s="158"/>
      <c r="P49" s="158"/>
    </row>
    <row r="50" spans="1:16" x14ac:dyDescent="0.2">
      <c r="A50" s="158" t="s">
        <v>67</v>
      </c>
      <c r="B50" s="158" t="e">
        <f>NA()</f>
        <v>#N/A</v>
      </c>
      <c r="C50" s="158">
        <f>IF(ISNUMBER('実質公債費比率（分子）の構造'!K$53),'実質公債費比率（分子）の構造'!K$53,NA())</f>
        <v>121</v>
      </c>
      <c r="D50" s="158" t="e">
        <f>NA()</f>
        <v>#N/A</v>
      </c>
      <c r="E50" s="158" t="e">
        <f>NA()</f>
        <v>#N/A</v>
      </c>
      <c r="F50" s="158">
        <f>IF(ISNUMBER('実質公債費比率（分子）の構造'!L$53),'実質公債費比率（分子）の構造'!L$53,NA())</f>
        <v>134</v>
      </c>
      <c r="G50" s="158" t="e">
        <f>NA()</f>
        <v>#N/A</v>
      </c>
      <c r="H50" s="158" t="e">
        <f>NA()</f>
        <v>#N/A</v>
      </c>
      <c r="I50" s="158">
        <f>IF(ISNUMBER('実質公債費比率（分子）の構造'!M$53),'実質公債費比率（分子）の構造'!M$53,NA())</f>
        <v>79</v>
      </c>
      <c r="J50" s="158" t="e">
        <f>NA()</f>
        <v>#N/A</v>
      </c>
      <c r="K50" s="158" t="e">
        <f>NA()</f>
        <v>#N/A</v>
      </c>
      <c r="L50" s="158">
        <f>IF(ISNUMBER('実質公債費比率（分子）の構造'!N$53),'実質公債費比率（分子）の構造'!N$53,NA())</f>
        <v>117</v>
      </c>
      <c r="M50" s="158" t="e">
        <f>NA()</f>
        <v>#N/A</v>
      </c>
      <c r="N50" s="158" t="e">
        <f>NA()</f>
        <v>#N/A</v>
      </c>
      <c r="O50" s="158">
        <f>IF(ISNUMBER('実質公債費比率（分子）の構造'!O$53),'実質公債費比率（分子）の構造'!O$53,NA())</f>
        <v>109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2958</v>
      </c>
      <c r="E56" s="157"/>
      <c r="F56" s="157"/>
      <c r="G56" s="157">
        <f>'将来負担比率（分子）の構造'!J$52</f>
        <v>2975</v>
      </c>
      <c r="H56" s="157"/>
      <c r="I56" s="157"/>
      <c r="J56" s="157">
        <f>'将来負担比率（分子）の構造'!K$52</f>
        <v>2945</v>
      </c>
      <c r="K56" s="157"/>
      <c r="L56" s="157"/>
      <c r="M56" s="157">
        <f>'将来負担比率（分子）の構造'!L$52</f>
        <v>3138</v>
      </c>
      <c r="N56" s="157"/>
      <c r="O56" s="157"/>
      <c r="P56" s="157">
        <f>'将来負担比率（分子）の構造'!M$52</f>
        <v>3329</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f>'将来負担比率（分子）の構造'!M$51</f>
        <v>429</v>
      </c>
    </row>
    <row r="58" spans="1:16" x14ac:dyDescent="0.2">
      <c r="A58" s="157" t="s">
        <v>41</v>
      </c>
      <c r="B58" s="157"/>
      <c r="C58" s="157"/>
      <c r="D58" s="157">
        <f>'将来負担比率（分子）の構造'!I$50</f>
        <v>1411</v>
      </c>
      <c r="E58" s="157"/>
      <c r="F58" s="157"/>
      <c r="G58" s="157">
        <f>'将来負担比率（分子）の構造'!J$50</f>
        <v>1569</v>
      </c>
      <c r="H58" s="157"/>
      <c r="I58" s="157"/>
      <c r="J58" s="157">
        <f>'将来負担比率（分子）の構造'!K$50</f>
        <v>1647</v>
      </c>
      <c r="K58" s="157"/>
      <c r="L58" s="157"/>
      <c r="M58" s="157">
        <f>'将来負担比率（分子）の構造'!L$50</f>
        <v>1553</v>
      </c>
      <c r="N58" s="157"/>
      <c r="O58" s="157"/>
      <c r="P58" s="157">
        <f>'将来負担比率（分子）の構造'!M$50</f>
        <v>1264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42</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868</v>
      </c>
      <c r="C64" s="157"/>
      <c r="D64" s="157"/>
      <c r="E64" s="157">
        <f>'将来負担比率（分子）の構造'!J$43</f>
        <v>843</v>
      </c>
      <c r="F64" s="157"/>
      <c r="G64" s="157"/>
      <c r="H64" s="157">
        <f>'将来負担比率（分子）の構造'!K$43</f>
        <v>761</v>
      </c>
      <c r="I64" s="157"/>
      <c r="J64" s="157"/>
      <c r="K64" s="157">
        <f>'将来負担比率（分子）の構造'!L$43</f>
        <v>731</v>
      </c>
      <c r="L64" s="157"/>
      <c r="M64" s="157"/>
      <c r="N64" s="157">
        <f>'将来負担比率（分子）の構造'!M$43</f>
        <v>872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3106</v>
      </c>
      <c r="C66" s="157"/>
      <c r="D66" s="157"/>
      <c r="E66" s="157">
        <f>'将来負担比率（分子）の構造'!J$41</f>
        <v>3110</v>
      </c>
      <c r="F66" s="157"/>
      <c r="G66" s="157"/>
      <c r="H66" s="157">
        <f>'将来負担比率（分子）の構造'!K$41</f>
        <v>3182</v>
      </c>
      <c r="I66" s="157"/>
      <c r="J66" s="157"/>
      <c r="K66" s="157">
        <f>'将来負担比率（分子）の構造'!L$41</f>
        <v>3634</v>
      </c>
      <c r="L66" s="157"/>
      <c r="M66" s="157"/>
      <c r="N66" s="157">
        <f>'将来負担比率（分子）の構造'!M$41</f>
        <v>3860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843</v>
      </c>
      <c r="C72" s="161">
        <f>基金残高に係る経年分析!G55</f>
        <v>757</v>
      </c>
      <c r="D72" s="161">
        <f>基金残高に係る経年分析!H55</f>
        <v>557</v>
      </c>
    </row>
    <row r="73" spans="1:16" x14ac:dyDescent="0.2">
      <c r="A73" s="160" t="s">
        <v>74</v>
      </c>
      <c r="B73" s="161">
        <f>基金残高に係る経年分析!F56</f>
        <v>281</v>
      </c>
      <c r="C73" s="161">
        <f>基金残高に係る経年分析!G56</f>
        <v>281</v>
      </c>
      <c r="D73" s="161">
        <f>基金残高に係る経年分析!H56</f>
        <v>281</v>
      </c>
    </row>
    <row r="74" spans="1:16" x14ac:dyDescent="0.2">
      <c r="A74" s="160" t="s">
        <v>75</v>
      </c>
      <c r="B74" s="161">
        <f>基金残高に係る経年分析!F57</f>
        <v>314</v>
      </c>
      <c r="C74" s="161">
        <f>基金残高に係る経年分析!G57</f>
        <v>319</v>
      </c>
      <c r="D74" s="161">
        <f>基金残高に係る経年分析!H57</f>
        <v>320</v>
      </c>
    </row>
  </sheetData>
  <sheetProtection algorithmName="SHA-512" hashValue="AQRj/KnTejwi6sHO7GNDPCBpOpABK408sB+X8npxjKPRu6aVtfYojSP8Q/TdxC95XszYOsyQ6znuGHm0hjfdig==" saltValue="ZA88WxCBLpZZ9Dnlnyrp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94931</v>
      </c>
      <c r="S5" s="664"/>
      <c r="T5" s="664"/>
      <c r="U5" s="664"/>
      <c r="V5" s="664"/>
      <c r="W5" s="664"/>
      <c r="X5" s="664"/>
      <c r="Y5" s="689"/>
      <c r="Z5" s="702">
        <v>1.9</v>
      </c>
      <c r="AA5" s="702"/>
      <c r="AB5" s="702"/>
      <c r="AC5" s="702"/>
      <c r="AD5" s="703">
        <v>94931</v>
      </c>
      <c r="AE5" s="703"/>
      <c r="AF5" s="703"/>
      <c r="AG5" s="703"/>
      <c r="AH5" s="703"/>
      <c r="AI5" s="703"/>
      <c r="AJ5" s="703"/>
      <c r="AK5" s="703"/>
      <c r="AL5" s="690">
        <v>5.0999999999999996</v>
      </c>
      <c r="AM5" s="672"/>
      <c r="AN5" s="672"/>
      <c r="AO5" s="691"/>
      <c r="AP5" s="666" t="s">
        <v>217</v>
      </c>
      <c r="AQ5" s="667"/>
      <c r="AR5" s="667"/>
      <c r="AS5" s="667"/>
      <c r="AT5" s="667"/>
      <c r="AU5" s="667"/>
      <c r="AV5" s="667"/>
      <c r="AW5" s="667"/>
      <c r="AX5" s="667"/>
      <c r="AY5" s="667"/>
      <c r="AZ5" s="667"/>
      <c r="BA5" s="667"/>
      <c r="BB5" s="667"/>
      <c r="BC5" s="667"/>
      <c r="BD5" s="667"/>
      <c r="BE5" s="667"/>
      <c r="BF5" s="668"/>
      <c r="BG5" s="608">
        <v>92466</v>
      </c>
      <c r="BH5" s="609"/>
      <c r="BI5" s="609"/>
      <c r="BJ5" s="609"/>
      <c r="BK5" s="609"/>
      <c r="BL5" s="609"/>
      <c r="BM5" s="609"/>
      <c r="BN5" s="610"/>
      <c r="BO5" s="646">
        <v>97.4</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33690</v>
      </c>
      <c r="S6" s="609"/>
      <c r="T6" s="609"/>
      <c r="U6" s="609"/>
      <c r="V6" s="609"/>
      <c r="W6" s="609"/>
      <c r="X6" s="609"/>
      <c r="Y6" s="610"/>
      <c r="Z6" s="646">
        <v>0.7</v>
      </c>
      <c r="AA6" s="646"/>
      <c r="AB6" s="646"/>
      <c r="AC6" s="646"/>
      <c r="AD6" s="647">
        <v>33690</v>
      </c>
      <c r="AE6" s="647"/>
      <c r="AF6" s="647"/>
      <c r="AG6" s="647"/>
      <c r="AH6" s="647"/>
      <c r="AI6" s="647"/>
      <c r="AJ6" s="647"/>
      <c r="AK6" s="647"/>
      <c r="AL6" s="611">
        <v>1.8</v>
      </c>
      <c r="AM6" s="612"/>
      <c r="AN6" s="612"/>
      <c r="AO6" s="648"/>
      <c r="AP6" s="605" t="s">
        <v>222</v>
      </c>
      <c r="AQ6" s="606"/>
      <c r="AR6" s="606"/>
      <c r="AS6" s="606"/>
      <c r="AT6" s="606"/>
      <c r="AU6" s="606"/>
      <c r="AV6" s="606"/>
      <c r="AW6" s="606"/>
      <c r="AX6" s="606"/>
      <c r="AY6" s="606"/>
      <c r="AZ6" s="606"/>
      <c r="BA6" s="606"/>
      <c r="BB6" s="606"/>
      <c r="BC6" s="606"/>
      <c r="BD6" s="606"/>
      <c r="BE6" s="606"/>
      <c r="BF6" s="607"/>
      <c r="BG6" s="608">
        <v>92466</v>
      </c>
      <c r="BH6" s="609"/>
      <c r="BI6" s="609"/>
      <c r="BJ6" s="609"/>
      <c r="BK6" s="609"/>
      <c r="BL6" s="609"/>
      <c r="BM6" s="609"/>
      <c r="BN6" s="610"/>
      <c r="BO6" s="646">
        <v>97.4</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61467</v>
      </c>
      <c r="CS6" s="609"/>
      <c r="CT6" s="609"/>
      <c r="CU6" s="609"/>
      <c r="CV6" s="609"/>
      <c r="CW6" s="609"/>
      <c r="CX6" s="609"/>
      <c r="CY6" s="610"/>
      <c r="CZ6" s="690">
        <v>1.3</v>
      </c>
      <c r="DA6" s="672"/>
      <c r="DB6" s="672"/>
      <c r="DC6" s="692"/>
      <c r="DD6" s="614" t="s">
        <v>122</v>
      </c>
      <c r="DE6" s="609"/>
      <c r="DF6" s="609"/>
      <c r="DG6" s="609"/>
      <c r="DH6" s="609"/>
      <c r="DI6" s="609"/>
      <c r="DJ6" s="609"/>
      <c r="DK6" s="609"/>
      <c r="DL6" s="609"/>
      <c r="DM6" s="609"/>
      <c r="DN6" s="609"/>
      <c r="DO6" s="609"/>
      <c r="DP6" s="610"/>
      <c r="DQ6" s="614">
        <v>61467</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40</v>
      </c>
      <c r="S7" s="609"/>
      <c r="T7" s="609"/>
      <c r="U7" s="609"/>
      <c r="V7" s="609"/>
      <c r="W7" s="609"/>
      <c r="X7" s="609"/>
      <c r="Y7" s="610"/>
      <c r="Z7" s="646">
        <v>0</v>
      </c>
      <c r="AA7" s="646"/>
      <c r="AB7" s="646"/>
      <c r="AC7" s="646"/>
      <c r="AD7" s="647">
        <v>40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41721</v>
      </c>
      <c r="BH7" s="609"/>
      <c r="BI7" s="609"/>
      <c r="BJ7" s="609"/>
      <c r="BK7" s="609"/>
      <c r="BL7" s="609"/>
      <c r="BM7" s="609"/>
      <c r="BN7" s="610"/>
      <c r="BO7" s="646">
        <v>43.9</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1779800</v>
      </c>
      <c r="CS7" s="609"/>
      <c r="CT7" s="609"/>
      <c r="CU7" s="609"/>
      <c r="CV7" s="609"/>
      <c r="CW7" s="609"/>
      <c r="CX7" s="609"/>
      <c r="CY7" s="610"/>
      <c r="CZ7" s="646">
        <v>37.4</v>
      </c>
      <c r="DA7" s="646"/>
      <c r="DB7" s="646"/>
      <c r="DC7" s="646"/>
      <c r="DD7" s="614">
        <v>738053</v>
      </c>
      <c r="DE7" s="609"/>
      <c r="DF7" s="609"/>
      <c r="DG7" s="609"/>
      <c r="DH7" s="609"/>
      <c r="DI7" s="609"/>
      <c r="DJ7" s="609"/>
      <c r="DK7" s="609"/>
      <c r="DL7" s="609"/>
      <c r="DM7" s="609"/>
      <c r="DN7" s="609"/>
      <c r="DO7" s="609"/>
      <c r="DP7" s="610"/>
      <c r="DQ7" s="614">
        <v>965443</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485</v>
      </c>
      <c r="S8" s="609"/>
      <c r="T8" s="609"/>
      <c r="U8" s="609"/>
      <c r="V8" s="609"/>
      <c r="W8" s="609"/>
      <c r="X8" s="609"/>
      <c r="Y8" s="610"/>
      <c r="Z8" s="646">
        <v>0</v>
      </c>
      <c r="AA8" s="646"/>
      <c r="AB8" s="646"/>
      <c r="AC8" s="646"/>
      <c r="AD8" s="647">
        <v>485</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1898</v>
      </c>
      <c r="BH8" s="609"/>
      <c r="BI8" s="609"/>
      <c r="BJ8" s="609"/>
      <c r="BK8" s="609"/>
      <c r="BL8" s="609"/>
      <c r="BM8" s="609"/>
      <c r="BN8" s="610"/>
      <c r="BO8" s="646">
        <v>2</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544957</v>
      </c>
      <c r="CS8" s="609"/>
      <c r="CT8" s="609"/>
      <c r="CU8" s="609"/>
      <c r="CV8" s="609"/>
      <c r="CW8" s="609"/>
      <c r="CX8" s="609"/>
      <c r="CY8" s="610"/>
      <c r="CZ8" s="646">
        <v>11.4</v>
      </c>
      <c r="DA8" s="646"/>
      <c r="DB8" s="646"/>
      <c r="DC8" s="646"/>
      <c r="DD8" s="614">
        <v>942</v>
      </c>
      <c r="DE8" s="609"/>
      <c r="DF8" s="609"/>
      <c r="DG8" s="609"/>
      <c r="DH8" s="609"/>
      <c r="DI8" s="609"/>
      <c r="DJ8" s="609"/>
      <c r="DK8" s="609"/>
      <c r="DL8" s="609"/>
      <c r="DM8" s="609"/>
      <c r="DN8" s="609"/>
      <c r="DO8" s="609"/>
      <c r="DP8" s="610"/>
      <c r="DQ8" s="614">
        <v>301160</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678</v>
      </c>
      <c r="S9" s="609"/>
      <c r="T9" s="609"/>
      <c r="U9" s="609"/>
      <c r="V9" s="609"/>
      <c r="W9" s="609"/>
      <c r="X9" s="609"/>
      <c r="Y9" s="610"/>
      <c r="Z9" s="646">
        <v>0</v>
      </c>
      <c r="AA9" s="646"/>
      <c r="AB9" s="646"/>
      <c r="AC9" s="646"/>
      <c r="AD9" s="647">
        <v>678</v>
      </c>
      <c r="AE9" s="647"/>
      <c r="AF9" s="647"/>
      <c r="AG9" s="647"/>
      <c r="AH9" s="647"/>
      <c r="AI9" s="647"/>
      <c r="AJ9" s="647"/>
      <c r="AK9" s="647"/>
      <c r="AL9" s="611">
        <v>0</v>
      </c>
      <c r="AM9" s="612"/>
      <c r="AN9" s="612"/>
      <c r="AO9" s="648"/>
      <c r="AP9" s="605" t="s">
        <v>231</v>
      </c>
      <c r="AQ9" s="606"/>
      <c r="AR9" s="606"/>
      <c r="AS9" s="606"/>
      <c r="AT9" s="606"/>
      <c r="AU9" s="606"/>
      <c r="AV9" s="606"/>
      <c r="AW9" s="606"/>
      <c r="AX9" s="606"/>
      <c r="AY9" s="606"/>
      <c r="AZ9" s="606"/>
      <c r="BA9" s="606"/>
      <c r="BB9" s="606"/>
      <c r="BC9" s="606"/>
      <c r="BD9" s="606"/>
      <c r="BE9" s="606"/>
      <c r="BF9" s="607"/>
      <c r="BG9" s="608">
        <v>35880</v>
      </c>
      <c r="BH9" s="609"/>
      <c r="BI9" s="609"/>
      <c r="BJ9" s="609"/>
      <c r="BK9" s="609"/>
      <c r="BL9" s="609"/>
      <c r="BM9" s="609"/>
      <c r="BN9" s="610"/>
      <c r="BO9" s="646">
        <v>37.799999999999997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240553</v>
      </c>
      <c r="CS9" s="609"/>
      <c r="CT9" s="609"/>
      <c r="CU9" s="609"/>
      <c r="CV9" s="609"/>
      <c r="CW9" s="609"/>
      <c r="CX9" s="609"/>
      <c r="CY9" s="610"/>
      <c r="CZ9" s="646">
        <v>5.0999999999999996</v>
      </c>
      <c r="DA9" s="646"/>
      <c r="DB9" s="646"/>
      <c r="DC9" s="646"/>
      <c r="DD9" s="614" t="s">
        <v>122</v>
      </c>
      <c r="DE9" s="609"/>
      <c r="DF9" s="609"/>
      <c r="DG9" s="609"/>
      <c r="DH9" s="609"/>
      <c r="DI9" s="609"/>
      <c r="DJ9" s="609"/>
      <c r="DK9" s="609"/>
      <c r="DL9" s="609"/>
      <c r="DM9" s="609"/>
      <c r="DN9" s="609"/>
      <c r="DO9" s="609"/>
      <c r="DP9" s="610"/>
      <c r="DQ9" s="614">
        <v>196491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3165</v>
      </c>
      <c r="BH10" s="609"/>
      <c r="BI10" s="609"/>
      <c r="BJ10" s="609"/>
      <c r="BK10" s="609"/>
      <c r="BL10" s="609"/>
      <c r="BM10" s="609"/>
      <c r="BN10" s="610"/>
      <c r="BO10" s="646">
        <v>3.3</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32991</v>
      </c>
      <c r="S11" s="609"/>
      <c r="T11" s="609"/>
      <c r="U11" s="609"/>
      <c r="V11" s="609"/>
      <c r="W11" s="609"/>
      <c r="X11" s="609"/>
      <c r="Y11" s="610"/>
      <c r="Z11" s="611">
        <v>0.7</v>
      </c>
      <c r="AA11" s="612"/>
      <c r="AB11" s="612"/>
      <c r="AC11" s="613"/>
      <c r="AD11" s="614">
        <v>32991</v>
      </c>
      <c r="AE11" s="609"/>
      <c r="AF11" s="609"/>
      <c r="AG11" s="609"/>
      <c r="AH11" s="609"/>
      <c r="AI11" s="609"/>
      <c r="AJ11" s="609"/>
      <c r="AK11" s="610"/>
      <c r="AL11" s="611">
        <v>1.8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778</v>
      </c>
      <c r="BH11" s="609"/>
      <c r="BI11" s="609"/>
      <c r="BJ11" s="609"/>
      <c r="BK11" s="609"/>
      <c r="BL11" s="609"/>
      <c r="BM11" s="609"/>
      <c r="BN11" s="610"/>
      <c r="BO11" s="646">
        <v>0.8</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403539</v>
      </c>
      <c r="CS11" s="609"/>
      <c r="CT11" s="609"/>
      <c r="CU11" s="609"/>
      <c r="CV11" s="609"/>
      <c r="CW11" s="609"/>
      <c r="CX11" s="609"/>
      <c r="CY11" s="610"/>
      <c r="CZ11" s="646">
        <v>8.5</v>
      </c>
      <c r="DA11" s="646"/>
      <c r="DB11" s="646"/>
      <c r="DC11" s="646"/>
      <c r="DD11" s="614">
        <v>98385</v>
      </c>
      <c r="DE11" s="609"/>
      <c r="DF11" s="609"/>
      <c r="DG11" s="609"/>
      <c r="DH11" s="609"/>
      <c r="DI11" s="609"/>
      <c r="DJ11" s="609"/>
      <c r="DK11" s="609"/>
      <c r="DL11" s="609"/>
      <c r="DM11" s="609"/>
      <c r="DN11" s="609"/>
      <c r="DO11" s="609"/>
      <c r="DP11" s="610"/>
      <c r="DQ11" s="614">
        <v>294439</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38429</v>
      </c>
      <c r="BH12" s="609"/>
      <c r="BI12" s="609"/>
      <c r="BJ12" s="609"/>
      <c r="BK12" s="609"/>
      <c r="BL12" s="609"/>
      <c r="BM12" s="609"/>
      <c r="BN12" s="610"/>
      <c r="BO12" s="646">
        <v>40.5</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37359</v>
      </c>
      <c r="CS12" s="609"/>
      <c r="CT12" s="609"/>
      <c r="CU12" s="609"/>
      <c r="CV12" s="609"/>
      <c r="CW12" s="609"/>
      <c r="CX12" s="609"/>
      <c r="CY12" s="610"/>
      <c r="CZ12" s="646">
        <v>0.8</v>
      </c>
      <c r="DA12" s="646"/>
      <c r="DB12" s="646"/>
      <c r="DC12" s="646"/>
      <c r="DD12" s="614">
        <v>10168</v>
      </c>
      <c r="DE12" s="609"/>
      <c r="DF12" s="609"/>
      <c r="DG12" s="609"/>
      <c r="DH12" s="609"/>
      <c r="DI12" s="609"/>
      <c r="DJ12" s="609"/>
      <c r="DK12" s="609"/>
      <c r="DL12" s="609"/>
      <c r="DM12" s="609"/>
      <c r="DN12" s="609"/>
      <c r="DO12" s="609"/>
      <c r="DP12" s="610"/>
      <c r="DQ12" s="614">
        <v>27923</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38426</v>
      </c>
      <c r="BH13" s="609"/>
      <c r="BI13" s="609"/>
      <c r="BJ13" s="609"/>
      <c r="BK13" s="609"/>
      <c r="BL13" s="609"/>
      <c r="BM13" s="609"/>
      <c r="BN13" s="610"/>
      <c r="BO13" s="646">
        <v>40.5</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475690</v>
      </c>
      <c r="CS13" s="609"/>
      <c r="CT13" s="609"/>
      <c r="CU13" s="609"/>
      <c r="CV13" s="609"/>
      <c r="CW13" s="609"/>
      <c r="CX13" s="609"/>
      <c r="CY13" s="610"/>
      <c r="CZ13" s="646">
        <v>10</v>
      </c>
      <c r="DA13" s="646"/>
      <c r="DB13" s="646"/>
      <c r="DC13" s="646"/>
      <c r="DD13" s="614">
        <v>371799</v>
      </c>
      <c r="DE13" s="609"/>
      <c r="DF13" s="609"/>
      <c r="DG13" s="609"/>
      <c r="DH13" s="609"/>
      <c r="DI13" s="609"/>
      <c r="DJ13" s="609"/>
      <c r="DK13" s="609"/>
      <c r="DL13" s="609"/>
      <c r="DM13" s="609"/>
      <c r="DN13" s="609"/>
      <c r="DO13" s="609"/>
      <c r="DP13" s="610"/>
      <c r="DQ13" s="614">
        <v>56738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6836</v>
      </c>
      <c r="BH14" s="609"/>
      <c r="BI14" s="609"/>
      <c r="BJ14" s="609"/>
      <c r="BK14" s="609"/>
      <c r="BL14" s="609"/>
      <c r="BM14" s="609"/>
      <c r="BN14" s="610"/>
      <c r="BO14" s="646">
        <v>7.2</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179798</v>
      </c>
      <c r="CS14" s="609"/>
      <c r="CT14" s="609"/>
      <c r="CU14" s="609"/>
      <c r="CV14" s="609"/>
      <c r="CW14" s="609"/>
      <c r="CX14" s="609"/>
      <c r="CY14" s="610"/>
      <c r="CZ14" s="646">
        <v>3.8</v>
      </c>
      <c r="DA14" s="646"/>
      <c r="DB14" s="646"/>
      <c r="DC14" s="646"/>
      <c r="DD14" s="614">
        <v>45252</v>
      </c>
      <c r="DE14" s="609"/>
      <c r="DF14" s="609"/>
      <c r="DG14" s="609"/>
      <c r="DH14" s="609"/>
      <c r="DI14" s="609"/>
      <c r="DJ14" s="609"/>
      <c r="DK14" s="609"/>
      <c r="DL14" s="609"/>
      <c r="DM14" s="609"/>
      <c r="DN14" s="609"/>
      <c r="DO14" s="609"/>
      <c r="DP14" s="610"/>
      <c r="DQ14" s="614">
        <v>126200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2642</v>
      </c>
      <c r="S15" s="609"/>
      <c r="T15" s="609"/>
      <c r="U15" s="609"/>
      <c r="V15" s="609"/>
      <c r="W15" s="609"/>
      <c r="X15" s="609"/>
      <c r="Y15" s="610"/>
      <c r="Z15" s="646">
        <v>0.1</v>
      </c>
      <c r="AA15" s="646"/>
      <c r="AB15" s="646"/>
      <c r="AC15" s="646"/>
      <c r="AD15" s="647">
        <v>2642</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5480</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356652</v>
      </c>
      <c r="CS15" s="609"/>
      <c r="CT15" s="609"/>
      <c r="CU15" s="609"/>
      <c r="CV15" s="609"/>
      <c r="CW15" s="609"/>
      <c r="CX15" s="609"/>
      <c r="CY15" s="610"/>
      <c r="CZ15" s="646">
        <v>7.5</v>
      </c>
      <c r="DA15" s="646"/>
      <c r="DB15" s="646"/>
      <c r="DC15" s="646"/>
      <c r="DD15" s="614">
        <v>121481</v>
      </c>
      <c r="DE15" s="609"/>
      <c r="DF15" s="609"/>
      <c r="DG15" s="609"/>
      <c r="DH15" s="609"/>
      <c r="DI15" s="609"/>
      <c r="DJ15" s="609"/>
      <c r="DK15" s="609"/>
      <c r="DL15" s="609"/>
      <c r="DM15" s="609"/>
      <c r="DN15" s="609"/>
      <c r="DO15" s="609"/>
      <c r="DP15" s="610"/>
      <c r="DQ15" s="614">
        <v>223121</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1837</v>
      </c>
      <c r="S16" s="609"/>
      <c r="T16" s="609"/>
      <c r="U16" s="609"/>
      <c r="V16" s="609"/>
      <c r="W16" s="609"/>
      <c r="X16" s="609"/>
      <c r="Y16" s="610"/>
      <c r="Z16" s="646">
        <v>0</v>
      </c>
      <c r="AA16" s="646"/>
      <c r="AB16" s="646"/>
      <c r="AC16" s="646"/>
      <c r="AD16" s="647">
        <v>1837</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322583</v>
      </c>
      <c r="CS16" s="609"/>
      <c r="CT16" s="609"/>
      <c r="CU16" s="609"/>
      <c r="CV16" s="609"/>
      <c r="CW16" s="609"/>
      <c r="CX16" s="609"/>
      <c r="CY16" s="610"/>
      <c r="CZ16" s="646">
        <v>6.8</v>
      </c>
      <c r="DA16" s="646"/>
      <c r="DB16" s="646"/>
      <c r="DC16" s="646"/>
      <c r="DD16" s="614" t="s">
        <v>122</v>
      </c>
      <c r="DE16" s="609"/>
      <c r="DF16" s="609"/>
      <c r="DG16" s="609"/>
      <c r="DH16" s="609"/>
      <c r="DI16" s="609"/>
      <c r="DJ16" s="609"/>
      <c r="DK16" s="609"/>
      <c r="DL16" s="609"/>
      <c r="DM16" s="609"/>
      <c r="DN16" s="609"/>
      <c r="DO16" s="609"/>
      <c r="DP16" s="610"/>
      <c r="DQ16" s="614">
        <v>36380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4861</v>
      </c>
      <c r="S17" s="609"/>
      <c r="T17" s="609"/>
      <c r="U17" s="609"/>
      <c r="V17" s="609"/>
      <c r="W17" s="609"/>
      <c r="X17" s="609"/>
      <c r="Y17" s="610"/>
      <c r="Z17" s="646">
        <v>0.1</v>
      </c>
      <c r="AA17" s="646"/>
      <c r="AB17" s="646"/>
      <c r="AC17" s="646"/>
      <c r="AD17" s="647">
        <v>4861</v>
      </c>
      <c r="AE17" s="647"/>
      <c r="AF17" s="647"/>
      <c r="AG17" s="647"/>
      <c r="AH17" s="647"/>
      <c r="AI17" s="647"/>
      <c r="AJ17" s="647"/>
      <c r="AK17" s="647"/>
      <c r="AL17" s="611">
        <v>0.3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358959</v>
      </c>
      <c r="CS17" s="609"/>
      <c r="CT17" s="609"/>
      <c r="CU17" s="609"/>
      <c r="CV17" s="609"/>
      <c r="CW17" s="609"/>
      <c r="CX17" s="609"/>
      <c r="CY17" s="610"/>
      <c r="CZ17" s="646">
        <v>7.5</v>
      </c>
      <c r="DA17" s="646"/>
      <c r="DB17" s="646"/>
      <c r="DC17" s="646"/>
      <c r="DD17" s="614" t="s">
        <v>122</v>
      </c>
      <c r="DE17" s="609"/>
      <c r="DF17" s="609"/>
      <c r="DG17" s="609"/>
      <c r="DH17" s="609"/>
      <c r="DI17" s="609"/>
      <c r="DJ17" s="609"/>
      <c r="DK17" s="609"/>
      <c r="DL17" s="609"/>
      <c r="DM17" s="609"/>
      <c r="DN17" s="609"/>
      <c r="DO17" s="609"/>
      <c r="DP17" s="610"/>
      <c r="DQ17" s="614">
        <v>323669</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142</v>
      </c>
      <c r="S18" s="609"/>
      <c r="T18" s="609"/>
      <c r="U18" s="609"/>
      <c r="V18" s="609"/>
      <c r="W18" s="609"/>
      <c r="X18" s="609"/>
      <c r="Y18" s="610"/>
      <c r="Z18" s="646">
        <v>0</v>
      </c>
      <c r="AA18" s="646"/>
      <c r="AB18" s="646"/>
      <c r="AC18" s="646"/>
      <c r="AD18" s="647">
        <v>142</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4719</v>
      </c>
      <c r="S19" s="609"/>
      <c r="T19" s="609"/>
      <c r="U19" s="609"/>
      <c r="V19" s="609"/>
      <c r="W19" s="609"/>
      <c r="X19" s="609"/>
      <c r="Y19" s="610"/>
      <c r="Z19" s="646">
        <v>0.1</v>
      </c>
      <c r="AA19" s="646"/>
      <c r="AB19" s="646"/>
      <c r="AC19" s="646"/>
      <c r="AD19" s="647">
        <v>4719</v>
      </c>
      <c r="AE19" s="647"/>
      <c r="AF19" s="647"/>
      <c r="AG19" s="647"/>
      <c r="AH19" s="647"/>
      <c r="AI19" s="647"/>
      <c r="AJ19" s="647"/>
      <c r="AK19" s="647"/>
      <c r="AL19" s="611">
        <v>0.3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2465</v>
      </c>
      <c r="BH19" s="609"/>
      <c r="BI19" s="609"/>
      <c r="BJ19" s="609"/>
      <c r="BK19" s="609"/>
      <c r="BL19" s="609"/>
      <c r="BM19" s="609"/>
      <c r="BN19" s="610"/>
      <c r="BO19" s="646">
        <v>2.6</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2465</v>
      </c>
      <c r="BH20" s="609"/>
      <c r="BI20" s="609"/>
      <c r="BJ20" s="609"/>
      <c r="BK20" s="609"/>
      <c r="BL20" s="609"/>
      <c r="BM20" s="609"/>
      <c r="BN20" s="610"/>
      <c r="BO20" s="646">
        <v>2.6</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4761357</v>
      </c>
      <c r="CS20" s="609"/>
      <c r="CT20" s="609"/>
      <c r="CU20" s="609"/>
      <c r="CV20" s="609"/>
      <c r="CW20" s="609"/>
      <c r="CX20" s="609"/>
      <c r="CY20" s="610"/>
      <c r="CZ20" s="646">
        <v>100</v>
      </c>
      <c r="DA20" s="646"/>
      <c r="DB20" s="646"/>
      <c r="DC20" s="646"/>
      <c r="DD20" s="614">
        <v>1386080</v>
      </c>
      <c r="DE20" s="609"/>
      <c r="DF20" s="609"/>
      <c r="DG20" s="609"/>
      <c r="DH20" s="609"/>
      <c r="DI20" s="609"/>
      <c r="DJ20" s="609"/>
      <c r="DK20" s="609"/>
      <c r="DL20" s="609"/>
      <c r="DM20" s="609"/>
      <c r="DN20" s="609"/>
      <c r="DO20" s="609"/>
      <c r="DP20" s="610"/>
      <c r="DQ20" s="614">
        <v>2613031</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1829869</v>
      </c>
      <c r="S21" s="609"/>
      <c r="T21" s="609"/>
      <c r="U21" s="609"/>
      <c r="V21" s="609"/>
      <c r="W21" s="609"/>
      <c r="X21" s="609"/>
      <c r="Y21" s="610"/>
      <c r="Z21" s="646">
        <v>36.9</v>
      </c>
      <c r="AA21" s="646"/>
      <c r="AB21" s="646"/>
      <c r="AC21" s="646"/>
      <c r="AD21" s="647">
        <v>1664815</v>
      </c>
      <c r="AE21" s="647"/>
      <c r="AF21" s="647"/>
      <c r="AG21" s="647"/>
      <c r="AH21" s="647"/>
      <c r="AI21" s="647"/>
      <c r="AJ21" s="647"/>
      <c r="AK21" s="647"/>
      <c r="AL21" s="611">
        <v>90.2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2465</v>
      </c>
      <c r="BH21" s="609"/>
      <c r="BI21" s="609"/>
      <c r="BJ21" s="609"/>
      <c r="BK21" s="609"/>
      <c r="BL21" s="609"/>
      <c r="BM21" s="609"/>
      <c r="BN21" s="610"/>
      <c r="BO21" s="646">
        <v>2.6</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1664815</v>
      </c>
      <c r="S22" s="609"/>
      <c r="T22" s="609"/>
      <c r="U22" s="609"/>
      <c r="V22" s="609"/>
      <c r="W22" s="609"/>
      <c r="X22" s="609"/>
      <c r="Y22" s="610"/>
      <c r="Z22" s="646">
        <v>33.6</v>
      </c>
      <c r="AA22" s="646"/>
      <c r="AB22" s="646"/>
      <c r="AC22" s="646"/>
      <c r="AD22" s="647">
        <v>1664815</v>
      </c>
      <c r="AE22" s="647"/>
      <c r="AF22" s="647"/>
      <c r="AG22" s="647"/>
      <c r="AH22" s="647"/>
      <c r="AI22" s="647"/>
      <c r="AJ22" s="647"/>
      <c r="AK22" s="647"/>
      <c r="AL22" s="611">
        <v>90.2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165054</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1370429</v>
      </c>
      <c r="CS24" s="664"/>
      <c r="CT24" s="664"/>
      <c r="CU24" s="664"/>
      <c r="CV24" s="664"/>
      <c r="CW24" s="664"/>
      <c r="CX24" s="664"/>
      <c r="CY24" s="689"/>
      <c r="CZ24" s="690">
        <v>28.8</v>
      </c>
      <c r="DA24" s="672"/>
      <c r="DB24" s="672"/>
      <c r="DC24" s="692"/>
      <c r="DD24" s="688">
        <v>1038107</v>
      </c>
      <c r="DE24" s="664"/>
      <c r="DF24" s="664"/>
      <c r="DG24" s="664"/>
      <c r="DH24" s="664"/>
      <c r="DI24" s="664"/>
      <c r="DJ24" s="664"/>
      <c r="DK24" s="689"/>
      <c r="DL24" s="688">
        <v>985972</v>
      </c>
      <c r="DM24" s="664"/>
      <c r="DN24" s="664"/>
      <c r="DO24" s="664"/>
      <c r="DP24" s="664"/>
      <c r="DQ24" s="664"/>
      <c r="DR24" s="664"/>
      <c r="DS24" s="664"/>
      <c r="DT24" s="664"/>
      <c r="DU24" s="664"/>
      <c r="DV24" s="689"/>
      <c r="DW24" s="690">
        <v>53.4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2002024</v>
      </c>
      <c r="S25" s="609"/>
      <c r="T25" s="609"/>
      <c r="U25" s="609"/>
      <c r="V25" s="609"/>
      <c r="W25" s="609"/>
      <c r="X25" s="609"/>
      <c r="Y25" s="610"/>
      <c r="Z25" s="646">
        <v>40.4</v>
      </c>
      <c r="AA25" s="646"/>
      <c r="AB25" s="646"/>
      <c r="AC25" s="646"/>
      <c r="AD25" s="647">
        <v>1836970</v>
      </c>
      <c r="AE25" s="647"/>
      <c r="AF25" s="647"/>
      <c r="AG25" s="647"/>
      <c r="AH25" s="647"/>
      <c r="AI25" s="647"/>
      <c r="AJ25" s="647"/>
      <c r="AK25" s="647"/>
      <c r="AL25" s="611">
        <v>99.6</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730571</v>
      </c>
      <c r="CS25" s="621"/>
      <c r="CT25" s="621"/>
      <c r="CU25" s="621"/>
      <c r="CV25" s="621"/>
      <c r="CW25" s="621"/>
      <c r="CX25" s="621"/>
      <c r="CY25" s="622"/>
      <c r="CZ25" s="611">
        <v>15.3</v>
      </c>
      <c r="DA25" s="623"/>
      <c r="DB25" s="623"/>
      <c r="DC25" s="624"/>
      <c r="DD25" s="614">
        <v>614901</v>
      </c>
      <c r="DE25" s="621"/>
      <c r="DF25" s="621"/>
      <c r="DG25" s="621"/>
      <c r="DH25" s="621"/>
      <c r="DI25" s="621"/>
      <c r="DJ25" s="621"/>
      <c r="DK25" s="622"/>
      <c r="DL25" s="614">
        <v>590616</v>
      </c>
      <c r="DM25" s="621"/>
      <c r="DN25" s="621"/>
      <c r="DO25" s="621"/>
      <c r="DP25" s="621"/>
      <c r="DQ25" s="621"/>
      <c r="DR25" s="621"/>
      <c r="DS25" s="621"/>
      <c r="DT25" s="621"/>
      <c r="DU25" s="621"/>
      <c r="DV25" s="622"/>
      <c r="DW25" s="611">
        <v>32</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325009</v>
      </c>
      <c r="CS26" s="609"/>
      <c r="CT26" s="609"/>
      <c r="CU26" s="609"/>
      <c r="CV26" s="609"/>
      <c r="CW26" s="609"/>
      <c r="CX26" s="609"/>
      <c r="CY26" s="610"/>
      <c r="CZ26" s="611">
        <v>6.8</v>
      </c>
      <c r="DA26" s="623"/>
      <c r="DB26" s="623"/>
      <c r="DC26" s="624"/>
      <c r="DD26" s="614">
        <v>264095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164</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94931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280899</v>
      </c>
      <c r="CS27" s="621"/>
      <c r="CT27" s="621"/>
      <c r="CU27" s="621"/>
      <c r="CV27" s="621"/>
      <c r="CW27" s="621"/>
      <c r="CX27" s="621"/>
      <c r="CY27" s="622"/>
      <c r="CZ27" s="611">
        <v>5.9</v>
      </c>
      <c r="DA27" s="623"/>
      <c r="DB27" s="623"/>
      <c r="DC27" s="624"/>
      <c r="DD27" s="614">
        <v>99537</v>
      </c>
      <c r="DE27" s="621"/>
      <c r="DF27" s="621"/>
      <c r="DG27" s="621"/>
      <c r="DH27" s="621"/>
      <c r="DI27" s="621"/>
      <c r="DJ27" s="621"/>
      <c r="DK27" s="622"/>
      <c r="DL27" s="614">
        <v>71687</v>
      </c>
      <c r="DM27" s="621"/>
      <c r="DN27" s="621"/>
      <c r="DO27" s="621"/>
      <c r="DP27" s="621"/>
      <c r="DQ27" s="621"/>
      <c r="DR27" s="621"/>
      <c r="DS27" s="621"/>
      <c r="DT27" s="621"/>
      <c r="DU27" s="621"/>
      <c r="DV27" s="622"/>
      <c r="DW27" s="611">
        <v>3.9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62206</v>
      </c>
      <c r="S28" s="609"/>
      <c r="T28" s="609"/>
      <c r="U28" s="609"/>
      <c r="V28" s="609"/>
      <c r="W28" s="609"/>
      <c r="X28" s="609"/>
      <c r="Y28" s="610"/>
      <c r="Z28" s="646">
        <v>1.3</v>
      </c>
      <c r="AA28" s="646"/>
      <c r="AB28" s="646"/>
      <c r="AC28" s="646"/>
      <c r="AD28" s="647">
        <v>737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358959</v>
      </c>
      <c r="CS28" s="609"/>
      <c r="CT28" s="609"/>
      <c r="CU28" s="609"/>
      <c r="CV28" s="609"/>
      <c r="CW28" s="609"/>
      <c r="CX28" s="609"/>
      <c r="CY28" s="610"/>
      <c r="CZ28" s="611">
        <v>7.5</v>
      </c>
      <c r="DA28" s="623"/>
      <c r="DB28" s="623"/>
      <c r="DC28" s="624"/>
      <c r="DD28" s="614">
        <v>323669</v>
      </c>
      <c r="DE28" s="609"/>
      <c r="DF28" s="609"/>
      <c r="DG28" s="609"/>
      <c r="DH28" s="609"/>
      <c r="DI28" s="609"/>
      <c r="DJ28" s="609"/>
      <c r="DK28" s="610"/>
      <c r="DL28" s="614">
        <v>323669</v>
      </c>
      <c r="DM28" s="609"/>
      <c r="DN28" s="609"/>
      <c r="DO28" s="609"/>
      <c r="DP28" s="609"/>
      <c r="DQ28" s="609"/>
      <c r="DR28" s="609"/>
      <c r="DS28" s="609"/>
      <c r="DT28" s="609"/>
      <c r="DU28" s="609"/>
      <c r="DV28" s="610"/>
      <c r="DW28" s="611">
        <v>17.5</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3814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358906</v>
      </c>
      <c r="CS29" s="621"/>
      <c r="CT29" s="621"/>
      <c r="CU29" s="621"/>
      <c r="CV29" s="621"/>
      <c r="CW29" s="621"/>
      <c r="CX29" s="621"/>
      <c r="CY29" s="622"/>
      <c r="CZ29" s="611">
        <v>7.5</v>
      </c>
      <c r="DA29" s="623"/>
      <c r="DB29" s="623"/>
      <c r="DC29" s="624"/>
      <c r="DD29" s="614">
        <v>323616</v>
      </c>
      <c r="DE29" s="621"/>
      <c r="DF29" s="621"/>
      <c r="DG29" s="621"/>
      <c r="DH29" s="621"/>
      <c r="DI29" s="621"/>
      <c r="DJ29" s="621"/>
      <c r="DK29" s="622"/>
      <c r="DL29" s="614">
        <v>323616</v>
      </c>
      <c r="DM29" s="621"/>
      <c r="DN29" s="621"/>
      <c r="DO29" s="621"/>
      <c r="DP29" s="621"/>
      <c r="DQ29" s="621"/>
      <c r="DR29" s="621"/>
      <c r="DS29" s="621"/>
      <c r="DT29" s="621"/>
      <c r="DU29" s="621"/>
      <c r="DV29" s="622"/>
      <c r="DW29" s="611">
        <v>17.5</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622526</v>
      </c>
      <c r="S30" s="609"/>
      <c r="T30" s="609"/>
      <c r="U30" s="609"/>
      <c r="V30" s="609"/>
      <c r="W30" s="609"/>
      <c r="X30" s="609"/>
      <c r="Y30" s="610"/>
      <c r="Z30" s="646">
        <v>12.6</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345867</v>
      </c>
      <c r="CS30" s="609"/>
      <c r="CT30" s="609"/>
      <c r="CU30" s="609"/>
      <c r="CV30" s="609"/>
      <c r="CW30" s="609"/>
      <c r="CX30" s="609"/>
      <c r="CY30" s="610"/>
      <c r="CZ30" s="611">
        <v>7.3</v>
      </c>
      <c r="DA30" s="623"/>
      <c r="DB30" s="623"/>
      <c r="DC30" s="624"/>
      <c r="DD30" s="614">
        <v>310577</v>
      </c>
      <c r="DE30" s="609"/>
      <c r="DF30" s="609"/>
      <c r="DG30" s="609"/>
      <c r="DH30" s="609"/>
      <c r="DI30" s="609"/>
      <c r="DJ30" s="609"/>
      <c r="DK30" s="610"/>
      <c r="DL30" s="614">
        <v>310577</v>
      </c>
      <c r="DM30" s="609"/>
      <c r="DN30" s="609"/>
      <c r="DO30" s="609"/>
      <c r="DP30" s="609"/>
      <c r="DQ30" s="609"/>
      <c r="DR30" s="609"/>
      <c r="DS30" s="609"/>
      <c r="DT30" s="609"/>
      <c r="DU30" s="609"/>
      <c r="DV30" s="610"/>
      <c r="DW30" s="611">
        <v>16.8</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99.6</v>
      </c>
      <c r="BH31" s="671"/>
      <c r="BI31" s="671"/>
      <c r="BJ31" s="671"/>
      <c r="BK31" s="671"/>
      <c r="BL31" s="671"/>
      <c r="BM31" s="672">
        <v>98.1</v>
      </c>
      <c r="BN31" s="671"/>
      <c r="BO31" s="671"/>
      <c r="BP31" s="671"/>
      <c r="BQ31" s="673"/>
      <c r="BR31" s="670">
        <v>99.3</v>
      </c>
      <c r="BS31" s="671"/>
      <c r="BT31" s="671"/>
      <c r="BU31" s="671"/>
      <c r="BV31" s="671"/>
      <c r="BW31" s="671"/>
      <c r="BX31" s="672">
        <v>98.2</v>
      </c>
      <c r="BY31" s="671"/>
      <c r="BZ31" s="671"/>
      <c r="CA31" s="671"/>
      <c r="CB31" s="673"/>
      <c r="CD31" s="629"/>
      <c r="CE31" s="630"/>
      <c r="CF31" s="605" t="s">
        <v>301</v>
      </c>
      <c r="CG31" s="606"/>
      <c r="CH31" s="606"/>
      <c r="CI31" s="606"/>
      <c r="CJ31" s="606"/>
      <c r="CK31" s="606"/>
      <c r="CL31" s="606"/>
      <c r="CM31" s="606"/>
      <c r="CN31" s="606"/>
      <c r="CO31" s="606"/>
      <c r="CP31" s="606"/>
      <c r="CQ31" s="607"/>
      <c r="CR31" s="608">
        <v>13039</v>
      </c>
      <c r="CS31" s="621"/>
      <c r="CT31" s="621"/>
      <c r="CU31" s="621"/>
      <c r="CV31" s="621"/>
      <c r="CW31" s="621"/>
      <c r="CX31" s="621"/>
      <c r="CY31" s="622"/>
      <c r="CZ31" s="611">
        <v>0.3</v>
      </c>
      <c r="DA31" s="623"/>
      <c r="DB31" s="623"/>
      <c r="DC31" s="624"/>
      <c r="DD31" s="614">
        <v>13039</v>
      </c>
      <c r="DE31" s="621"/>
      <c r="DF31" s="621"/>
      <c r="DG31" s="621"/>
      <c r="DH31" s="621"/>
      <c r="DI31" s="621"/>
      <c r="DJ31" s="621"/>
      <c r="DK31" s="622"/>
      <c r="DL31" s="614">
        <v>13039</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595387</v>
      </c>
      <c r="S32" s="609"/>
      <c r="T32" s="609"/>
      <c r="U32" s="609"/>
      <c r="V32" s="609"/>
      <c r="W32" s="609"/>
      <c r="X32" s="609"/>
      <c r="Y32" s="610"/>
      <c r="Z32" s="646">
        <v>12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99.7</v>
      </c>
      <c r="BH32" s="621"/>
      <c r="BI32" s="621"/>
      <c r="BJ32" s="621"/>
      <c r="BK32" s="621"/>
      <c r="BL32" s="621"/>
      <c r="BM32" s="612">
        <v>98.9</v>
      </c>
      <c r="BN32" s="621"/>
      <c r="BO32" s="621"/>
      <c r="BP32" s="621"/>
      <c r="BQ32" s="644"/>
      <c r="BR32" s="679">
        <v>99.5</v>
      </c>
      <c r="BS32" s="621"/>
      <c r="BT32" s="621"/>
      <c r="BU32" s="621"/>
      <c r="BV32" s="621"/>
      <c r="BW32" s="621"/>
      <c r="BX32" s="612">
        <v>99.1</v>
      </c>
      <c r="BY32" s="621"/>
      <c r="BZ32" s="621"/>
      <c r="CA32" s="621"/>
      <c r="CB32" s="644"/>
      <c r="CD32" s="631"/>
      <c r="CE32" s="632"/>
      <c r="CF32" s="605" t="s">
        <v>305</v>
      </c>
      <c r="CG32" s="606"/>
      <c r="CH32" s="606"/>
      <c r="CI32" s="606"/>
      <c r="CJ32" s="606"/>
      <c r="CK32" s="606"/>
      <c r="CL32" s="606"/>
      <c r="CM32" s="606"/>
      <c r="CN32" s="606"/>
      <c r="CO32" s="606"/>
      <c r="CP32" s="606"/>
      <c r="CQ32" s="607"/>
      <c r="CR32" s="608">
        <v>53</v>
      </c>
      <c r="CS32" s="609"/>
      <c r="CT32" s="609"/>
      <c r="CU32" s="609"/>
      <c r="CV32" s="609"/>
      <c r="CW32" s="609"/>
      <c r="CX32" s="609"/>
      <c r="CY32" s="610"/>
      <c r="CZ32" s="611">
        <v>0</v>
      </c>
      <c r="DA32" s="623"/>
      <c r="DB32" s="623"/>
      <c r="DC32" s="624"/>
      <c r="DD32" s="614">
        <v>53</v>
      </c>
      <c r="DE32" s="609"/>
      <c r="DF32" s="609"/>
      <c r="DG32" s="609"/>
      <c r="DH32" s="609"/>
      <c r="DI32" s="609"/>
      <c r="DJ32" s="609"/>
      <c r="DK32" s="610"/>
      <c r="DL32" s="614">
        <v>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7525</v>
      </c>
      <c r="S33" s="609"/>
      <c r="T33" s="609"/>
      <c r="U33" s="609"/>
      <c r="V33" s="609"/>
      <c r="W33" s="609"/>
      <c r="X33" s="609"/>
      <c r="Y33" s="610"/>
      <c r="Z33" s="646">
        <v>0.2</v>
      </c>
      <c r="AA33" s="646"/>
      <c r="AB33" s="646"/>
      <c r="AC33" s="646"/>
      <c r="AD33" s="647">
        <v>7129</v>
      </c>
      <c r="AE33" s="647"/>
      <c r="AF33" s="647"/>
      <c r="AG33" s="647"/>
      <c r="AH33" s="647"/>
      <c r="AI33" s="647"/>
      <c r="AJ33" s="647"/>
      <c r="AK33" s="647"/>
      <c r="AL33" s="611">
        <v>0.4</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99.3</v>
      </c>
      <c r="BH33" s="593"/>
      <c r="BI33" s="593"/>
      <c r="BJ33" s="593"/>
      <c r="BK33" s="593"/>
      <c r="BL33" s="593"/>
      <c r="BM33" s="639">
        <v>96.7</v>
      </c>
      <c r="BN33" s="593"/>
      <c r="BO33" s="593"/>
      <c r="BP33" s="593"/>
      <c r="BQ33" s="656"/>
      <c r="BR33" s="669">
        <v>98.8</v>
      </c>
      <c r="BS33" s="593"/>
      <c r="BT33" s="593"/>
      <c r="BU33" s="593"/>
      <c r="BV33" s="593"/>
      <c r="BW33" s="593"/>
      <c r="BX33" s="639">
        <v>96.6</v>
      </c>
      <c r="BY33" s="593"/>
      <c r="BZ33" s="593"/>
      <c r="CA33" s="593"/>
      <c r="CB33" s="656"/>
      <c r="CD33" s="605" t="s">
        <v>308</v>
      </c>
      <c r="CE33" s="606"/>
      <c r="CF33" s="606"/>
      <c r="CG33" s="606"/>
      <c r="CH33" s="606"/>
      <c r="CI33" s="606"/>
      <c r="CJ33" s="606"/>
      <c r="CK33" s="606"/>
      <c r="CL33" s="606"/>
      <c r="CM33" s="606"/>
      <c r="CN33" s="606"/>
      <c r="CO33" s="606"/>
      <c r="CP33" s="606"/>
      <c r="CQ33" s="607"/>
      <c r="CR33" s="608">
        <v>1682265</v>
      </c>
      <c r="CS33" s="621"/>
      <c r="CT33" s="621"/>
      <c r="CU33" s="621"/>
      <c r="CV33" s="621"/>
      <c r="CW33" s="621"/>
      <c r="CX33" s="621"/>
      <c r="CY33" s="622"/>
      <c r="CZ33" s="611">
        <v>35.299999999999997</v>
      </c>
      <c r="DA33" s="623"/>
      <c r="DB33" s="623"/>
      <c r="DC33" s="624"/>
      <c r="DD33" s="614">
        <v>1419429</v>
      </c>
      <c r="DE33" s="621"/>
      <c r="DF33" s="621"/>
      <c r="DG33" s="621"/>
      <c r="DH33" s="621"/>
      <c r="DI33" s="621"/>
      <c r="DJ33" s="621"/>
      <c r="DK33" s="622"/>
      <c r="DL33" s="614">
        <v>727415</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15485</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502924</v>
      </c>
      <c r="CS34" s="609"/>
      <c r="CT34" s="609"/>
      <c r="CU34" s="609"/>
      <c r="CV34" s="609"/>
      <c r="CW34" s="609"/>
      <c r="CX34" s="609"/>
      <c r="CY34" s="610"/>
      <c r="CZ34" s="611">
        <v>10.6</v>
      </c>
      <c r="DA34" s="623"/>
      <c r="DB34" s="623"/>
      <c r="DC34" s="624"/>
      <c r="DD34" s="614">
        <v>399419</v>
      </c>
      <c r="DE34" s="609"/>
      <c r="DF34" s="609"/>
      <c r="DG34" s="609"/>
      <c r="DH34" s="609"/>
      <c r="DI34" s="609"/>
      <c r="DJ34" s="609"/>
      <c r="DK34" s="610"/>
      <c r="DL34" s="614">
        <v>340379</v>
      </c>
      <c r="DM34" s="609"/>
      <c r="DN34" s="609"/>
      <c r="DO34" s="609"/>
      <c r="DP34" s="609"/>
      <c r="DQ34" s="609"/>
      <c r="DR34" s="609"/>
      <c r="DS34" s="609"/>
      <c r="DT34" s="609"/>
      <c r="DU34" s="609"/>
      <c r="DV34" s="610"/>
      <c r="DW34" s="611">
        <v>18.399999999999999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607183</v>
      </c>
      <c r="S35" s="609"/>
      <c r="T35" s="609"/>
      <c r="U35" s="609"/>
      <c r="V35" s="609"/>
      <c r="W35" s="609"/>
      <c r="X35" s="609"/>
      <c r="Y35" s="610"/>
      <c r="Z35" s="646">
        <v>12.3</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38697</v>
      </c>
      <c r="CS35" s="621"/>
      <c r="CT35" s="621"/>
      <c r="CU35" s="621"/>
      <c r="CV35" s="621"/>
      <c r="CW35" s="621"/>
      <c r="CX35" s="621"/>
      <c r="CY35" s="622"/>
      <c r="CZ35" s="611">
        <v>0.8</v>
      </c>
      <c r="DA35" s="623"/>
      <c r="DB35" s="623"/>
      <c r="DC35" s="624"/>
      <c r="DD35" s="614">
        <v>4652</v>
      </c>
      <c r="DE35" s="621"/>
      <c r="DF35" s="621"/>
      <c r="DG35" s="621"/>
      <c r="DH35" s="621"/>
      <c r="DI35" s="621"/>
      <c r="DJ35" s="621"/>
      <c r="DK35" s="622"/>
      <c r="DL35" s="614">
        <v>4611</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320114</v>
      </c>
      <c r="S36" s="609"/>
      <c r="T36" s="609"/>
      <c r="U36" s="609"/>
      <c r="V36" s="609"/>
      <c r="W36" s="609"/>
      <c r="X36" s="609"/>
      <c r="Y36" s="610"/>
      <c r="Z36" s="646">
        <v>6.5</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333889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3379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397371</v>
      </c>
      <c r="CS36" s="609"/>
      <c r="CT36" s="609"/>
      <c r="CU36" s="609"/>
      <c r="CV36" s="609"/>
      <c r="CW36" s="609"/>
      <c r="CX36" s="609"/>
      <c r="CY36" s="610"/>
      <c r="CZ36" s="611">
        <v>8.3000000000000007</v>
      </c>
      <c r="DA36" s="623"/>
      <c r="DB36" s="623"/>
      <c r="DC36" s="624"/>
      <c r="DD36" s="614">
        <v>302636</v>
      </c>
      <c r="DE36" s="609"/>
      <c r="DF36" s="609"/>
      <c r="DG36" s="609"/>
      <c r="DH36" s="609"/>
      <c r="DI36" s="609"/>
      <c r="DJ36" s="609"/>
      <c r="DK36" s="610"/>
      <c r="DL36" s="614">
        <v>189563</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144911</v>
      </c>
      <c r="S37" s="609"/>
      <c r="T37" s="609"/>
      <c r="U37" s="609"/>
      <c r="V37" s="609"/>
      <c r="W37" s="609"/>
      <c r="X37" s="609"/>
      <c r="Y37" s="610"/>
      <c r="Z37" s="646">
        <v>2.9</v>
      </c>
      <c r="AA37" s="646"/>
      <c r="AB37" s="646"/>
      <c r="AC37" s="646"/>
      <c r="AD37" s="647">
        <v>189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177504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-555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109841</v>
      </c>
      <c r="CS37" s="621"/>
      <c r="CT37" s="621"/>
      <c r="CU37" s="621"/>
      <c r="CV37" s="621"/>
      <c r="CW37" s="621"/>
      <c r="CX37" s="621"/>
      <c r="CY37" s="622"/>
      <c r="CZ37" s="611">
        <v>2.2999999999999998</v>
      </c>
      <c r="DA37" s="623"/>
      <c r="DB37" s="623"/>
      <c r="DC37" s="624"/>
      <c r="DD37" s="614">
        <v>108298</v>
      </c>
      <c r="DE37" s="621"/>
      <c r="DF37" s="621"/>
      <c r="DG37" s="621"/>
      <c r="DH37" s="621"/>
      <c r="DI37" s="621"/>
      <c r="DJ37" s="621"/>
      <c r="DK37" s="622"/>
      <c r="DL37" s="614">
        <v>105216</v>
      </c>
      <c r="DM37" s="621"/>
      <c r="DN37" s="621"/>
      <c r="DO37" s="621"/>
      <c r="DP37" s="621"/>
      <c r="DQ37" s="621"/>
      <c r="DR37" s="621"/>
      <c r="DS37" s="621"/>
      <c r="DT37" s="621"/>
      <c r="DU37" s="621"/>
      <c r="DV37" s="622"/>
      <c r="DW37" s="611">
        <v>5.7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571800</v>
      </c>
      <c r="S38" s="609"/>
      <c r="T38" s="609"/>
      <c r="U38" s="609"/>
      <c r="V38" s="609"/>
      <c r="W38" s="609"/>
      <c r="X38" s="609"/>
      <c r="Y38" s="610"/>
      <c r="Z38" s="646">
        <v>11.5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57757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254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98628</v>
      </c>
      <c r="CS38" s="609"/>
      <c r="CT38" s="609"/>
      <c r="CU38" s="609"/>
      <c r="CV38" s="609"/>
      <c r="CW38" s="609"/>
      <c r="CX38" s="609"/>
      <c r="CY38" s="610"/>
      <c r="CZ38" s="611">
        <v>2.1</v>
      </c>
      <c r="DA38" s="623"/>
      <c r="DB38" s="623"/>
      <c r="DC38" s="624"/>
      <c r="DD38" s="614">
        <v>80980</v>
      </c>
      <c r="DE38" s="609"/>
      <c r="DF38" s="609"/>
      <c r="DG38" s="609"/>
      <c r="DH38" s="609"/>
      <c r="DI38" s="609"/>
      <c r="DJ38" s="609"/>
      <c r="DK38" s="610"/>
      <c r="DL38" s="614">
        <v>76713</v>
      </c>
      <c r="DM38" s="609"/>
      <c r="DN38" s="609"/>
      <c r="DO38" s="609"/>
      <c r="DP38" s="609"/>
      <c r="DQ38" s="609"/>
      <c r="DR38" s="609"/>
      <c r="DS38" s="609"/>
      <c r="DT38" s="609"/>
      <c r="DU38" s="609"/>
      <c r="DV38" s="610"/>
      <c r="DW38" s="611">
        <v>4.2</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2369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341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409052</v>
      </c>
      <c r="CS39" s="621"/>
      <c r="CT39" s="621"/>
      <c r="CU39" s="621"/>
      <c r="CV39" s="621"/>
      <c r="CW39" s="621"/>
      <c r="CX39" s="621"/>
      <c r="CY39" s="622"/>
      <c r="CZ39" s="611">
        <v>8.6</v>
      </c>
      <c r="DA39" s="623"/>
      <c r="DB39" s="623"/>
      <c r="DC39" s="624"/>
      <c r="DD39" s="614">
        <v>403769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2900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54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235593</v>
      </c>
      <c r="CS40" s="609"/>
      <c r="CT40" s="609"/>
      <c r="CU40" s="609"/>
      <c r="CV40" s="609"/>
      <c r="CW40" s="609"/>
      <c r="CX40" s="609"/>
      <c r="CY40" s="610"/>
      <c r="CZ40" s="611">
        <v>4.9000000000000004</v>
      </c>
      <c r="DA40" s="623"/>
      <c r="DB40" s="623"/>
      <c r="DC40" s="624"/>
      <c r="DD40" s="614">
        <v>227973</v>
      </c>
      <c r="DE40" s="609"/>
      <c r="DF40" s="609"/>
      <c r="DG40" s="609"/>
      <c r="DH40" s="609"/>
      <c r="DI40" s="609"/>
      <c r="DJ40" s="609"/>
      <c r="DK40" s="610"/>
      <c r="DL40" s="614">
        <v>116149</v>
      </c>
      <c r="DM40" s="609"/>
      <c r="DN40" s="609"/>
      <c r="DO40" s="609"/>
      <c r="DP40" s="609"/>
      <c r="DQ40" s="609"/>
      <c r="DR40" s="609"/>
      <c r="DS40" s="609"/>
      <c r="DT40" s="609"/>
      <c r="DU40" s="609"/>
      <c r="DV40" s="610"/>
      <c r="DW40" s="611">
        <v>6.3</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4953139</v>
      </c>
      <c r="S41" s="633"/>
      <c r="T41" s="633"/>
      <c r="U41" s="633"/>
      <c r="V41" s="633"/>
      <c r="W41" s="633"/>
      <c r="X41" s="633"/>
      <c r="Y41" s="636"/>
      <c r="Z41" s="637">
        <v>100</v>
      </c>
      <c r="AA41" s="637"/>
      <c r="AB41" s="637"/>
      <c r="AC41" s="637"/>
      <c r="AD41" s="638">
        <v>1845025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18594</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77665</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450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1708663</v>
      </c>
      <c r="CS42" s="621"/>
      <c r="CT42" s="621"/>
      <c r="CU42" s="621"/>
      <c r="CV42" s="621"/>
      <c r="CW42" s="621"/>
      <c r="CX42" s="621"/>
      <c r="CY42" s="622"/>
      <c r="CZ42" s="611">
        <v>35.9</v>
      </c>
      <c r="DA42" s="623"/>
      <c r="DB42" s="623"/>
      <c r="DC42" s="624"/>
      <c r="DD42" s="614">
        <v>155495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22066</v>
      </c>
      <c r="CS43" s="621"/>
      <c r="CT43" s="621"/>
      <c r="CU43" s="621"/>
      <c r="CV43" s="621"/>
      <c r="CW43" s="621"/>
      <c r="CX43" s="621"/>
      <c r="CY43" s="622"/>
      <c r="CZ43" s="611">
        <v>0.5</v>
      </c>
      <c r="DA43" s="623"/>
      <c r="DB43" s="623"/>
      <c r="DC43" s="624"/>
      <c r="DD43" s="614">
        <v>2547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1386080</v>
      </c>
      <c r="CS44" s="609"/>
      <c r="CT44" s="609"/>
      <c r="CU44" s="609"/>
      <c r="CV44" s="609"/>
      <c r="CW44" s="609"/>
      <c r="CX44" s="609"/>
      <c r="CY44" s="610"/>
      <c r="CZ44" s="611">
        <v>29.1</v>
      </c>
      <c r="DA44" s="612"/>
      <c r="DB44" s="612"/>
      <c r="DC44" s="613"/>
      <c r="DD44" s="614">
        <v>119115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1071817</v>
      </c>
      <c r="CS45" s="621"/>
      <c r="CT45" s="621"/>
      <c r="CU45" s="621"/>
      <c r="CV45" s="621"/>
      <c r="CW45" s="621"/>
      <c r="CX45" s="621"/>
      <c r="CY45" s="622"/>
      <c r="CZ45" s="611">
        <v>22.5</v>
      </c>
      <c r="DA45" s="623"/>
      <c r="DB45" s="623"/>
      <c r="DC45" s="624"/>
      <c r="DD45" s="614">
        <v>25389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310119</v>
      </c>
      <c r="CS46" s="609"/>
      <c r="CT46" s="609"/>
      <c r="CU46" s="609"/>
      <c r="CV46" s="609"/>
      <c r="CW46" s="609"/>
      <c r="CX46" s="609"/>
      <c r="CY46" s="610"/>
      <c r="CZ46" s="611">
        <v>6.5</v>
      </c>
      <c r="DA46" s="612"/>
      <c r="DB46" s="612"/>
      <c r="DC46" s="613"/>
      <c r="DD46" s="614">
        <v>90782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322583</v>
      </c>
      <c r="CS47" s="621"/>
      <c r="CT47" s="621"/>
      <c r="CU47" s="621"/>
      <c r="CV47" s="621"/>
      <c r="CW47" s="621"/>
      <c r="CX47" s="621"/>
      <c r="CY47" s="622"/>
      <c r="CZ47" s="611">
        <v>6.8</v>
      </c>
      <c r="DA47" s="623"/>
      <c r="DB47" s="623"/>
      <c r="DC47" s="624"/>
      <c r="DD47" s="614">
        <v>36380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4761357</v>
      </c>
      <c r="CS49" s="593"/>
      <c r="CT49" s="593"/>
      <c r="CU49" s="593"/>
      <c r="CV49" s="593"/>
      <c r="CW49" s="593"/>
      <c r="CX49" s="593"/>
      <c r="CY49" s="594"/>
      <c r="CZ49" s="595">
        <v>100</v>
      </c>
      <c r="DA49" s="596"/>
      <c r="DB49" s="596"/>
      <c r="DC49" s="597"/>
      <c r="DD49" s="598">
        <v>2613031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P5kbIUSpdqvmK93UG/3llMTqWgKMIjSkH4/YVFLptcyiBlqy3XwgGjGYwO673cKHdc8/AHecjZD2W9zTCe9Rg==" saltValue="KbfJ4ssT3v3Ljq2y1tKo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4953</v>
      </c>
      <c r="R7" s="1090"/>
      <c r="S7" s="1090"/>
      <c r="T7" s="1090"/>
      <c r="U7" s="1090"/>
      <c r="V7" s="1090">
        <v>4761</v>
      </c>
      <c r="W7" s="1090"/>
      <c r="X7" s="1090"/>
      <c r="Y7" s="1090"/>
      <c r="Z7" s="1090"/>
      <c r="AA7" s="1090">
        <v>192</v>
      </c>
      <c r="AB7" s="1090"/>
      <c r="AC7" s="1090"/>
      <c r="AD7" s="1090"/>
      <c r="AE7" s="1091"/>
      <c r="AF7" s="1092">
        <v>67</v>
      </c>
      <c r="AG7" s="1093"/>
      <c r="AH7" s="1093"/>
      <c r="AI7" s="1093"/>
      <c r="AJ7" s="1094"/>
      <c r="AK7" s="1095">
        <v>607</v>
      </c>
      <c r="AL7" s="1096"/>
      <c r="AM7" s="1096"/>
      <c r="AN7" s="1096"/>
      <c r="AO7" s="1096"/>
      <c r="AP7" s="1096">
        <v>3860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564</v>
      </c>
      <c r="BT7" s="1087"/>
      <c r="BU7" s="1087"/>
      <c r="BV7" s="1087"/>
      <c r="BW7" s="1087"/>
      <c r="BX7" s="1087"/>
      <c r="BY7" s="1087"/>
      <c r="BZ7" s="1087"/>
      <c r="CA7" s="1087"/>
      <c r="CB7" s="1087"/>
      <c r="CC7" s="1087"/>
      <c r="CD7" s="1087"/>
      <c r="CE7" s="1087"/>
      <c r="CF7" s="1087"/>
      <c r="CG7" s="1099"/>
      <c r="CH7" s="1083">
        <v>-7</v>
      </c>
      <c r="CI7" s="1084"/>
      <c r="CJ7" s="1084"/>
      <c r="CK7" s="1084"/>
      <c r="CL7" s="1085"/>
      <c r="CM7" s="1083">
        <v>2</v>
      </c>
      <c r="CN7" s="1084"/>
      <c r="CO7" s="1084"/>
      <c r="CP7" s="1084"/>
      <c r="CQ7" s="1085"/>
      <c r="CR7" s="1083">
        <v>3</v>
      </c>
      <c r="CS7" s="1084"/>
      <c r="CT7" s="1084"/>
      <c r="CU7" s="1084"/>
      <c r="CV7" s="1085"/>
      <c r="CW7" s="1083" t="s">
        <v>556</v>
      </c>
      <c r="CX7" s="1084"/>
      <c r="CY7" s="1084"/>
      <c r="CZ7" s="1084"/>
      <c r="DA7" s="1085"/>
      <c r="DB7" s="1083" t="s">
        <v>556</v>
      </c>
      <c r="DC7" s="1084"/>
      <c r="DD7" s="1084"/>
      <c r="DE7" s="1084"/>
      <c r="DF7" s="1085"/>
      <c r="DG7" s="1083" t="s">
        <v>556</v>
      </c>
      <c r="DH7" s="1084"/>
      <c r="DI7" s="1084"/>
      <c r="DJ7" s="1084"/>
      <c r="DK7" s="1085"/>
      <c r="DL7" s="1083" t="s">
        <v>556</v>
      </c>
      <c r="DM7" s="1084"/>
      <c r="DN7" s="1084"/>
      <c r="DO7" s="1084"/>
      <c r="DP7" s="1085"/>
      <c r="DQ7" s="1083" t="s">
        <v>556</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4953</v>
      </c>
      <c r="R23" s="1048"/>
      <c r="S23" s="1048"/>
      <c r="T23" s="1048"/>
      <c r="U23" s="1048"/>
      <c r="V23" s="1048">
        <v>4761</v>
      </c>
      <c r="W23" s="1048"/>
      <c r="X23" s="1048"/>
      <c r="Y23" s="1048"/>
      <c r="Z23" s="1048"/>
      <c r="AA23" s="1048">
        <v>192</v>
      </c>
      <c r="AB23" s="1048"/>
      <c r="AC23" s="1048"/>
      <c r="AD23" s="1048"/>
      <c r="AE23" s="1055"/>
      <c r="AF23" s="1056">
        <v>67</v>
      </c>
      <c r="AG23" s="1048"/>
      <c r="AH23" s="1048"/>
      <c r="AI23" s="1048"/>
      <c r="AJ23" s="1057"/>
      <c r="AK23" s="1058"/>
      <c r="AL23" s="1059"/>
      <c r="AM23" s="1059"/>
      <c r="AN23" s="1059"/>
      <c r="AO23" s="1059"/>
      <c r="AP23" s="1048">
        <v>3860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210</v>
      </c>
      <c r="R28" s="1038"/>
      <c r="S28" s="1038"/>
      <c r="T28" s="1038"/>
      <c r="U28" s="1038"/>
      <c r="V28" s="1038">
        <v>207</v>
      </c>
      <c r="W28" s="1038"/>
      <c r="X28" s="1038"/>
      <c r="Y28" s="1038"/>
      <c r="Z28" s="1038"/>
      <c r="AA28" s="1038">
        <v>3</v>
      </c>
      <c r="AB28" s="1038"/>
      <c r="AC28" s="1038"/>
      <c r="AD28" s="1038"/>
      <c r="AE28" s="1039"/>
      <c r="AF28" s="1040">
        <v>3</v>
      </c>
      <c r="AG28" s="1038"/>
      <c r="AH28" s="1038"/>
      <c r="AI28" s="1038"/>
      <c r="AJ28" s="1041"/>
      <c r="AK28" s="1029">
        <v>19</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92</v>
      </c>
      <c r="R29" s="1026"/>
      <c r="S29" s="1026"/>
      <c r="T29" s="1026"/>
      <c r="U29" s="1026"/>
      <c r="V29" s="1026">
        <v>88</v>
      </c>
      <c r="W29" s="1026"/>
      <c r="X29" s="1026"/>
      <c r="Y29" s="1026"/>
      <c r="Z29" s="1026"/>
      <c r="AA29" s="1026">
        <v>4</v>
      </c>
      <c r="AB29" s="1026"/>
      <c r="AC29" s="1026"/>
      <c r="AD29" s="1026"/>
      <c r="AE29" s="1027"/>
      <c r="AF29" s="1022">
        <v>4</v>
      </c>
      <c r="AG29" s="1023"/>
      <c r="AH29" s="1023"/>
      <c r="AI29" s="1023"/>
      <c r="AJ29" s="1024"/>
      <c r="AK29" s="967" t="s">
        <v>556</v>
      </c>
      <c r="AL29" s="958"/>
      <c r="AM29" s="958"/>
      <c r="AN29" s="958"/>
      <c r="AO29" s="958"/>
      <c r="AP29" s="958" t="s">
        <v>556</v>
      </c>
      <c r="AQ29" s="958"/>
      <c r="AR29" s="958"/>
      <c r="AS29" s="958"/>
      <c r="AT29" s="958"/>
      <c r="AU29" s="958" t="s">
        <v>556</v>
      </c>
      <c r="AV29" s="958"/>
      <c r="AW29" s="958"/>
      <c r="AX29" s="958"/>
      <c r="AY29" s="958"/>
      <c r="AZ29" s="1028" t="s">
        <v>556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250</v>
      </c>
      <c r="R30" s="1026"/>
      <c r="S30" s="1026"/>
      <c r="T30" s="1026"/>
      <c r="U30" s="1026"/>
      <c r="V30" s="1026">
        <v>237</v>
      </c>
      <c r="W30" s="1026"/>
      <c r="X30" s="1026"/>
      <c r="Y30" s="1026"/>
      <c r="Z30" s="1026"/>
      <c r="AA30" s="1026">
        <v>13</v>
      </c>
      <c r="AB30" s="1026"/>
      <c r="AC30" s="1026"/>
      <c r="AD30" s="1026"/>
      <c r="AE30" s="1027"/>
      <c r="AF30" s="1022">
        <v>13</v>
      </c>
      <c r="AG30" s="1023"/>
      <c r="AH30" s="1023"/>
      <c r="AI30" s="1023"/>
      <c r="AJ30" s="1024"/>
      <c r="AK30" s="967">
        <v>34</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35</v>
      </c>
      <c r="R31" s="1026"/>
      <c r="S31" s="1026"/>
      <c r="T31" s="1026"/>
      <c r="U31" s="1026"/>
      <c r="V31" s="1026">
        <v>34</v>
      </c>
      <c r="W31" s="1026"/>
      <c r="X31" s="1026"/>
      <c r="Y31" s="1026"/>
      <c r="Z31" s="1026"/>
      <c r="AA31" s="1026">
        <v>1</v>
      </c>
      <c r="AB31" s="1026"/>
      <c r="AC31" s="1026"/>
      <c r="AD31" s="1026"/>
      <c r="AE31" s="1027"/>
      <c r="AF31" s="1022">
        <v>1</v>
      </c>
      <c r="AG31" s="1023"/>
      <c r="AH31" s="1023"/>
      <c r="AI31" s="1023"/>
      <c r="AJ31" s="1024"/>
      <c r="AK31" s="967">
        <v>18</v>
      </c>
      <c r="AL31" s="958"/>
      <c r="AM31" s="958"/>
      <c r="AN31" s="958"/>
      <c r="AO31" s="958"/>
      <c r="AP31" s="958" t="s">
        <v>556</v>
      </c>
      <c r="AQ31" s="958"/>
      <c r="AR31" s="958"/>
      <c r="AS31" s="958"/>
      <c r="AT31" s="958"/>
      <c r="AU31" s="958" t="s">
        <v>556</v>
      </c>
      <c r="AV31" s="958"/>
      <c r="AW31" s="958"/>
      <c r="AX31" s="958"/>
      <c r="AY31" s="958"/>
      <c r="AZ31" s="1028" t="s">
        <v>556</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230</v>
      </c>
      <c r="R32" s="1026"/>
      <c r="S32" s="1026"/>
      <c r="T32" s="1026"/>
      <c r="U32" s="1026"/>
      <c r="V32" s="1026">
        <v>227</v>
      </c>
      <c r="W32" s="1026"/>
      <c r="X32" s="1026"/>
      <c r="Y32" s="1026"/>
      <c r="Z32" s="1026"/>
      <c r="AA32" s="1026">
        <v>3</v>
      </c>
      <c r="AB32" s="1026"/>
      <c r="AC32" s="1026"/>
      <c r="AD32" s="1026"/>
      <c r="AE32" s="1027"/>
      <c r="AF32" s="1022">
        <v>3</v>
      </c>
      <c r="AG32" s="1023"/>
      <c r="AH32" s="1023"/>
      <c r="AI32" s="1023"/>
      <c r="AJ32" s="1024"/>
      <c r="AK32" s="967">
        <v>70</v>
      </c>
      <c r="AL32" s="958"/>
      <c r="AM32" s="958"/>
      <c r="AN32" s="958"/>
      <c r="AO32" s="958"/>
      <c r="AP32" s="958" t="s">
        <v>556</v>
      </c>
      <c r="AQ32" s="958"/>
      <c r="AR32" s="958"/>
      <c r="AS32" s="958"/>
      <c r="AT32" s="958"/>
      <c r="AU32" s="958" t="s">
        <v>556</v>
      </c>
      <c r="AV32" s="958"/>
      <c r="AW32" s="958"/>
      <c r="AX32" s="958"/>
      <c r="AY32" s="958"/>
      <c r="AZ32" s="1028" t="s">
        <v>556</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36</v>
      </c>
      <c r="R33" s="1026"/>
      <c r="S33" s="1026"/>
      <c r="T33" s="1026"/>
      <c r="U33" s="1026"/>
      <c r="V33" s="1026">
        <v>77</v>
      </c>
      <c r="W33" s="1026"/>
      <c r="X33" s="1026"/>
      <c r="Y33" s="1026"/>
      <c r="Z33" s="1026"/>
      <c r="AA33" s="1026">
        <v>-40</v>
      </c>
      <c r="AB33" s="1026"/>
      <c r="AC33" s="1026"/>
      <c r="AD33" s="1026"/>
      <c r="AE33" s="1027"/>
      <c r="AF33" s="1022">
        <v>3</v>
      </c>
      <c r="AG33" s="1023"/>
      <c r="AH33" s="1023"/>
      <c r="AI33" s="1023"/>
      <c r="AJ33" s="1024"/>
      <c r="AK33" s="967">
        <v>58</v>
      </c>
      <c r="AL33" s="958"/>
      <c r="AM33" s="958"/>
      <c r="AN33" s="958"/>
      <c r="AO33" s="958"/>
      <c r="AP33" s="958">
        <v>169</v>
      </c>
      <c r="AQ33" s="958"/>
      <c r="AR33" s="958"/>
      <c r="AS33" s="958"/>
      <c r="AT33" s="958"/>
      <c r="AU33" s="958">
        <v>150</v>
      </c>
      <c r="AV33" s="958"/>
      <c r="AW33" s="958"/>
      <c r="AX33" s="958"/>
      <c r="AY33" s="958"/>
      <c r="AZ33" s="1028" t="s">
        <v>556</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65</v>
      </c>
      <c r="R34" s="1026"/>
      <c r="S34" s="1026"/>
      <c r="T34" s="1026"/>
      <c r="U34" s="1026"/>
      <c r="V34" s="1026">
        <v>132</v>
      </c>
      <c r="W34" s="1026"/>
      <c r="X34" s="1026"/>
      <c r="Y34" s="1026"/>
      <c r="Z34" s="1026"/>
      <c r="AA34" s="1026">
        <v>-66</v>
      </c>
      <c r="AB34" s="1026"/>
      <c r="AC34" s="1026"/>
      <c r="AD34" s="1026"/>
      <c r="AE34" s="1027"/>
      <c r="AF34" s="1022">
        <v>19</v>
      </c>
      <c r="AG34" s="1023"/>
      <c r="AH34" s="1023"/>
      <c r="AI34" s="1023"/>
      <c r="AJ34" s="1024"/>
      <c r="AK34" s="967">
        <v>148</v>
      </c>
      <c r="AL34" s="958"/>
      <c r="AM34" s="958"/>
      <c r="AN34" s="958"/>
      <c r="AO34" s="958"/>
      <c r="AP34" s="958">
        <v>722</v>
      </c>
      <c r="AQ34" s="958"/>
      <c r="AR34" s="958"/>
      <c r="AS34" s="958"/>
      <c r="AT34" s="958"/>
      <c r="AU34" s="958">
        <v>722</v>
      </c>
      <c r="AV34" s="958"/>
      <c r="AW34" s="958"/>
      <c r="AX34" s="958"/>
      <c r="AY34" s="958"/>
      <c r="AZ34" s="1028" t="s">
        <v>556</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45</v>
      </c>
      <c r="AG63" s="946"/>
      <c r="AH63" s="946"/>
      <c r="AI63" s="946"/>
      <c r="AJ63" s="1009"/>
      <c r="AK63" s="1010"/>
      <c r="AL63" s="950"/>
      <c r="AM63" s="950"/>
      <c r="AN63" s="950"/>
      <c r="AO63" s="950"/>
      <c r="AP63" s="946">
        <v>892</v>
      </c>
      <c r="AQ63" s="946"/>
      <c r="AR63" s="946"/>
      <c r="AS63" s="946"/>
      <c r="AT63" s="946"/>
      <c r="AU63" s="946">
        <v>872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557</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556</v>
      </c>
      <c r="AQ68" s="969"/>
      <c r="AR68" s="969"/>
      <c r="AS68" s="969"/>
      <c r="AT68" s="969"/>
      <c r="AU68" s="969" t="s">
        <v>556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558</v>
      </c>
      <c r="C69" s="962"/>
      <c r="D69" s="962"/>
      <c r="E69" s="962"/>
      <c r="F69" s="962"/>
      <c r="G69" s="962"/>
      <c r="H69" s="962"/>
      <c r="I69" s="962"/>
      <c r="J69" s="962"/>
      <c r="K69" s="962"/>
      <c r="L69" s="962"/>
      <c r="M69" s="962"/>
      <c r="N69" s="962"/>
      <c r="O69" s="962"/>
      <c r="P69" s="963"/>
      <c r="Q69" s="964">
        <v>100</v>
      </c>
      <c r="R69" s="958"/>
      <c r="S69" s="958"/>
      <c r="T69" s="958"/>
      <c r="U69" s="958"/>
      <c r="V69" s="958">
        <v>91</v>
      </c>
      <c r="W69" s="958"/>
      <c r="X69" s="958"/>
      <c r="Y69" s="958"/>
      <c r="Z69" s="958"/>
      <c r="AA69" s="958">
        <v>9</v>
      </c>
      <c r="AB69" s="958"/>
      <c r="AC69" s="958"/>
      <c r="AD69" s="958"/>
      <c r="AE69" s="958"/>
      <c r="AF69" s="958">
        <v>9</v>
      </c>
      <c r="AG69" s="958"/>
      <c r="AH69" s="958"/>
      <c r="AI69" s="958"/>
      <c r="AJ69" s="958"/>
      <c r="AK69" s="958">
        <v>17</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559</v>
      </c>
      <c r="C70" s="962"/>
      <c r="D70" s="962"/>
      <c r="E70" s="962"/>
      <c r="F70" s="962"/>
      <c r="G70" s="962"/>
      <c r="H70" s="962"/>
      <c r="I70" s="962"/>
      <c r="J70" s="962"/>
      <c r="K70" s="962"/>
      <c r="L70" s="962"/>
      <c r="M70" s="962"/>
      <c r="N70" s="962"/>
      <c r="O70" s="962"/>
      <c r="P70" s="963"/>
      <c r="Q70" s="964">
        <v>303344</v>
      </c>
      <c r="R70" s="958"/>
      <c r="S70" s="958"/>
      <c r="T70" s="958"/>
      <c r="U70" s="958"/>
      <c r="V70" s="958">
        <v>298534</v>
      </c>
      <c r="W70" s="958"/>
      <c r="X70" s="958"/>
      <c r="Y70" s="958"/>
      <c r="Z70" s="958"/>
      <c r="AA70" s="958">
        <v>4810</v>
      </c>
      <c r="AB70" s="958"/>
      <c r="AC70" s="958"/>
      <c r="AD70" s="958"/>
      <c r="AE70" s="958"/>
      <c r="AF70" s="958">
        <v>4810</v>
      </c>
      <c r="AG70" s="958"/>
      <c r="AH70" s="958"/>
      <c r="AI70" s="958"/>
      <c r="AJ70" s="958"/>
      <c r="AK70" s="958">
        <v>2401</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560</v>
      </c>
      <c r="C71" s="962"/>
      <c r="D71" s="962"/>
      <c r="E71" s="962"/>
      <c r="F71" s="962"/>
      <c r="G71" s="962"/>
      <c r="H71" s="962"/>
      <c r="I71" s="962"/>
      <c r="J71" s="962"/>
      <c r="K71" s="962"/>
      <c r="L71" s="962"/>
      <c r="M71" s="962"/>
      <c r="N71" s="962"/>
      <c r="O71" s="962"/>
      <c r="P71" s="963"/>
      <c r="Q71" s="964">
        <v>501</v>
      </c>
      <c r="R71" s="958"/>
      <c r="S71" s="958"/>
      <c r="T71" s="958"/>
      <c r="U71" s="958"/>
      <c r="V71" s="958">
        <v>480</v>
      </c>
      <c r="W71" s="958"/>
      <c r="X71" s="958"/>
      <c r="Y71" s="958"/>
      <c r="Z71" s="958"/>
      <c r="AA71" s="958">
        <v>21</v>
      </c>
      <c r="AB71" s="958"/>
      <c r="AC71" s="958"/>
      <c r="AD71" s="958"/>
      <c r="AE71" s="958"/>
      <c r="AF71" s="958">
        <v>21</v>
      </c>
      <c r="AG71" s="958"/>
      <c r="AH71" s="958"/>
      <c r="AI71" s="958"/>
      <c r="AJ71" s="958"/>
      <c r="AK71" s="958">
        <v>35</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561</v>
      </c>
      <c r="C72" s="962"/>
      <c r="D72" s="962"/>
      <c r="E72" s="962"/>
      <c r="F72" s="962"/>
      <c r="G72" s="962"/>
      <c r="H72" s="962"/>
      <c r="I72" s="962"/>
      <c r="J72" s="962"/>
      <c r="K72" s="962"/>
      <c r="L72" s="962"/>
      <c r="M72" s="962"/>
      <c r="N72" s="962"/>
      <c r="O72" s="962"/>
      <c r="P72" s="963"/>
      <c r="Q72" s="964">
        <v>1589</v>
      </c>
      <c r="R72" s="958"/>
      <c r="S72" s="958"/>
      <c r="T72" s="958"/>
      <c r="U72" s="958"/>
      <c r="V72" s="958">
        <v>1585</v>
      </c>
      <c r="W72" s="958"/>
      <c r="X72" s="958"/>
      <c r="Y72" s="958"/>
      <c r="Z72" s="958"/>
      <c r="AA72" s="958">
        <v>4</v>
      </c>
      <c r="AB72" s="958"/>
      <c r="AC72" s="958"/>
      <c r="AD72" s="958"/>
      <c r="AE72" s="958"/>
      <c r="AF72" s="958">
        <v>4</v>
      </c>
      <c r="AG72" s="958"/>
      <c r="AH72" s="958"/>
      <c r="AI72" s="958"/>
      <c r="AJ72" s="958"/>
      <c r="AK72" s="958">
        <v>2</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562</v>
      </c>
      <c r="C73" s="962"/>
      <c r="D73" s="962"/>
      <c r="E73" s="962"/>
      <c r="F73" s="962"/>
      <c r="G73" s="962"/>
      <c r="H73" s="962"/>
      <c r="I73" s="962"/>
      <c r="J73" s="962"/>
      <c r="K73" s="962"/>
      <c r="L73" s="962"/>
      <c r="M73" s="962"/>
      <c r="N73" s="962"/>
      <c r="O73" s="962"/>
      <c r="P73" s="963"/>
      <c r="Q73" s="964">
        <v>53</v>
      </c>
      <c r="R73" s="958"/>
      <c r="S73" s="958"/>
      <c r="T73" s="958"/>
      <c r="U73" s="958"/>
      <c r="V73" s="958">
        <v>49</v>
      </c>
      <c r="W73" s="958"/>
      <c r="X73" s="958"/>
      <c r="Y73" s="958"/>
      <c r="Z73" s="958"/>
      <c r="AA73" s="958">
        <v>3</v>
      </c>
      <c r="AB73" s="958"/>
      <c r="AC73" s="958"/>
      <c r="AD73" s="958"/>
      <c r="AE73" s="958"/>
      <c r="AF73" s="958">
        <v>3</v>
      </c>
      <c r="AG73" s="958"/>
      <c r="AH73" s="958"/>
      <c r="AI73" s="958"/>
      <c r="AJ73" s="958"/>
      <c r="AK73" s="958">
        <v>3</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563</v>
      </c>
      <c r="C74" s="962"/>
      <c r="D74" s="962"/>
      <c r="E74" s="962"/>
      <c r="F74" s="962"/>
      <c r="G74" s="962"/>
      <c r="H74" s="962"/>
      <c r="I74" s="962"/>
      <c r="J74" s="962"/>
      <c r="K74" s="962"/>
      <c r="L74" s="962"/>
      <c r="M74" s="962"/>
      <c r="N74" s="962"/>
      <c r="O74" s="962"/>
      <c r="P74" s="963"/>
      <c r="Q74" s="964">
        <v>928</v>
      </c>
      <c r="R74" s="958"/>
      <c r="S74" s="958"/>
      <c r="T74" s="958"/>
      <c r="U74" s="958"/>
      <c r="V74" s="958">
        <v>875</v>
      </c>
      <c r="W74" s="958"/>
      <c r="X74" s="958"/>
      <c r="Y74" s="958"/>
      <c r="Z74" s="958"/>
      <c r="AA74" s="958">
        <v>53</v>
      </c>
      <c r="AB74" s="958"/>
      <c r="AC74" s="958"/>
      <c r="AD74" s="958"/>
      <c r="AE74" s="958"/>
      <c r="AF74" s="958">
        <v>53</v>
      </c>
      <c r="AG74" s="958"/>
      <c r="AH74" s="958"/>
      <c r="AI74" s="958"/>
      <c r="AJ74" s="958"/>
      <c r="AK74" s="958">
        <v>40</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5477</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312149</v>
      </c>
      <c r="AB110" s="876"/>
      <c r="AC110" s="876"/>
      <c r="AD110" s="876"/>
      <c r="AE110" s="877"/>
      <c r="AF110" s="878">
        <v>332363</v>
      </c>
      <c r="AG110" s="876"/>
      <c r="AH110" s="876"/>
      <c r="AI110" s="876"/>
      <c r="AJ110" s="877"/>
      <c r="AK110" s="878">
        <v>358906</v>
      </c>
      <c r="AL110" s="876"/>
      <c r="AM110" s="876"/>
      <c r="AN110" s="876"/>
      <c r="AO110" s="877"/>
      <c r="AP110" s="879">
        <v>23.3</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3181523</v>
      </c>
      <c r="BR110" s="829"/>
      <c r="BS110" s="829"/>
      <c r="BT110" s="829"/>
      <c r="BU110" s="829"/>
      <c r="BV110" s="829">
        <v>3634110</v>
      </c>
      <c r="BW110" s="829"/>
      <c r="BX110" s="829"/>
      <c r="BY110" s="829"/>
      <c r="BZ110" s="829"/>
      <c r="CA110" s="829">
        <v>3860042</v>
      </c>
      <c r="CB110" s="829"/>
      <c r="CC110" s="829"/>
      <c r="CD110" s="829"/>
      <c r="CE110" s="829"/>
      <c r="CF110" s="853">
        <v>250.7</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761230</v>
      </c>
      <c r="BR112" s="804"/>
      <c r="BS112" s="804"/>
      <c r="BT112" s="804"/>
      <c r="BU112" s="804"/>
      <c r="BV112" s="804">
        <v>730610</v>
      </c>
      <c r="BW112" s="804"/>
      <c r="BX112" s="804"/>
      <c r="BY112" s="804"/>
      <c r="BZ112" s="804"/>
      <c r="CA112" s="804">
        <v>871949</v>
      </c>
      <c r="CB112" s="804"/>
      <c r="CC112" s="804"/>
      <c r="CD112" s="804"/>
      <c r="CE112" s="804"/>
      <c r="CF112" s="862">
        <v>56.6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63304</v>
      </c>
      <c r="AB113" s="906"/>
      <c r="AC113" s="906"/>
      <c r="AD113" s="906"/>
      <c r="AE113" s="907"/>
      <c r="AF113" s="908">
        <v>71149</v>
      </c>
      <c r="AG113" s="906"/>
      <c r="AH113" s="906"/>
      <c r="AI113" s="906"/>
      <c r="AJ113" s="907"/>
      <c r="AK113" s="908">
        <v>80412</v>
      </c>
      <c r="AL113" s="906"/>
      <c r="AM113" s="906"/>
      <c r="AN113" s="906"/>
      <c r="AO113" s="907"/>
      <c r="AP113" s="909">
        <v>5.2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375453</v>
      </c>
      <c r="AB117" s="890"/>
      <c r="AC117" s="890"/>
      <c r="AD117" s="890"/>
      <c r="AE117" s="891"/>
      <c r="AF117" s="892">
        <v>403512</v>
      </c>
      <c r="AG117" s="890"/>
      <c r="AH117" s="890"/>
      <c r="AI117" s="890"/>
      <c r="AJ117" s="891"/>
      <c r="AK117" s="892">
        <v>439318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3942753</v>
      </c>
      <c r="BR119" s="832"/>
      <c r="BS119" s="832"/>
      <c r="BT119" s="832"/>
      <c r="BU119" s="832"/>
      <c r="BV119" s="832">
        <v>4364720</v>
      </c>
      <c r="BW119" s="832"/>
      <c r="BX119" s="832"/>
      <c r="BY119" s="832"/>
      <c r="BZ119" s="832"/>
      <c r="CA119" s="832">
        <v>4731991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1646753</v>
      </c>
      <c r="BR120" s="829"/>
      <c r="BS120" s="829"/>
      <c r="BT120" s="829"/>
      <c r="BU120" s="829"/>
      <c r="BV120" s="829">
        <v>1553239</v>
      </c>
      <c r="BW120" s="829"/>
      <c r="BX120" s="829"/>
      <c r="BY120" s="829"/>
      <c r="BZ120" s="829"/>
      <c r="CA120" s="829">
        <v>1263689</v>
      </c>
      <c r="CB120" s="829"/>
      <c r="CC120" s="829"/>
      <c r="CD120" s="829"/>
      <c r="CE120" s="829"/>
      <c r="CF120" s="853">
        <v>82.1</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721674</v>
      </c>
      <c r="DR120" s="829"/>
      <c r="DS120" s="829"/>
      <c r="DT120" s="829"/>
      <c r="DU120" s="829"/>
      <c r="DV120" s="830">
        <v>46.9</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v>428507</v>
      </c>
      <c r="CB121" s="804"/>
      <c r="CC121" s="804"/>
      <c r="CD121" s="804"/>
      <c r="CE121" s="804"/>
      <c r="CF121" s="862">
        <v>27.8</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150275</v>
      </c>
      <c r="DR121" s="804"/>
      <c r="DS121" s="804"/>
      <c r="DT121" s="804"/>
      <c r="DU121" s="804"/>
      <c r="DV121" s="781">
        <v>9.8000000000000007</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2944612</v>
      </c>
      <c r="BR122" s="832"/>
      <c r="BS122" s="832"/>
      <c r="BT122" s="832"/>
      <c r="BU122" s="832"/>
      <c r="BV122" s="832">
        <v>3137938</v>
      </c>
      <c r="BW122" s="832"/>
      <c r="BX122" s="832"/>
      <c r="BY122" s="832"/>
      <c r="BZ122" s="832"/>
      <c r="CA122" s="832">
        <v>3328832</v>
      </c>
      <c r="CB122" s="832"/>
      <c r="CC122" s="832"/>
      <c r="CD122" s="832"/>
      <c r="CE122" s="832"/>
      <c r="CF122" s="833">
        <v>216.2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4591365</v>
      </c>
      <c r="BR123" s="820"/>
      <c r="BS123" s="820"/>
      <c r="BT123" s="820"/>
      <c r="BU123" s="820"/>
      <c r="BV123" s="820">
        <v>4691177</v>
      </c>
      <c r="BW123" s="820"/>
      <c r="BX123" s="820"/>
      <c r="BY123" s="820"/>
      <c r="BZ123" s="820"/>
      <c r="CA123" s="820">
        <v>5021028</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761230</v>
      </c>
      <c r="DH124" s="751"/>
      <c r="DI124" s="751"/>
      <c r="DJ124" s="751"/>
      <c r="DK124" s="752"/>
      <c r="DL124" s="753">
        <v>730610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17667</v>
      </c>
      <c r="AB128" s="788"/>
      <c r="AC128" s="788"/>
      <c r="AD128" s="788"/>
      <c r="AE128" s="789"/>
      <c r="AF128" s="790">
        <v>11588</v>
      </c>
      <c r="AG128" s="788"/>
      <c r="AH128" s="788"/>
      <c r="AI128" s="788"/>
      <c r="AJ128" s="789"/>
      <c r="AK128" s="790">
        <v>35290</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1735845</v>
      </c>
      <c r="AB129" s="767"/>
      <c r="AC129" s="767"/>
      <c r="AD129" s="767"/>
      <c r="AE129" s="768"/>
      <c r="AF129" s="769">
        <v>1795369</v>
      </c>
      <c r="AG129" s="767"/>
      <c r="AH129" s="767"/>
      <c r="AI129" s="767"/>
      <c r="AJ129" s="768"/>
      <c r="AK129" s="769">
        <v>1834052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278732</v>
      </c>
      <c r="AB130" s="767"/>
      <c r="AC130" s="767"/>
      <c r="AD130" s="767"/>
      <c r="AE130" s="768"/>
      <c r="AF130" s="769">
        <v>273820</v>
      </c>
      <c r="AG130" s="767"/>
      <c r="AH130" s="767"/>
      <c r="AI130" s="767"/>
      <c r="AJ130" s="768"/>
      <c r="AK130" s="769">
        <v>294614</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6.7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1457113</v>
      </c>
      <c r="AB131" s="751"/>
      <c r="AC131" s="751"/>
      <c r="AD131" s="751"/>
      <c r="AE131" s="752"/>
      <c r="AF131" s="753">
        <v>1521549</v>
      </c>
      <c r="AG131" s="751"/>
      <c r="AH131" s="751"/>
      <c r="AI131" s="751"/>
      <c r="AJ131" s="752"/>
      <c r="AK131" s="753">
        <v>1539438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5.4253856770000004</v>
      </c>
      <c r="AB132" s="732"/>
      <c r="AC132" s="732"/>
      <c r="AD132" s="732"/>
      <c r="AE132" s="733"/>
      <c r="AF132" s="734">
        <v>7.7620898179999998</v>
      </c>
      <c r="AG132" s="732"/>
      <c r="AH132" s="732"/>
      <c r="AI132" s="732"/>
      <c r="AJ132" s="733"/>
      <c r="AK132" s="734">
        <v>7.1073989339999999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7.8</v>
      </c>
      <c r="AB133" s="711"/>
      <c r="AC133" s="711"/>
      <c r="AD133" s="711"/>
      <c r="AE133" s="712"/>
      <c r="AF133" s="710">
        <v>7.3</v>
      </c>
      <c r="AG133" s="711"/>
      <c r="AH133" s="711"/>
      <c r="AI133" s="711"/>
      <c r="AJ133" s="712"/>
      <c r="AK133" s="710">
        <v>6.7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w/u8CLS8cIwea81q3KQxwYiBWUxWTuNKNBfSW++/5j4gexbK0V/Ku9JwTsDlG1eGgj7JXqAEiLLgYDW72JOvA==" saltValue="Sh368IHDd/ktDmAt2x/U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hm+ILQNBgDmuW71n0cYxxFr+U5gwwBGn+HZOZQQGpmS/BLcui754GMAYiCqNp54trCX8jnLZ7fR96mJfWUZpA==" saltValue="ATlf6OtkKkVkfs2YU9cMP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Pc9bsypnfR4Aw97LJBPdQ0zG74sc4sLgEy5WLixZZj7eVWsRzkkixSQS/MDZyXlpGD93XU/Rk32CzHRl/4sRA==" saltValue="shFUwgOysbrTvueLm1Oa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M59" sqref="AM59"/>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730571</v>
      </c>
      <c r="AP9" s="262">
        <v>527869</v>
      </c>
      <c r="AQ9" s="263">
        <v>289558</v>
      </c>
      <c r="AR9" s="264">
        <v>82.3</v>
      </c>
    </row>
    <row r="10" spans="1:46" ht="13.5" customHeight="1" x14ac:dyDescent="0.2">
      <c r="A10" s="247"/>
      <c r="AK10" s="1117" t="s">
        <v>486</v>
      </c>
      <c r="AL10" s="1118"/>
      <c r="AM10" s="1118"/>
      <c r="AN10" s="1119"/>
      <c r="AO10" s="265">
        <v>77218</v>
      </c>
      <c r="AP10" s="265">
        <v>55793</v>
      </c>
      <c r="AQ10" s="266">
        <v>31838</v>
      </c>
      <c r="AR10" s="267">
        <v>75.2</v>
      </c>
    </row>
    <row r="11" spans="1:46" ht="13.5" customHeight="1" x14ac:dyDescent="0.2">
      <c r="A11" s="247"/>
      <c r="AK11" s="1117" t="s">
        <v>487</v>
      </c>
      <c r="AL11" s="1118"/>
      <c r="AM11" s="1118"/>
      <c r="AN11" s="1119"/>
      <c r="AO11" s="265" t="s">
        <v>488</v>
      </c>
      <c r="AP11" s="265" t="s">
        <v>488</v>
      </c>
      <c r="AQ11" s="266">
        <v>5309</v>
      </c>
      <c r="AR11" s="267" t="s">
        <v>488</v>
      </c>
    </row>
    <row r="12" spans="1:46" ht="13.5" customHeight="1" x14ac:dyDescent="0.2">
      <c r="A12" s="247"/>
      <c r="AK12" s="1117" t="s">
        <v>489</v>
      </c>
      <c r="AL12" s="1118"/>
      <c r="AM12" s="1118"/>
      <c r="AN12" s="1119"/>
      <c r="AO12" s="265" t="s">
        <v>488</v>
      </c>
      <c r="AP12" s="265" t="s">
        <v>488</v>
      </c>
      <c r="AQ12" s="266" t="s">
        <v>488</v>
      </c>
      <c r="AR12" s="267" t="s">
        <v>488</v>
      </c>
    </row>
    <row r="13" spans="1:46" ht="13.5" customHeight="1" x14ac:dyDescent="0.2">
      <c r="A13" s="247"/>
      <c r="AK13" s="1117" t="s">
        <v>490</v>
      </c>
      <c r="AL13" s="1118"/>
      <c r="AM13" s="1118"/>
      <c r="AN13" s="1119"/>
      <c r="AO13" s="265">
        <v>15618</v>
      </c>
      <c r="AP13" s="265">
        <v>11285</v>
      </c>
      <c r="AQ13" s="266">
        <v>8195</v>
      </c>
      <c r="AR13" s="267">
        <v>37.700000000000003</v>
      </c>
    </row>
    <row r="14" spans="1:46" ht="13.5" customHeight="1" x14ac:dyDescent="0.2">
      <c r="A14" s="247"/>
      <c r="AK14" s="1117" t="s">
        <v>491</v>
      </c>
      <c r="AL14" s="1118"/>
      <c r="AM14" s="1118"/>
      <c r="AN14" s="1119"/>
      <c r="AO14" s="265">
        <v>22066</v>
      </c>
      <c r="AP14" s="265">
        <v>15944</v>
      </c>
      <c r="AQ14" s="266">
        <v>5752</v>
      </c>
      <c r="AR14" s="267">
        <v>177.2</v>
      </c>
    </row>
    <row r="15" spans="1:46" ht="13.5" customHeight="1" x14ac:dyDescent="0.2">
      <c r="A15" s="247"/>
      <c r="AK15" s="1120" t="s">
        <v>492</v>
      </c>
      <c r="AL15" s="1121"/>
      <c r="AM15" s="1121"/>
      <c r="AN15" s="1122"/>
      <c r="AO15" s="265">
        <v>-41809</v>
      </c>
      <c r="AP15" s="265">
        <v>-30209</v>
      </c>
      <c r="AQ15" s="266">
        <v>-17150</v>
      </c>
      <c r="AR15" s="267">
        <v>76.099999999999994</v>
      </c>
    </row>
    <row r="16" spans="1:46" ht="13" x14ac:dyDescent="0.2">
      <c r="A16" s="247"/>
      <c r="AK16" s="1120" t="s">
        <v>178</v>
      </c>
      <c r="AL16" s="1121"/>
      <c r="AM16" s="1121"/>
      <c r="AN16" s="1122"/>
      <c r="AO16" s="265">
        <v>803664</v>
      </c>
      <c r="AP16" s="265">
        <v>580682</v>
      </c>
      <c r="AQ16" s="266">
        <v>323504</v>
      </c>
      <c r="AR16" s="267">
        <v>79.5</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46.24</v>
      </c>
      <c r="AP21" s="278">
        <v>26.26</v>
      </c>
      <c r="AQ21" s="279">
        <v>19.98</v>
      </c>
      <c r="AS21" s="280"/>
      <c r="AT21" s="276"/>
    </row>
    <row r="22" spans="1:46" s="248" customFormat="1" ht="13" x14ac:dyDescent="0.2">
      <c r="A22" s="276"/>
      <c r="AK22" s="1123" t="s">
        <v>498</v>
      </c>
      <c r="AL22" s="1124"/>
      <c r="AM22" s="1124"/>
      <c r="AN22" s="1125"/>
      <c r="AO22" s="281">
        <v>94.2</v>
      </c>
      <c r="AP22" s="282">
        <v>94.5</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358906</v>
      </c>
      <c r="AP32" s="291">
        <v>259325</v>
      </c>
      <c r="AQ32" s="292">
        <v>167749</v>
      </c>
      <c r="AR32" s="293">
        <v>54.6</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t="s">
        <v>488</v>
      </c>
      <c r="AR34" s="293" t="s">
        <v>488</v>
      </c>
    </row>
    <row r="35" spans="1:46" ht="27" customHeight="1" x14ac:dyDescent="0.2">
      <c r="A35" s="247"/>
      <c r="AK35" s="1107" t="s">
        <v>505</v>
      </c>
      <c r="AL35" s="1108"/>
      <c r="AM35" s="1108"/>
      <c r="AN35" s="1109"/>
      <c r="AO35" s="291">
        <v>80412</v>
      </c>
      <c r="AP35" s="291">
        <v>58101</v>
      </c>
      <c r="AQ35" s="292">
        <v>32778</v>
      </c>
      <c r="AR35" s="293">
        <v>77.3</v>
      </c>
    </row>
    <row r="36" spans="1:46" ht="27" customHeight="1" x14ac:dyDescent="0.2">
      <c r="A36" s="247"/>
      <c r="AK36" s="1107" t="s">
        <v>506</v>
      </c>
      <c r="AL36" s="1108"/>
      <c r="AM36" s="1108"/>
      <c r="AN36" s="1109"/>
      <c r="AO36" s="291" t="s">
        <v>488</v>
      </c>
      <c r="AP36" s="291" t="s">
        <v>488</v>
      </c>
      <c r="AQ36" s="292">
        <v>4535</v>
      </c>
      <c r="AR36" s="293" t="s">
        <v>488</v>
      </c>
    </row>
    <row r="37" spans="1:46" ht="13.5" customHeight="1" x14ac:dyDescent="0.2">
      <c r="A37" s="247"/>
      <c r="AK37" s="1107" t="s">
        <v>507</v>
      </c>
      <c r="AL37" s="1108"/>
      <c r="AM37" s="1108"/>
      <c r="AN37" s="1109"/>
      <c r="AO37" s="291" t="s">
        <v>488</v>
      </c>
      <c r="AP37" s="291" t="s">
        <v>488</v>
      </c>
      <c r="AQ37" s="292">
        <v>1146</v>
      </c>
      <c r="AR37" s="293" t="s">
        <v>488</v>
      </c>
    </row>
    <row r="38" spans="1:46" ht="27" customHeight="1" x14ac:dyDescent="0.2">
      <c r="A38" s="247"/>
      <c r="AK38" s="1110" t="s">
        <v>508</v>
      </c>
      <c r="AL38" s="1111"/>
      <c r="AM38" s="1111"/>
      <c r="AN38" s="1112"/>
      <c r="AO38" s="294" t="s">
        <v>488</v>
      </c>
      <c r="AP38" s="294" t="s">
        <v>488</v>
      </c>
      <c r="AQ38" s="295">
        <v>37</v>
      </c>
      <c r="AR38" s="283" t="s">
        <v>488</v>
      </c>
      <c r="AS38" s="290"/>
    </row>
    <row r="39" spans="1:46" ht="13" x14ac:dyDescent="0.2">
      <c r="A39" s="247"/>
      <c r="AK39" s="1110" t="s">
        <v>509</v>
      </c>
      <c r="AL39" s="1111"/>
      <c r="AM39" s="1111"/>
      <c r="AN39" s="1112"/>
      <c r="AO39" s="291">
        <v>-35290</v>
      </c>
      <c r="AP39" s="291">
        <v>-25499</v>
      </c>
      <c r="AQ39" s="292">
        <v>-7395</v>
      </c>
      <c r="AR39" s="293">
        <v>244.8</v>
      </c>
      <c r="AS39" s="290"/>
    </row>
    <row r="40" spans="1:46" ht="27" customHeight="1" x14ac:dyDescent="0.2">
      <c r="A40" s="247"/>
      <c r="AK40" s="1107" t="s">
        <v>510</v>
      </c>
      <c r="AL40" s="1108"/>
      <c r="AM40" s="1108"/>
      <c r="AN40" s="1109"/>
      <c r="AO40" s="291">
        <v>-294614</v>
      </c>
      <c r="AP40" s="291">
        <v>-212871</v>
      </c>
      <c r="AQ40" s="292">
        <v>-144519</v>
      </c>
      <c r="AR40" s="293">
        <v>47.3</v>
      </c>
      <c r="AS40" s="290"/>
    </row>
    <row r="41" spans="1:46" ht="13" x14ac:dyDescent="0.2">
      <c r="A41" s="247"/>
      <c r="AK41" s="1113" t="s">
        <v>288</v>
      </c>
      <c r="AL41" s="1114"/>
      <c r="AM41" s="1114"/>
      <c r="AN41" s="1115"/>
      <c r="AO41" s="291">
        <v>109414</v>
      </c>
      <c r="AP41" s="291">
        <v>79056</v>
      </c>
      <c r="AQ41" s="292">
        <v>54333</v>
      </c>
      <c r="AR41" s="293">
        <v>45.5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1282891</v>
      </c>
      <c r="AN51" s="313">
        <v>895874</v>
      </c>
      <c r="AO51" s="314">
        <v>76</v>
      </c>
      <c r="AP51" s="315">
        <v>332350</v>
      </c>
      <c r="AQ51" s="316">
        <v>4.9000000000000004</v>
      </c>
      <c r="AR51" s="317">
        <v>71.099999999999994</v>
      </c>
    </row>
    <row r="52" spans="1:44" ht="13" x14ac:dyDescent="0.2">
      <c r="A52" s="247"/>
      <c r="AK52" s="318"/>
      <c r="AL52" s="319" t="s">
        <v>520</v>
      </c>
      <c r="AM52" s="320">
        <v>656225</v>
      </c>
      <c r="AN52" s="321">
        <v>458258</v>
      </c>
      <c r="AO52" s="322">
        <v>257.3</v>
      </c>
      <c r="AP52" s="323">
        <v>200453</v>
      </c>
      <c r="AQ52" s="324">
        <v>0.7</v>
      </c>
      <c r="AR52" s="325">
        <v>256.60000000000002</v>
      </c>
    </row>
    <row r="53" spans="1:44" ht="13" x14ac:dyDescent="0.2">
      <c r="A53" s="247"/>
      <c r="AK53" s="303" t="s">
        <v>521</v>
      </c>
      <c r="AL53" s="304"/>
      <c r="AM53" s="312">
        <v>730289</v>
      </c>
      <c r="AN53" s="313">
        <v>510692</v>
      </c>
      <c r="AO53" s="314">
        <v>-43</v>
      </c>
      <c r="AP53" s="315">
        <v>362690</v>
      </c>
      <c r="AQ53" s="316">
        <v>9.1</v>
      </c>
      <c r="AR53" s="317">
        <v>-52.1</v>
      </c>
    </row>
    <row r="54" spans="1:44" ht="13" x14ac:dyDescent="0.2">
      <c r="A54" s="247"/>
      <c r="AK54" s="318"/>
      <c r="AL54" s="319" t="s">
        <v>520</v>
      </c>
      <c r="AM54" s="320">
        <v>186186</v>
      </c>
      <c r="AN54" s="321">
        <v>130200</v>
      </c>
      <c r="AO54" s="322">
        <v>-71.599999999999994</v>
      </c>
      <c r="AP54" s="323">
        <v>172580</v>
      </c>
      <c r="AQ54" s="324">
        <v>-13.9</v>
      </c>
      <c r="AR54" s="325">
        <v>-57.7</v>
      </c>
    </row>
    <row r="55" spans="1:44" ht="13" x14ac:dyDescent="0.2">
      <c r="A55" s="247"/>
      <c r="AK55" s="303" t="s">
        <v>522</v>
      </c>
      <c r="AL55" s="304"/>
      <c r="AM55" s="312">
        <v>877514</v>
      </c>
      <c r="AN55" s="313">
        <v>620590</v>
      </c>
      <c r="AO55" s="314">
        <v>21.5</v>
      </c>
      <c r="AP55" s="315">
        <v>296093</v>
      </c>
      <c r="AQ55" s="316">
        <v>-18.399999999999999</v>
      </c>
      <c r="AR55" s="317">
        <v>39.9</v>
      </c>
    </row>
    <row r="56" spans="1:44" ht="13" x14ac:dyDescent="0.2">
      <c r="A56" s="247"/>
      <c r="AK56" s="318"/>
      <c r="AL56" s="319" t="s">
        <v>520</v>
      </c>
      <c r="AM56" s="320">
        <v>249210</v>
      </c>
      <c r="AN56" s="321">
        <v>176245</v>
      </c>
      <c r="AO56" s="322">
        <v>35.4</v>
      </c>
      <c r="AP56" s="323">
        <v>140545</v>
      </c>
      <c r="AQ56" s="324">
        <v>-18.600000000000001</v>
      </c>
      <c r="AR56" s="325">
        <v>54</v>
      </c>
    </row>
    <row r="57" spans="1:44" ht="13" x14ac:dyDescent="0.2">
      <c r="A57" s="247"/>
      <c r="AK57" s="303" t="s">
        <v>523</v>
      </c>
      <c r="AL57" s="304"/>
      <c r="AM57" s="312">
        <v>798517</v>
      </c>
      <c r="AN57" s="313">
        <v>565122</v>
      </c>
      <c r="AO57" s="314">
        <v>-8.9</v>
      </c>
      <c r="AP57" s="315">
        <v>308655</v>
      </c>
      <c r="AQ57" s="316">
        <v>4.2</v>
      </c>
      <c r="AR57" s="317">
        <v>-13.1</v>
      </c>
    </row>
    <row r="58" spans="1:44" ht="13" x14ac:dyDescent="0.2">
      <c r="A58" s="247"/>
      <c r="AK58" s="318"/>
      <c r="AL58" s="319" t="s">
        <v>520</v>
      </c>
      <c r="AM58" s="320">
        <v>242864</v>
      </c>
      <c r="AN58" s="321">
        <v>171878</v>
      </c>
      <c r="AO58" s="322">
        <v>-2.5</v>
      </c>
      <c r="AP58" s="323">
        <v>169887</v>
      </c>
      <c r="AQ58" s="324">
        <v>20.9</v>
      </c>
      <c r="AR58" s="325">
        <v>-23.4</v>
      </c>
    </row>
    <row r="59" spans="1:44" ht="13" x14ac:dyDescent="0.2">
      <c r="A59" s="247"/>
      <c r="AK59" s="303" t="s">
        <v>524</v>
      </c>
      <c r="AL59" s="304"/>
      <c r="AM59" s="312">
        <v>1386080</v>
      </c>
      <c r="AN59" s="313">
        <v>1001503</v>
      </c>
      <c r="AO59" s="314">
        <v>77.2</v>
      </c>
      <c r="AP59" s="315">
        <v>325476</v>
      </c>
      <c r="AQ59" s="316">
        <v>5.4</v>
      </c>
      <c r="AR59" s="317">
        <v>71.8</v>
      </c>
    </row>
    <row r="60" spans="1:44" ht="13" x14ac:dyDescent="0.2">
      <c r="A60" s="247"/>
      <c r="AK60" s="318"/>
      <c r="AL60" s="319" t="s">
        <v>520</v>
      </c>
      <c r="AM60" s="320">
        <v>310119</v>
      </c>
      <c r="AN60" s="321">
        <v>224074</v>
      </c>
      <c r="AO60" s="322">
        <v>30.4</v>
      </c>
      <c r="AP60" s="323">
        <v>190204</v>
      </c>
      <c r="AQ60" s="324">
        <v>12</v>
      </c>
      <c r="AR60" s="325">
        <v>18.399999999999999</v>
      </c>
    </row>
    <row r="61" spans="1:44" ht="13" x14ac:dyDescent="0.2">
      <c r="A61" s="247"/>
      <c r="AK61" s="303" t="s">
        <v>525</v>
      </c>
      <c r="AL61" s="326"/>
      <c r="AM61" s="312">
        <v>1015058</v>
      </c>
      <c r="AN61" s="313">
        <v>718756</v>
      </c>
      <c r="AO61" s="314">
        <v>24.6</v>
      </c>
      <c r="AP61" s="315">
        <v>325053</v>
      </c>
      <c r="AQ61" s="327">
        <v>1</v>
      </c>
      <c r="AR61" s="317">
        <v>23.6</v>
      </c>
    </row>
    <row r="62" spans="1:44" ht="13" x14ac:dyDescent="0.2">
      <c r="A62" s="247"/>
      <c r="AK62" s="318"/>
      <c r="AL62" s="319" t="s">
        <v>520</v>
      </c>
      <c r="AM62" s="320">
        <v>328921</v>
      </c>
      <c r="AN62" s="321">
        <v>232131</v>
      </c>
      <c r="AO62" s="322">
        <v>49.8</v>
      </c>
      <c r="AP62" s="323">
        <v>174734</v>
      </c>
      <c r="AQ62" s="324">
        <v>0.2</v>
      </c>
      <c r="AR62" s="325">
        <v>49.6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HC1ySDhdffuLdl2/xpJql4+YylNuYuqMAXEhcIipUdSm0FhsfseVuOeSFgwjveWhfaqxjQdT5XtT7xnVMolx0Q==" saltValue="bkhlwimSizpkwIWp4Ruw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Z6jcrPDxx1oBeAvNR60LcdiHnAXACtbkkBRLAUm238jZ9KoHh6hkVtMAMxd41qhPPUpkhhJszVFd/2gm6D9q9A==" saltValue="EuR4it2GrhXLWVP6H0Zr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TwN4Ujr6KfdWrg2MKkl6hK73KITuaKT1+nbBAK0xRoQY7CZtwFL510I0DBpKyZe6dmZ4QLcdYijXBILP3wAhAA==" saltValue="9Dsxc797uRBOt1PYgiKa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36.79</v>
      </c>
      <c r="G47" s="12">
        <v>43.38</v>
      </c>
      <c r="H47" s="12">
        <v>48.54</v>
      </c>
      <c r="I47" s="12">
        <v>41.11</v>
      </c>
      <c r="J47" s="13">
        <v>30.38</v>
      </c>
    </row>
    <row r="48" spans="2:10" ht="57.75" customHeight="1" x14ac:dyDescent="0.2">
      <c r="B48" s="14"/>
      <c r="C48" s="1128" t="s">
        <v>4</v>
      </c>
      <c r="D48" s="1128"/>
      <c r="E48" s="1129"/>
      <c r="F48" s="15">
        <v>6.86</v>
      </c>
      <c r="G48" s="16">
        <v>4.58</v>
      </c>
      <c r="H48" s="16">
        <v>7.22</v>
      </c>
      <c r="I48" s="16">
        <v>5.03</v>
      </c>
      <c r="J48" s="17">
        <v>3.68</v>
      </c>
    </row>
    <row r="49" spans="2:10" ht="57.75" customHeight="1" thickBot="1" x14ac:dyDescent="0.25">
      <c r="B49" s="18"/>
      <c r="C49" s="1130" t="s">
        <v>5</v>
      </c>
      <c r="D49" s="1130"/>
      <c r="E49" s="1131"/>
      <c r="F49" s="19" t="s">
        <v>532</v>
      </c>
      <c r="G49" s="20">
        <v>8.7100000000000009</v>
      </c>
      <c r="H49" s="20">
        <v>7.66</v>
      </c>
      <c r="I49" s="20" t="s">
        <v>533</v>
      </c>
      <c r="J49" s="21" t="s">
        <v>534</v>
      </c>
    </row>
    <row r="50" spans="2:10" ht="13" x14ac:dyDescent="0.2"/>
  </sheetData>
  <sheetProtection algorithmName="SHA-512" hashValue="CzrIg8sqEjuZrzaR1fhx2BzstvL8UdH49bMA0mURsAxa9oQljYUenLdXhUaMqVLtQE0VahX2s0zHqa1BNgZ+5Q==" saltValue="yCyARqG2qrSWLFBVJRqz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cp:lastPrinted>2026-03-04T01:15:35Z</cp:lastPrinted>
  <dcterms:created xsi:type="dcterms:W3CDTF">2026-02-26T10:19:34Z</dcterms:created>
  <dcterms:modified xsi:type="dcterms:W3CDTF">2026-03-23T05:52:33Z</dcterms:modified>
  <cp:category/>
</cp:coreProperties>
</file>