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F949FBE5-72D4-4149-AD50-1E2612C27CDA}"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s="1"/>
  <c r="AM35" i="10" s="1"/>
  <c r="BW34" i="10" l="1"/>
  <c r="BW35" i="10" s="1"/>
  <c r="BW36" i="10" s="1"/>
  <c r="BW37" i="10" s="1"/>
  <c r="BW38" i="10" s="1"/>
  <c r="BW39"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tc={2DF60047-846D-4C2A-9983-0D024E65EC6E}</author>
    <author>tc={4505E734-5A46-46D3-9B4B-C94D123D3CA5}</author>
    <author>tc={9F59C6CB-470C-43AF-8E9E-55B797CDB224}</author>
    <author>tc={C6C4DAAC-06B0-47C7-8A54-50E7C871FFDD}</author>
    <author>tc={A65292B3-E88F-44DE-9BDF-CF2101AD8951}</author>
    <author>tc={DF265CE9-B42F-4442-BFEB-9AEE4C35EF18}</author>
    <author>tc={BC756633-8D23-4E61-88EF-DFF4E6A3F3A1}</author>
    <author>tc={DEBB05FB-5835-491F-AE3A-159932C8A726}</author>
    <author>tc={647C2927-06ED-4697-BA9E-CB059CC73C85}</author>
  </authors>
  <commentList>
    <comment ref="AK32" authorId="0" shapeId="0" xr:uid="{00000000-0006-0000-02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39</t>
      </text>
    </comment>
    <comment ref="Q33" authorId="1" shapeId="0" xr:uid="{00000000-0006-0000-0200-000002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51</t>
      </text>
    </comment>
    <comment ref="AA33" authorId="2" shapeId="0" xr:uid="{00000000-0006-0000-0200-000003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9</t>
      </text>
    </comment>
    <comment ref="AK68" authorId="3" shapeId="0" xr:uid="{00000000-0006-0000-0200-000004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565</t>
      </text>
    </comment>
    <comment ref="AA69" authorId="4" shapeId="0" xr:uid="{00000000-0006-0000-0200-000005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9</t>
      </text>
    </comment>
    <comment ref="AF69" authorId="5" shapeId="0" xr:uid="{00000000-0006-0000-0200-000006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9</t>
      </text>
    </comment>
    <comment ref="AK69" authorId="6" shapeId="0" xr:uid="{00000000-0006-0000-0200-000007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9</t>
      </text>
    </comment>
    <comment ref="AK70" authorId="7" shapeId="0" xr:uid="{00000000-0006-0000-0200-000008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20</t>
      </text>
    </comment>
    <comment ref="AK71" authorId="8" shapeId="0" xr:uid="{00000000-0006-0000-0200-000009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85</t>
      </text>
    </comment>
  </commentList>
</comments>
</file>

<file path=xl/sharedStrings.xml><?xml version="1.0" encoding="utf-8"?>
<sst xmlns="http://schemas.openxmlformats.org/spreadsheetml/2006/main" count="1113" uniqueCount="561">
  <si>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</si>
  <si>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</si>
  <si>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</si>
  <si>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</si>
  <si>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</si>
  <si>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</si>
  <si>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</si>
  <si>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</si>
  <si>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</si>
  <si>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</si>
  <si>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</si>
  <si>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</si>
  <si>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</si>
  <si>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</si>
  <si>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</si>
  <si>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</si>
  <si>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</si>
  <si>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</si>
  <si>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</si>
  <si>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</si>
  <si>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</si>
  <si>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</si>
  <si>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</si>
  <si>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</si>
  <si>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</si>
  <si>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</si>
  <si>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</si>
  <si>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</si>
  <si>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</si>
  <si>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</si>
  <si>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</si>
  <si>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</si>
  <si>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</si>
  <si>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</si>
  <si>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</si>
  <si>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</si>
  <si>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</si>
  <si>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</si>
  <si>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</si>
  <si>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</si>
  <si>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</si>
  <si>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</si>
  <si>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</si>
  <si>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</si>
  <si>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</si>
  <si>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</si>
  <si>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</si>
  <si>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</si>
  <si>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</si>
  <si>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</si>
  <si>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</si>
  <si>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</si>
  <si>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</si>
  <si>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</si>
  <si>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</si>
  <si>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</si>
  <si>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</si>
  <si>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</si>
  <si>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</si>
  <si>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</si>
  <si>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</si>
  <si>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</si>
  <si>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</si>
  <si>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</si>
  <si>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</si>
  <si>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</si>
  <si>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</si>
  <si>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</si>
  <si>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</si>
  <si>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</si>
  <si>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</si>
  <si>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</si>
  <si>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</si>
  <si>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</si>
  <si>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</si>
  <si>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</si>
  <si>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</si>
  <si>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</si>
  <si>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</si>
  <si>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</si>
  <si>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</si>
  <si>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</si>
  <si>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</si>
  <si>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</si>
  <si>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</si>
  <si>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</si>
  <si>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</si>
  <si>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</si>
  <si>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</si>
  <si>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</si>
  <si>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</si>
  <si>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</si>
  <si>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</si>
  <si>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</si>
  <si>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</si>
  <si>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</si>
  <si>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</si>
  <si>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</si>
  <si>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</si>
  <si>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</si>
  <si>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</si>
  <si>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</si>
  <si>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</si>
  <si>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</si>
  <si>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</si>
  <si>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</si>
  <si>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</si>
  <si>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</si>
  <si>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</si>
  <si>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</si>
  <si>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</si>
  <si>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</si>
  <si>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</si>
  <si>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</si>
  <si>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</si>
  <si>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</si>
  <si>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</si>
  <si>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</si>
  <si>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</si>
  <si>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</si>
  <si>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</si>
  <si>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</si>
  <si>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</si>
  <si>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</si>
  <si>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</si>
  <si>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</si>
  <si>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</si>
  <si>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</si>
  <si>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</si>
  <si>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</si>
  <si>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</si>
  <si>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</si>
  <si>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</si>
  <si>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</si>
  <si>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</si>
  <si>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</si>
  <si>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</si>
  <si>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</si>
  <si>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</si>
  <si>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</si>
  <si>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</si>
  <si>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</si>
  <si>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</si>
  <si>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</si>
  <si>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</si>
  <si>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</si>
  <si>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</si>
  <si>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</si>
  <si>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</si>
  <si>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</si>
  <si>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</si>
  <si>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</si>
  <si>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</si>
  <si>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</si>
  <si>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</si>
  <si>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</si>
  <si>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</si>
  <si>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</si>
  <si>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</si>
  <si>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</si>
  <si>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</si>
  <si>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</si>
  <si>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</si>
  <si>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</si>
  <si>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</si>
  <si>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</si>
  <si>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</si>
  <si>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</si>
  <si>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</si>
  <si>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</si>
  <si>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</si>
  <si>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</si>
  <si>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</si>
  <si>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</si>
  <si>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</si>
  <si>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</si>
  <si>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</si>
  <si>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</si>
  <si>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</si>
  <si>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</si>
  <si>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</si>
  <si>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</si>
  <si>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</si>
  <si>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</si>
  <si>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</si>
  <si>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</si>
  <si>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</si>
  <si>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</si>
  <si>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</si>
  <si>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</si>
  <si>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</si>
  <si>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</si>
  <si>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</si>
  <si>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</si>
  <si>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</si>
  <si>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</si>
  <si>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</si>
  <si>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</si>
  <si>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</si>
  <si>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</si>
  <si>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</si>
  <si>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</si>
  <si>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</si>
  <si>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</si>
  <si>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鹿児島県錦江町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</si>
  <si>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</si>
  <si>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</si>
  <si>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</si>
  <si>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</si>
  <si>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</si>
  <si>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</si>
  <si>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</si>
  <si>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</si>
  <si>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</si>
  <si>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</si>
  <si>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</si>
  <si>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</si>
  <si>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</si>
  <si>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</si>
  <si>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</si>
  <si>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</si>
  <si>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</si>
  <si>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</si>
  <si>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</si>
  <si>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</si>
  <si>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</si>
  <si>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</si>
  <si>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</si>
  <si>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</si>
  <si>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</si>
  <si>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</si>
  <si>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</si>
  <si>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</si>
  <si>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</si>
  <si>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</si>
  <si>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</si>
  <si>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</si>
  <si>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</si>
  <si>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</si>
  <si>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</si>
  <si>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</si>
  <si>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</si>
  <si>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</si>
  <si>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</si>
  <si>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</si>
  <si>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</si>
  <si>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</si>
  <si>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</si>
  <si>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</si>
  <si>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</si>
  <si>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</si>
  <si>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</si>
  <si>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</si>
  <si>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</si>
  <si>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</si>
  <si>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</si>
  <si>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</si>
  <si>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</si>
  <si>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</si>
  <si>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</si>
  <si>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</si>
  <si>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</si>
  <si>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</si>
  <si>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</si>
  <si>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</si>
  <si>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</si>
  <si>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</si>
  <si>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</si>
  <si>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</si>
  <si>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</si>
  <si>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</si>
  <si>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</si>
  <si>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</si>
  <si>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</si>
  <si>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</si>
  <si>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</si>
  <si>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</si>
  <si>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</si>
  <si>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</si>
  <si>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</si>
  <si>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</si>
  <si>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</si>
  <si>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</si>
  <si>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</si>
  <si>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</si>
  <si>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</si>
  <si>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</si>
  <si>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</si>
  <si>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</si>
  <si>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</si>
  <si>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</si>
  <si>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</si>
  <si>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</si>
  <si>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</si>
  <si>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</si>
  <si>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</si>
  <si>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</si>
  <si>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</si>
  <si>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</si>
  <si>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</si>
  <si>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</si>
  <si>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</si>
  <si>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</si>
  <si>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</si>
  <si>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</si>
  <si>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</si>
  <si>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</si>
  <si>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</si>
  <si>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</si>
  <si>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</si>
  <si>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</si>
  <si>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</si>
  <si>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</si>
  <si>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</si>
  <si>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</si>
  <si>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</si>
  <si>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</si>
  <si>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</si>
  <si>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</si>
  <si>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</si>
  <si>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</si>
  <si>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</si>
  <si>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</si>
  <si>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</si>
  <si>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</si>
  <si>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</si>
  <si>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</si>
  <si>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</si>
  <si>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</si>
  <si>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</si>
  <si>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</si>
  <si>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</si>
  <si>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</si>
  <si>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</si>
  <si>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</si>
  <si>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</si>
  <si>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</si>
  <si>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</si>
  <si>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</si>
  <si>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</si>
  <si>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</si>
  <si>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</si>
  <si>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</si>
  <si>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</si>
  <si>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</si>
  <si>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</si>
  <si>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</si>
  <si>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</si>
  <si>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</si>
  <si>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</si>
  <si>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</si>
  <si>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</si>
  <si>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</si>
  <si>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</si>
  <si>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</si>
  <si>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鹿児島県錦江町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</si>
  <si>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</si>
  <si>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</si>
  <si>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</si>
  <si>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</si>
  <si>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</si>
  <si>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</si>
  <si>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</si>
  <si>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</si>
  <si>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</si>
  <si>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</si>
  <si>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</si>
  <si>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</si>
  <si>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</si>
  <si>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</si>
  <si>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</si>
  <si>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</si>
  <si>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</si>
  <si>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</si>
  <si>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</si>
  <si>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</si>
  <si>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</si>
  <si>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</si>
  <si>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</si>
  <si>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</si>
  <si>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</si>
  <si>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</si>
  <si>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</si>
  <si>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</si>
  <si>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</si>
  <si>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</si>
  <si>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</si>
  <si>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</si>
  <si>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</si>
  <si>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</si>
  <si>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</si>
  <si>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</si>
  <si>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</si>
  <si>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</si>
  <si>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</si>
  <si>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</si>
  <si>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</si>
  <si>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</si>
  <si>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</si>
  <si>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</si>
  <si>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</si>
  <si>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</si>
  <si>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</si>
  <si>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</si>
  <si>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</si>
  <si>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</si>
  <si>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</si>
  <si>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</si>
  <si>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</si>
  <si>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</si>
  <si>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</si>
  <si>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</si>
  <si>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</si>
  <si>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</si>
  <si>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</si>
  <si>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</si>
  <si>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</si>
  <si>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</si>
  <si>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</si>
  <si>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</si>
  <si>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</si>
  <si>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</si>
  <si>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</si>
  <si>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</si>
  <si>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</si>
  <si>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</si>
  <si>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</si>
  <si>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</si>
  <si>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</si>
  <si>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</si>
  <si>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</si>
  <si>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</si>
  <si>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</si>
  <si>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</si>
  <si>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</si>
  <si>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</si>
  <si>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</si>
  <si>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</si>
  <si>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</si>
  <si>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</si>
  <si>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</si>
  <si>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</si>
  <si>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</si>
  <si>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</si>
  <si>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</si>
  <si>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</si>
  <si>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</si>
  <si>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</si>
  <si>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</si>
  <si>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</si>
  <si>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</si>
  <si>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</si>
  <si>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</si>
  <si>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</si>
  <si>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</si>
  <si>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</si>
  <si>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</si>
  <si>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</si>
  <si>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</si>
  <si>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</si>
  <si>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</si>
  <si>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</si>
  <si>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</si>
  <si>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</si>
  <si>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</si>
  <si>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</si>
  <si>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</si>
  <si>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</si>
  <si>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</si>
  <si>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</si>
  <si>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</si>
  <si>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</si>
  <si>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</si>
  <si>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</si>
  <si>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</si>
  <si>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</si>
  <si>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</si>
  <si>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</si>
  <si>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</si>
  <si>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</si>
  <si>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</si>
  <si>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</si>
  <si>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</si>
  <si>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</si>
  <si>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</si>
  <si>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</si>
  <si>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</si>
  <si>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</si>
  <si>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</si>
  <si>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</si>
  <si>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</si>
  <si>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</si>
  <si>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</si>
  <si>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</si>
  <si>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</si>
  <si>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</si>
  <si>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</si>
  <si>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</si>
  <si>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</si>
  <si>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</si>
  <si>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</si>
  <si>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</si>
  <si>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</si>
  <si>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</si>
  <si>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</si>
  <si>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</si>
  <si>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</si>
  <si>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</si>
  <si>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</si>
  <si>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</si>
  <si>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</si>
  <si>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</si>
  <si>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</si>
  <si>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</si>
  <si>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</si>
  <si>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</si>
  <si>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</si>
  <si>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</si>
  <si>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</si>
  <si>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</si>
  <si>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</si>
  <si>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</si>
  <si>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</si>
  <si>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</si>
  <si>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</si>
  <si>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</si>
  <si>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</si>
  <si>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</si>
  <si>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</si>
  <si>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</si>
  <si>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</si>
  <si>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5.06</t>
  </si>
  <si>
    <t>▲ 7.17</t>
  </si>
  <si>
    <t>▲ 2.48</t>
  </si>
  <si>
    <t>一般会計</t>
  </si>
  <si>
    <t>国民健康保険事業特別会計</t>
  </si>
  <si>
    <t>介護保険事業（保険事業勘定）特別会計</t>
  </si>
  <si>
    <t>水道事業会計</t>
  </si>
  <si>
    <t>農業集落排水事業会計</t>
  </si>
  <si>
    <t>後期高齢者医療事業特別会計</t>
  </si>
  <si>
    <t>介護保険事業（サービス事業勘定）特別会計</t>
  </si>
  <si>
    <t>その他会計（赤字）</t>
  </si>
  <si>
    <t>▲ 0.08</t>
  </si>
  <si>
    <t>その他会計（黒字）</t>
  </si>
  <si>
    <t>R02</t>
    <phoneticPr fontId="5"/>
  </si>
  <si>
    <t>R03</t>
    <phoneticPr fontId="5"/>
  </si>
  <si>
    <t>R04</t>
    <phoneticPr fontId="5"/>
  </si>
  <si>
    <t>R05</t>
    <phoneticPr fontId="5"/>
  </si>
  <si>
    <t>R06</t>
    <phoneticPr fontId="5"/>
  </si>
  <si>
    <t>肝属郡医師会立病院再整備基金</t>
    <phoneticPr fontId="5"/>
  </si>
  <si>
    <t>町有施設整備基金</t>
    <phoneticPr fontId="5"/>
  </si>
  <si>
    <t>地域振興基金</t>
    <phoneticPr fontId="5"/>
  </si>
  <si>
    <t>合併振興基金</t>
    <rPh sb="0" eb="2">
      <t>ガッペイ</t>
    </rPh>
    <rPh sb="2" eb="4">
      <t>シンコウ</t>
    </rPh>
    <rPh sb="4" eb="6">
      <t>キキン</t>
    </rPh>
    <phoneticPr fontId="10"/>
  </si>
  <si>
    <t>ふるさと納税基金</t>
    <rPh sb="4" eb="6">
      <t>ノウゼイ</t>
    </rPh>
    <rPh sb="6" eb="8">
      <t>キキン</t>
    </rPh>
    <phoneticPr fontId="10"/>
  </si>
  <si>
    <t>鹿児島県市町村総合事務組合</t>
    <rPh sb="0" eb="4">
      <t>カゴシマケン</t>
    </rPh>
    <rPh sb="4" eb="7">
      <t>シチョウソン</t>
    </rPh>
    <rPh sb="7" eb="9">
      <t>ソウゴウ</t>
    </rPh>
    <rPh sb="9" eb="11">
      <t>ジム</t>
    </rPh>
    <rPh sb="11" eb="13">
      <t>クミアイ</t>
    </rPh>
    <phoneticPr fontId="19"/>
  </si>
  <si>
    <t>南大隅衛生管理組合</t>
    <rPh sb="0" eb="3">
      <t>ミナミオオスミ</t>
    </rPh>
    <rPh sb="3" eb="5">
      <t>エイセイ</t>
    </rPh>
    <rPh sb="5" eb="7">
      <t>カンリ</t>
    </rPh>
    <rPh sb="7" eb="9">
      <t>クミアイ</t>
    </rPh>
    <phoneticPr fontId="19"/>
  </si>
  <si>
    <t>大隅肝属地区消防組合</t>
    <rPh sb="0" eb="2">
      <t>オオスミ</t>
    </rPh>
    <rPh sb="2" eb="4">
      <t>キモツキ</t>
    </rPh>
    <rPh sb="4" eb="6">
      <t>チク</t>
    </rPh>
    <rPh sb="6" eb="8">
      <t>ショウボウ</t>
    </rPh>
    <rPh sb="8" eb="10">
      <t>クミアイ</t>
    </rPh>
    <phoneticPr fontId="19"/>
  </si>
  <si>
    <t>大隅肝属広域事務組合</t>
    <rPh sb="0" eb="2">
      <t>オオスミ</t>
    </rPh>
    <rPh sb="2" eb="4">
      <t>キモツキ</t>
    </rPh>
    <rPh sb="4" eb="6">
      <t>コウイキ</t>
    </rPh>
    <rPh sb="6" eb="8">
      <t>ジム</t>
    </rPh>
    <rPh sb="8" eb="10">
      <t>クミアイ</t>
    </rPh>
    <phoneticPr fontId="19"/>
  </si>
  <si>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9"/>
  </si>
  <si>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9"/>
  </si>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</sst>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64C0-4535-8476-F9FCDF2AE8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152823</c:v>
                </c:pt>
                <c:pt idx="1">
                  <c:v>137398</c:v>
                </c:pt>
                <c:pt idx="2">
                  <c:v>121995</c:v>
                </c:pt>
                <c:pt idx="3">
                  <c:v>162870</c:v>
                </c:pt>
                <c:pt idx="4">
                  <c:v>330800</c:v>
                </c:pt>
              </c:numCache>
            </c:numRef>
          </c:val>
          <c:smooth val="0"/>
          <c:extLst>
            <c:ext xmlns:c16="http://schemas.microsoft.com/office/drawing/2014/chart" uri="{C3380CC4-5D6E-409C-BE32-E72D297353CC}">
              <c16:uniqueId val="{00000001-64C0-4535-8476-F9FCDF2AE8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c:v>
                </c:pt>
                <c:pt idx="1">
                  <c:v>2.7</c:v>
                </c:pt>
                <c:pt idx="2">
                  <c:v>3.26</c:v>
                </c:pt>
                <c:pt idx="3">
                  <c:v>3.45</c:v>
                </c:pt>
                <c:pt idx="4">
                  <c:v>4.04</c:v>
                </c:pt>
              </c:numCache>
            </c:numRef>
          </c:val>
          <c:extLst>
            <c:ext xmlns:c16="http://schemas.microsoft.com/office/drawing/2014/chart" uri="{C3380CC4-5D6E-409C-BE32-E72D297353CC}">
              <c16:uniqueId val="{00000000-DC06-4169-8203-EE3204CD7A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40.799999999999997</c:v>
                </c:pt>
                <c:pt idx="1">
                  <c:v>39.630000000000003</c:v>
                </c:pt>
                <c:pt idx="2">
                  <c:v>35.29</c:v>
                </c:pt>
                <c:pt idx="3">
                  <c:v>28.11</c:v>
                </c:pt>
                <c:pt idx="4">
                  <c:v>24.32</c:v>
                </c:pt>
              </c:numCache>
            </c:numRef>
          </c:val>
          <c:extLst>
            <c:ext xmlns:c16="http://schemas.microsoft.com/office/drawing/2014/chart" uri="{C3380CC4-5D6E-409C-BE32-E72D297353CC}">
              <c16:uniqueId val="{00000001-DC06-4169-8203-EE3204CD7A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2.2599999999999998</c:v>
                </c:pt>
                <c:pt idx="1">
                  <c:v>1.31</c:v>
                </c:pt>
                <c:pt idx="2">
                  <c:v>-5.0599999999999996</c:v>
                </c:pt>
                <c:pt idx="3">
                  <c:v>-7.17</c:v>
                </c:pt>
                <c:pt idx="4">
                  <c:v>-2.48</c:v>
                </c:pt>
              </c:numCache>
            </c:numRef>
          </c:val>
          <c:smooth val="0"/>
          <c:extLst>
            <c:ext xmlns:c16="http://schemas.microsoft.com/office/drawing/2014/chart" uri="{C3380CC4-5D6E-409C-BE32-E72D297353CC}">
              <c16:uniqueId val="{00000002-DC06-4169-8203-EE3204CD7A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0.27</c:v>
                </c:pt>
                <c:pt idx="4">
                  <c:v>#N/A</c:v>
                </c:pt>
                <c:pt idx="5">
                  <c:v>0.01</c:v>
                </c:pt>
                <c:pt idx="6">
                  <c:v>#N/A</c:v>
                </c:pt>
                <c:pt idx="7">
                  <c:v>0.27</c:v>
                </c:pt>
                <c:pt idx="8">
                  <c:v>0</c:v>
                </c:pt>
                <c:pt idx="9">
                  <c:v>0</c:v>
                </c:pt>
              </c:numCache>
            </c:numRef>
          </c:val>
          <c:extLst>
            <c:ext xmlns:c16="http://schemas.microsoft.com/office/drawing/2014/chart" uri="{C3380CC4-5D6E-409C-BE32-E72D297353CC}">
              <c16:uniqueId val="{00000000-3585-4AA7-BBF0-20AA51C408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0.08</c:v>
                </c:pt>
                <c:pt idx="5">
                  <c:v>#N/A</c:v>
                </c:pt>
                <c:pt idx="6">
                  <c:v>0</c:v>
                </c:pt>
                <c:pt idx="7">
                  <c:v>0</c:v>
                </c:pt>
                <c:pt idx="8">
                  <c:v>0</c:v>
                </c:pt>
                <c:pt idx="9">
                  <c:v>0</c:v>
                </c:pt>
              </c:numCache>
            </c:numRef>
          </c:val>
          <c:extLst>
            <c:ext xmlns:c16="http://schemas.microsoft.com/office/drawing/2014/chart" uri="{C3380CC4-5D6E-409C-BE32-E72D297353CC}">
              <c16:uniqueId val="{00000001-3585-4AA7-BBF0-20AA51C408F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85-4AA7-BBF0-20AA51C408F7}"/>
            </c:ext>
          </c:extLst>
        </c:ser>
        <c:ser>
          <c:idx val="3"/>
          <c:order val="3"/>
          <c:tx>
            <c:strRef>
              <c:f>データシート!$A$30</c:f>
              <c:strCache>
                <c:ptCount val="1"/>
                <c:pt idx="0">
                  <c:v>介護保険事業（サービス事業勘定）特別会計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585-4AA7-BBF0-20AA51C408F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3585-4AA7-BBF0-20AA51C408F7}"/>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5-3585-4AA7-BBF0-20AA51C408F7}"/>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6-3585-4AA7-BBF0-20AA51C408F7}"/>
            </c:ext>
          </c:extLst>
        </c:ser>
        <c:ser>
          <c:idx val="7"/>
          <c:order val="7"/>
          <c:tx>
            <c:strRef>
              <c:f>データシート!$A$34</c:f>
              <c:strCache>
                <c:ptCount val="1"/>
                <c:pt idx="0">
                  <c:v>介護保険事業（保険事業勘定）特別会計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c:v>
                </c:pt>
                <c:pt idx="2">
                  <c:v>#N/A</c:v>
                </c:pt>
                <c:pt idx="3">
                  <c:v>1.37</c:v>
                </c:pt>
                <c:pt idx="4">
                  <c:v>#N/A</c:v>
                </c:pt>
                <c:pt idx="5">
                  <c:v>0.76</c:v>
                </c:pt>
                <c:pt idx="6">
                  <c:v>#N/A</c:v>
                </c:pt>
                <c:pt idx="7">
                  <c:v>0.92</c:v>
                </c:pt>
                <c:pt idx="8">
                  <c:v>#N/A</c:v>
                </c:pt>
                <c:pt idx="9">
                  <c:v>0.99</c:v>
                </c:pt>
              </c:numCache>
            </c:numRef>
          </c:val>
          <c:extLst>
            <c:ext xmlns:c16="http://schemas.microsoft.com/office/drawing/2014/chart" uri="{C3380CC4-5D6E-409C-BE32-E72D297353CC}">
              <c16:uniqueId val="{00000007-3585-4AA7-BBF0-20AA51C408F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c:v>
                </c:pt>
                <c:pt idx="2">
                  <c:v>#N/A</c:v>
                </c:pt>
                <c:pt idx="3">
                  <c:v>0.95</c:v>
                </c:pt>
                <c:pt idx="4">
                  <c:v>#N/A</c:v>
                </c:pt>
                <c:pt idx="5">
                  <c:v>1.44</c:v>
                </c:pt>
                <c:pt idx="6">
                  <c:v>#N/A</c:v>
                </c:pt>
                <c:pt idx="7">
                  <c:v>2.04</c:v>
                </c:pt>
                <c:pt idx="8">
                  <c:v>#N/A</c:v>
                </c:pt>
                <c:pt idx="9">
                  <c:v>2.5</c:v>
                </c:pt>
              </c:numCache>
            </c:numRef>
          </c:val>
          <c:extLst>
            <c:ext xmlns:c16="http://schemas.microsoft.com/office/drawing/2014/chart" uri="{C3380CC4-5D6E-409C-BE32-E72D297353CC}">
              <c16:uniqueId val="{00000008-3585-4AA7-BBF0-20AA51C408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3.09</c:v>
                </c:pt>
                <c:pt idx="2">
                  <c:v>#N/A</c:v>
                </c:pt>
                <c:pt idx="3">
                  <c:v>2.7</c:v>
                </c:pt>
                <c:pt idx="4">
                  <c:v>#N/A</c:v>
                </c:pt>
                <c:pt idx="5">
                  <c:v>3.25</c:v>
                </c:pt>
                <c:pt idx="6">
                  <c:v>#N/A</c:v>
                </c:pt>
                <c:pt idx="7">
                  <c:v>3.45</c:v>
                </c:pt>
                <c:pt idx="8">
                  <c:v>#N/A</c:v>
                </c:pt>
                <c:pt idx="9">
                  <c:v>4.04</c:v>
                </c:pt>
              </c:numCache>
            </c:numRef>
          </c:val>
          <c:extLst>
            <c:ext xmlns:c16="http://schemas.microsoft.com/office/drawing/2014/chart" uri="{C3380CC4-5D6E-409C-BE32-E72D297353CC}">
              <c16:uniqueId val="{00000009-3585-4AA7-BBF0-20AA51C408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728</c:v>
                </c:pt>
                <c:pt idx="5">
                  <c:v>743</c:v>
                </c:pt>
                <c:pt idx="8">
                  <c:v>738</c:v>
                </c:pt>
                <c:pt idx="11">
                  <c:v>719</c:v>
                </c:pt>
                <c:pt idx="14">
                  <c:v>720</c:v>
                </c:pt>
              </c:numCache>
            </c:numRef>
          </c:val>
          <c:extLst>
            <c:ext xmlns:c16="http://schemas.microsoft.com/office/drawing/2014/chart" uri="{C3380CC4-5D6E-409C-BE32-E72D297353CC}">
              <c16:uniqueId val="{00000000-16A9-4D65-9601-172DE22421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A9-4D65-9601-172DE22421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A9-4D65-9601-172DE22421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54</c:v>
                </c:pt>
                <c:pt idx="3">
                  <c:v>47</c:v>
                </c:pt>
                <c:pt idx="6">
                  <c:v>40</c:v>
                </c:pt>
                <c:pt idx="9">
                  <c:v>18</c:v>
                </c:pt>
                <c:pt idx="12">
                  <c:v>8</c:v>
                </c:pt>
              </c:numCache>
            </c:numRef>
          </c:val>
          <c:extLst>
            <c:ext xmlns:c16="http://schemas.microsoft.com/office/drawing/2014/chart" uri="{C3380CC4-5D6E-409C-BE32-E72D297353CC}">
              <c16:uniqueId val="{00000003-16A9-4D65-9601-172DE22421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c:v>
                </c:pt>
                <c:pt idx="3">
                  <c:v>37</c:v>
                </c:pt>
                <c:pt idx="6">
                  <c:v>42</c:v>
                </c:pt>
                <c:pt idx="9">
                  <c:v>38</c:v>
                </c:pt>
                <c:pt idx="12">
                  <c:v>44</c:v>
                </c:pt>
              </c:numCache>
            </c:numRef>
          </c:val>
          <c:extLst>
            <c:ext xmlns:c16="http://schemas.microsoft.com/office/drawing/2014/chart" uri="{C3380CC4-5D6E-409C-BE32-E72D297353CC}">
              <c16:uniqueId val="{00000004-16A9-4D65-9601-172DE22421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A9-4D65-9601-172DE22421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A9-4D65-9601-172DE22421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836</c:v>
                </c:pt>
                <c:pt idx="3">
                  <c:v>869</c:v>
                </c:pt>
                <c:pt idx="6">
                  <c:v>881</c:v>
                </c:pt>
                <c:pt idx="9">
                  <c:v>883</c:v>
                </c:pt>
                <c:pt idx="12">
                  <c:v>910</c:v>
                </c:pt>
              </c:numCache>
            </c:numRef>
          </c:val>
          <c:extLst>
            <c:ext xmlns:c16="http://schemas.microsoft.com/office/drawing/2014/chart" uri="{C3380CC4-5D6E-409C-BE32-E72D297353CC}">
              <c16:uniqueId val="{00000007-16A9-4D65-9601-172DE22421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199</c:v>
                </c:pt>
                <c:pt idx="2">
                  <c:v>#N/A</c:v>
                </c:pt>
                <c:pt idx="3">
                  <c:v>#N/A</c:v>
                </c:pt>
                <c:pt idx="4">
                  <c:v>210</c:v>
                </c:pt>
                <c:pt idx="5">
                  <c:v>#N/A</c:v>
                </c:pt>
                <c:pt idx="6">
                  <c:v>#N/A</c:v>
                </c:pt>
                <c:pt idx="7">
                  <c:v>225</c:v>
                </c:pt>
                <c:pt idx="8">
                  <c:v>#N/A</c:v>
                </c:pt>
                <c:pt idx="9">
                  <c:v>#N/A</c:v>
                </c:pt>
                <c:pt idx="10">
                  <c:v>220</c:v>
                </c:pt>
                <c:pt idx="11">
                  <c:v>#N/A</c:v>
                </c:pt>
                <c:pt idx="12">
                  <c:v>#N/A</c:v>
                </c:pt>
                <c:pt idx="13">
                  <c:v>242</c:v>
                </c:pt>
                <c:pt idx="14">
                  <c:v>#N/A</c:v>
                </c:pt>
              </c:numCache>
            </c:numRef>
          </c:val>
          <c:smooth val="0"/>
          <c:extLst>
            <c:ext xmlns:c16="http://schemas.microsoft.com/office/drawing/2014/chart" uri="{C3380CC4-5D6E-409C-BE32-E72D297353CC}">
              <c16:uniqueId val="{00000008-16A9-4D65-9601-172DE22421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6623</c:v>
                </c:pt>
                <c:pt idx="5">
                  <c:v>6365</c:v>
                </c:pt>
                <c:pt idx="8">
                  <c:v>5974</c:v>
                </c:pt>
                <c:pt idx="11">
                  <c:v>6348</c:v>
                </c:pt>
                <c:pt idx="14">
                  <c:v>6303</c:v>
                </c:pt>
              </c:numCache>
            </c:numRef>
          </c:val>
          <c:extLst>
            <c:ext xmlns:c16="http://schemas.microsoft.com/office/drawing/2014/chart" uri="{C3380CC4-5D6E-409C-BE32-E72D297353CC}">
              <c16:uniqueId val="{00000000-EF70-4858-9447-0077ED4B2F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F70-4858-9447-0077ED4B2F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4995</c:v>
                </c:pt>
                <c:pt idx="5">
                  <c:v>5023</c:v>
                </c:pt>
                <c:pt idx="8">
                  <c:v>6235</c:v>
                </c:pt>
                <c:pt idx="11">
                  <c:v>6372</c:v>
                </c:pt>
                <c:pt idx="14">
                  <c:v>6425</c:v>
                </c:pt>
              </c:numCache>
            </c:numRef>
          </c:val>
          <c:extLst>
            <c:ext xmlns:c16="http://schemas.microsoft.com/office/drawing/2014/chart" uri="{C3380CC4-5D6E-409C-BE32-E72D297353CC}">
              <c16:uniqueId val="{00000002-EF70-4858-9447-0077ED4B2F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70-4858-9447-0077ED4B2F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70-4858-9447-0077ED4B2F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70-4858-9447-0077ED4B2F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1101</c:v>
                </c:pt>
                <c:pt idx="3">
                  <c:v>1097</c:v>
                </c:pt>
                <c:pt idx="6">
                  <c:v>968</c:v>
                </c:pt>
                <c:pt idx="9">
                  <c:v>893</c:v>
                </c:pt>
                <c:pt idx="12">
                  <c:v>787</c:v>
                </c:pt>
              </c:numCache>
            </c:numRef>
          </c:val>
          <c:extLst>
            <c:ext xmlns:c16="http://schemas.microsoft.com/office/drawing/2014/chart" uri="{C3380CC4-5D6E-409C-BE32-E72D297353CC}">
              <c16:uniqueId val="{00000006-EF70-4858-9447-0077ED4B2F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169</c:v>
                </c:pt>
                <c:pt idx="3">
                  <c:v>76</c:v>
                </c:pt>
                <c:pt idx="6">
                  <c:v>33</c:v>
                </c:pt>
                <c:pt idx="9">
                  <c:v>20</c:v>
                </c:pt>
                <c:pt idx="12">
                  <c:v>57</c:v>
                </c:pt>
              </c:numCache>
            </c:numRef>
          </c:val>
          <c:extLst>
            <c:ext xmlns:c16="http://schemas.microsoft.com/office/drawing/2014/chart" uri="{C3380CC4-5D6E-409C-BE32-E72D297353CC}">
              <c16:uniqueId val="{00000007-EF70-4858-9447-0077ED4B2F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293</c:v>
                </c:pt>
                <c:pt idx="3">
                  <c:v>276</c:v>
                </c:pt>
                <c:pt idx="6">
                  <c:v>247</c:v>
                </c:pt>
                <c:pt idx="9">
                  <c:v>232</c:v>
                </c:pt>
                <c:pt idx="12">
                  <c:v>198</c:v>
                </c:pt>
              </c:numCache>
            </c:numRef>
          </c:val>
          <c:extLst>
            <c:ext xmlns:c16="http://schemas.microsoft.com/office/drawing/2014/chart" uri="{C3380CC4-5D6E-409C-BE32-E72D297353CC}">
              <c16:uniqueId val="{00000008-EF70-4858-9447-0077ED4B2F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117</c:v>
                </c:pt>
                <c:pt idx="3">
                  <c:v>98</c:v>
                </c:pt>
                <c:pt idx="6">
                  <c:v>79</c:v>
                </c:pt>
                <c:pt idx="9">
                  <c:v>43</c:v>
                </c:pt>
                <c:pt idx="12">
                  <c:v>7</c:v>
                </c:pt>
              </c:numCache>
            </c:numRef>
          </c:val>
          <c:extLst>
            <c:ext xmlns:c16="http://schemas.microsoft.com/office/drawing/2014/chart" uri="{C3380CC4-5D6E-409C-BE32-E72D297353CC}">
              <c16:uniqueId val="{00000009-EF70-4858-9447-0077ED4B2F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7616</c:v>
                </c:pt>
                <c:pt idx="3">
                  <c:v>7428</c:v>
                </c:pt>
                <c:pt idx="6">
                  <c:v>7015</c:v>
                </c:pt>
                <c:pt idx="9">
                  <c:v>6849</c:v>
                </c:pt>
                <c:pt idx="12">
                  <c:v>7709</c:v>
                </c:pt>
              </c:numCache>
            </c:numRef>
          </c:val>
          <c:extLst>
            <c:ext xmlns:c16="http://schemas.microsoft.com/office/drawing/2014/chart" uri="{C3380CC4-5D6E-409C-BE32-E72D297353CC}">
              <c16:uniqueId val="{0000000A-EF70-4858-9447-0077ED4B2F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70-4858-9447-0077ED4B2F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1475</c:v>
                </c:pt>
                <c:pt idx="1">
                  <c:v>1169</c:v>
                </c:pt>
                <c:pt idx="2">
                  <c:v>1035</c:v>
                </c:pt>
              </c:numCache>
            </c:numRef>
          </c:val>
          <c:extLst>
            <c:ext xmlns:c16="http://schemas.microsoft.com/office/drawing/2014/chart" uri="{C3380CC4-5D6E-409C-BE32-E72D297353CC}">
              <c16:uniqueId val="{00000000-C023-4C6C-9717-2B1EFEC45C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467</c:v>
                </c:pt>
                <c:pt idx="1">
                  <c:v>468</c:v>
                </c:pt>
                <c:pt idx="2">
                  <c:v>469</c:v>
                </c:pt>
              </c:numCache>
            </c:numRef>
          </c:val>
          <c:extLst>
            <c:ext xmlns:c16="http://schemas.microsoft.com/office/drawing/2014/chart" uri="{C3380CC4-5D6E-409C-BE32-E72D297353CC}">
              <c16:uniqueId val="{00000001-C023-4C6C-9717-2B1EFEC45C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4553</c:v>
                </c:pt>
                <c:pt idx="1">
                  <c:v>5002</c:v>
                </c:pt>
                <c:pt idx="2">
                  <c:v>5262</c:v>
                </c:pt>
              </c:numCache>
            </c:numRef>
          </c:val>
          <c:extLst>
            <c:ext xmlns:c16="http://schemas.microsoft.com/office/drawing/2014/chart" uri="{C3380CC4-5D6E-409C-BE32-E72D297353CC}">
              <c16:uniqueId val="{00000002-C023-4C6C-9717-2B1EFEC45C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実質公債費比率においては前年度比</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百万円増となっているが、総合交流センター建設費に係る元金の償還が開始したことによるものが主な要因である。</a:t>
          </a:r>
        </a:p>
        <a:p>
          <a:r>
            <a:rPr kumimoji="1" lang="ja-JP" altLang="en-US" sz="1400">
              <a:latin typeface="ＭＳ ゴシック" pitchFamily="49" charset="-128"/>
              <a:ea typeface="ＭＳ ゴシック" pitchFamily="49" charset="-128"/>
            </a:rPr>
            <a:t>　新規発行する町債に比べ、償還に充てる公債費が上回っていたことから町債残高も減少傾向であったが、今後は肝属郡医師会立病院再整備事業の大型事業に加え、合併特例事業債発行の最終年による前倒し事業への借入を実施することから、町債残高の大幅な増が見込まれる。</a:t>
          </a:r>
        </a:p>
        <a:p>
          <a:r>
            <a:rPr kumimoji="1" lang="ja-JP" altLang="en-US" sz="1400">
              <a:latin typeface="ＭＳ ゴシック" pitchFamily="49" charset="-128"/>
              <a:ea typeface="ＭＳ ゴシック" pitchFamily="49" charset="-128"/>
            </a:rPr>
            <a:t>　病院再整備事業完了後は、地方債の新規発行の抑制を基調とし、起債事業の選択を慎重に行っていく必要がある。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債残高の減少及び基金の積み増しにより将来負担比率の分子は減となった。今後は病院再整備事業や子育て支援住宅整備事業などの大型事業により、地方債現在高の増加が見込まれる。今後も地方債の借入抑制を基調に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鹿児島県錦江町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地方創生関係の事業への充当を目的とした合併振興基金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百万円の減及び、</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基金の取り崩し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万円等により、余剰財源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万円を肝属郡医師会立病院再整備基金へ積み立てた。減債基金は利子相当額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百万円を積み立てた。肝属郡医師会立病院再整備基金については、多額の財政負担が必要となることから、引き続き優先して積立を行う。基金全体では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肝属郡医師会立病院再整備基金と町有施設整備基金への積立てを優先して行い、ふるさと納税基金は使途の明確化を図るために積極的な取崩を行う。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・地域振興基金：均衡ある発展を図り、地域振興の推進</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・合併振興基金：合併に伴う地域の振興及び住民の一体感醸成を図る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・町有施設整備基金：町有施設の整備及び長寿命化を図る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・肝属郡医師会立病院再整備基金：肝属郡医師会立病院再整備の財源として積立を行い、地域医療充実を図る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・ふるさと納税基金：目的に応じた事業へ充当するための取崩し額が、寄付金の増により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・町有施設整備基金：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今後の財政需要見込みにより、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基金利子及び剰余財源を積立てたことで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・合併振興基金：地方創生に関連する事業等に充当する目的での取り崩しにより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・肝属郡医師会立病院再整備基金：余剰財源の積み増しにより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・町有施設整備基金：引き続き長寿命化に向けた施設整備のために積立を行う。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・ふるさと納税基金：寄付金の使途を明確化するため、条例に規定された目的に合致する事業の財源として積極的な取崩しを行う。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・肝属郡医師会立病院再整備基金：肝属郡医師会立病院の再整備に多額の財政負担が必要となることから、優先して積立を行う。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肝属郡医師会立病院再整備基金への積立のために財政調整基金を取り崩したことで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現在の基金残高を維持しつつ基金利子積立のみを行っていく予定である。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基金の預金利息分の積立てにより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大規模事業の元金償還開始により、公債費負担に対して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基金からの繰入</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を検討する。積立は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基金利子のみを行っていく予定である。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
6,064
163.19
8,805,236
8,588,776
172,019
4,255,888
7,709,400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人口の減少や全国平均を上回る高齢化の進行による農畜産業の衰退等によって、財政基盤が弱く、類似団体平均を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ポイント下回っている。今後も引き続き、令和元年度に策定した長期財政計画に沿った歳出の見直しと第３次行政改革大綱に沿った行財政改革に努めることにより財政の健全化を図る必要がある。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前年度と比較し数値が上回った主な要因として、町道の維持に係る作業委託料や維持補修費の増が挙げられる。また、公営企業会計への操出金が、公営企業法における法適用となり性質が繰出金から補助費へ変わったことも物件費や補助費が増えた要因と考えられる。今後は、物価高騰による委託料や需用費の増が見込まれるが、維持補修を行う箇所や各種補助金の優先度を精査し、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047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119126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853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62</xdr:row>
      <xdr:rowOff>155448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550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63</xdr:row>
      <xdr:rowOff>119126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504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は、全て類似団体の数値を下回っており、要因としてごみ処理業務や消防業務を一部事務組合で行っていることが挙げられる。一部事務組合の人件費・物件費等に充てる負担金を合計した場合、人口一人当たりの金額は増加することとなる。</a:t>
          </a:r>
        </a:p>
        <a:p>
          <a:r>
            <a:rPr kumimoji="1" lang="ja-JP" altLang="en-US" sz="1300">
              <a:latin typeface="ＭＳ Ｐゴシック" panose="020B0600070205080204" pitchFamily="50" charset="-128"/>
              <a:ea typeface="ＭＳ Ｐゴシック" panose="020B0600070205080204" pitchFamily="50" charset="-128"/>
            </a:rPr>
            <a:t>　今後は、指定管理者制度を活用した公共施設の管理委託を進め、コストの低減を図っていく方針である。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12419</xdr:rowOff>
    </xdr:from>
    <xdr:to>
      <xdr:col>23</xdr:col>
      <xdr:colOff>133350</xdr:colOff>
      <xdr:row>83</xdr:row>
      <xdr:rowOff>67046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42769"/>
          <a:ext cx="838200" cy="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94524</xdr:rowOff>
    </xdr:from>
    <xdr:to>
      <xdr:col>19</xdr:col>
      <xdr:colOff>133350</xdr:colOff>
      <xdr:row>83</xdr:row>
      <xdr:rowOff>12419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53424"/>
          <a:ext cx="889000" cy="8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66190</xdr:rowOff>
    </xdr:from>
    <xdr:to>
      <xdr:col>15</xdr:col>
      <xdr:colOff>82550</xdr:colOff>
      <xdr:row>82</xdr:row>
      <xdr:rowOff>94524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25090"/>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32982</xdr:rowOff>
    </xdr:from>
    <xdr:to>
      <xdr:col>11</xdr:col>
      <xdr:colOff>31750</xdr:colOff>
      <xdr:row>82</xdr:row>
      <xdr:rowOff>66190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91882"/>
          <a:ext cx="889000" cy="3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16246</xdr:rowOff>
    </xdr:from>
    <xdr:to>
      <xdr:col>23</xdr:col>
      <xdr:colOff>184150</xdr:colOff>
      <xdr:row>83</xdr:row>
      <xdr:rowOff>117846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32773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133069</xdr:rowOff>
    </xdr:from>
    <xdr:to>
      <xdr:col>19</xdr:col>
      <xdr:colOff>184150</xdr:colOff>
      <xdr:row>83</xdr:row>
      <xdr:rowOff>63219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73396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60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43724</xdr:rowOff>
    </xdr:from>
    <xdr:to>
      <xdr:col>15</xdr:col>
      <xdr:colOff>133350</xdr:colOff>
      <xdr:row>82</xdr:row>
      <xdr:rowOff>145324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155501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7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15390</xdr:rowOff>
    </xdr:from>
    <xdr:to>
      <xdr:col>11</xdr:col>
      <xdr:colOff>82550</xdr:colOff>
      <xdr:row>82</xdr:row>
      <xdr:rowOff>116990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127167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4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153632</xdr:rowOff>
    </xdr:from>
    <xdr:to>
      <xdr:col>7</xdr:col>
      <xdr:colOff>31750</xdr:colOff>
      <xdr:row>82</xdr:row>
      <xdr:rowOff>83782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93959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0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旧来からの給与体系により、類似団体平均で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ポイント上回っている。また、職員構成の階層変動や職種区分間の人事異動により昨年度よりも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ポイント上回った。今後は、令和６年度に新たに見直した第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次定員適正化計画を着実に実施しながら、平成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年度から実施している人事評価制度により、年功的な要素を極力廃し、職務・職責に応じた給与構造を実現しながら給与の適正化に努める。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138995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0500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98778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98778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年度に新たに見直した第３次錦江町定員適正化計画に基づき職員採用を実施してきたことにより、定員管理の状況は類似団体を</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ポイント下回っている。今後も引き続き、計画に沿って職員数の適正化を図る。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52908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12400"/>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163550</xdr:rowOff>
    </xdr:from>
    <xdr:to>
      <xdr:col>77</xdr:col>
      <xdr:colOff>44450</xdr:colOff>
      <xdr:row>60</xdr:row>
      <xdr:rowOff>25400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79100"/>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163550</xdr:rowOff>
    </xdr:from>
    <xdr:to>
      <xdr:col>72</xdr:col>
      <xdr:colOff>203200</xdr:colOff>
      <xdr:row>60</xdr:row>
      <xdr:rowOff>10922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279100"/>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159207</xdr:rowOff>
    </xdr:from>
    <xdr:to>
      <xdr:col>68</xdr:col>
      <xdr:colOff>152400</xdr:colOff>
      <xdr:row>60</xdr:row>
      <xdr:rowOff>10922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74757"/>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2108</xdr:rowOff>
    </xdr:from>
    <xdr:to>
      <xdr:col>81</xdr:col>
      <xdr:colOff>95250</xdr:colOff>
      <xdr:row>60</xdr:row>
      <xdr:rowOff>103708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18635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3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112750</xdr:rowOff>
    </xdr:from>
    <xdr:to>
      <xdr:col>73</xdr:col>
      <xdr:colOff>44450</xdr:colOff>
      <xdr:row>60</xdr:row>
      <xdr:rowOff>42900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53077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131572</xdr:rowOff>
    </xdr:from>
    <xdr:to>
      <xdr:col>68</xdr:col>
      <xdr:colOff>203200</xdr:colOff>
      <xdr:row>60</xdr:row>
      <xdr:rowOff>61722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71899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108407</xdr:rowOff>
    </xdr:from>
    <xdr:to>
      <xdr:col>64</xdr:col>
      <xdr:colOff>152400</xdr:colOff>
      <xdr:row>60</xdr:row>
      <xdr:rowOff>38557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48734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令和元年度に建設した総合交流センターの建設費に係る元金の償還が開始したことにより、前年度より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今後は、肝属郡医師会立病院再整備事業により実質公債費比率の上昇が見込まれるが、引き続き緊急度・住民ニーズを的確に把握し、事業の選択により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47096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0348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6879</xdr:rowOff>
    </xdr:from>
    <xdr:to>
      <xdr:col>77</xdr:col>
      <xdr:colOff>44450</xdr:colOff>
      <xdr:row>39</xdr:row>
      <xdr:rowOff>16933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934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6879</xdr:rowOff>
    </xdr:from>
    <xdr:to>
      <xdr:col>72</xdr:col>
      <xdr:colOff>203200</xdr:colOff>
      <xdr:row>39</xdr:row>
      <xdr:rowOff>6879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9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6879</xdr:rowOff>
    </xdr:from>
    <xdr:to>
      <xdr:col>68</xdr:col>
      <xdr:colOff>152400</xdr:colOff>
      <xdr:row>39</xdr:row>
      <xdr:rowOff>26988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934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167746</xdr:rowOff>
    </xdr:from>
    <xdr:to>
      <xdr:col>81</xdr:col>
      <xdr:colOff>95250</xdr:colOff>
      <xdr:row>39</xdr:row>
      <xdr:rowOff>97896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127529</xdr:rowOff>
    </xdr:from>
    <xdr:to>
      <xdr:col>73</xdr:col>
      <xdr:colOff>44450</xdr:colOff>
      <xdr:row>39</xdr:row>
      <xdr:rowOff>57679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67856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127529</xdr:rowOff>
    </xdr:from>
    <xdr:to>
      <xdr:col>68</xdr:col>
      <xdr:colOff>203200</xdr:colOff>
      <xdr:row>39</xdr:row>
      <xdr:rowOff>57679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67856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147638</xdr:rowOff>
    </xdr:from>
    <xdr:to>
      <xdr:col>64</xdr:col>
      <xdr:colOff>152400</xdr:colOff>
      <xdr:row>39</xdr:row>
      <xdr:rowOff>77788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87965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将来負担比率について、地方債残高の減少、新規採用職員の抑制や充当可能基金の増により比率が抑えられており、数値なしとなっている。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
6,064
163.19
8,805,236
8,588,776
172,019
4,255,888
7,709,400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ポイント減少している。要因として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人事院勧告による給与改定で人件費は増加したが、その他の維持補修費等の増加により全体に占める人件費の割合が減少したため、経常収支比率は下がったと考えられる。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今後も引き続き、新たに見直した第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次定員適正化計画、人事</a:t>
          </a:r>
          <a:r>
            <a:rPr kumimoji="1" lang="ja-JP" altLang="en-US" sz="1300">
              <a:latin typeface="ＭＳ Ｐゴシック" panose="020B0600070205080204" pitchFamily="50" charset="-128"/>
              <a:ea typeface="ＭＳ Ｐゴシック" panose="020B0600070205080204" pitchFamily="50" charset="-128"/>
            </a:rPr>
            <a:t>評価制度により人件費関係経費を抑制する。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14333</xdr:rowOff>
    </xdr:from>
    <xdr:to>
      <xdr:col>24</xdr:col>
      <xdr:colOff>25400</xdr:colOff>
      <xdr:row>35</xdr:row>
      <xdr:rowOff>33927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150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146594</xdr:rowOff>
    </xdr:from>
    <xdr:to>
      <xdr:col>19</xdr:col>
      <xdr:colOff>187325</xdr:colOff>
      <xdr:row>35</xdr:row>
      <xdr:rowOff>33927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758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146594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563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118836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563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134983</xdr:rowOff>
    </xdr:from>
    <xdr:to>
      <xdr:col>24</xdr:col>
      <xdr:colOff>76200</xdr:colOff>
      <xdr:row>35</xdr:row>
      <xdr:rowOff>65133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151510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0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154577</xdr:rowOff>
    </xdr:from>
    <xdr:to>
      <xdr:col>20</xdr:col>
      <xdr:colOff>38100</xdr:colOff>
      <xdr:row>35</xdr:row>
      <xdr:rowOff>84727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94904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95794</xdr:rowOff>
    </xdr:from>
    <xdr:to>
      <xdr:col>15</xdr:col>
      <xdr:colOff>149225</xdr:colOff>
      <xdr:row>35</xdr:row>
      <xdr:rowOff>25944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36121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9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8363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増加の主な要因として、公営塾運営事業の経費が経常的経費となったことや、情報系サーバーの入れ替えにより電算システム使用料が増加したことが挙げられる。今後も令和元年度に策定した第３次行政改革大綱に基づき、全体的に費用を抑制していく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273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117475</xdr:rowOff>
    </xdr:from>
    <xdr:to>
      <xdr:col>78</xdr:col>
      <xdr:colOff>69850</xdr:colOff>
      <xdr:row>15</xdr:row>
      <xdr:rowOff>155575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689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41275</xdr:rowOff>
    </xdr:from>
    <xdr:to>
      <xdr:col>73</xdr:col>
      <xdr:colOff>180975</xdr:colOff>
      <xdr:row>15</xdr:row>
      <xdr:rowOff>117475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130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60325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130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45102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4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66675</xdr:rowOff>
    </xdr:from>
    <xdr:to>
      <xdr:col>74</xdr:col>
      <xdr:colOff>31750</xdr:colOff>
      <xdr:row>15</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161925</xdr:rowOff>
    </xdr:from>
    <xdr:to>
      <xdr:col>69</xdr:col>
      <xdr:colOff>142875</xdr:colOff>
      <xdr:row>15</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xdr:rowOff>
    </xdr:from>
    <xdr:to>
      <xdr:col>65</xdr:col>
      <xdr:colOff>53975</xdr:colOff>
      <xdr:row>15</xdr:row>
      <xdr:rowOff>111125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121302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と大きく上回っている。要因として、高齢化率の上昇、少子化への対策が考えられる。過疎化や高齢化率の改善は、非常に難しい状況にあるが、今後は、町単独で行っている扶助費の見直しを行い、抑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12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147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50800</xdr:rowOff>
    </xdr:from>
    <xdr:to>
      <xdr:col>11</xdr:col>
      <xdr:colOff>9525</xdr:colOff>
      <xdr:row>59</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16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ポイント上回っており、前年度より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要因としては、公営企業会計への操出金が、公営企業法における法適用となり性質が繰出金から補助費へ変わったことや肝属郡医師会立病院再整備基金への積み増しが挙げられる。今後も独立採算の原則の下、特別会計の経営健全化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142240</xdr:rowOff>
    </xdr:from>
    <xdr:to>
      <xdr:col>82</xdr:col>
      <xdr:colOff>107950</xdr:colOff>
      <xdr:row>59</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1008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142240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9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97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119380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79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109237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6367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ポイント下回り、前年度と比較して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公営企業会計への操出金が、公営企業法における法適用となり性質が繰出金から補助費へ変わったことが挙げられる。コロナ禍により活動量や内容が変化する補助団体もあることから、令和元度策定した第３次行政改革大綱の取組事項である各種団体への補助金等の抜本的な見直しを行い抑制に努めるとともに、独立採算の原則の下、公営企業会計の経営健全化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109855</xdr:rowOff>
    </xdr:from>
    <xdr:to>
      <xdr:col>82</xdr:col>
      <xdr:colOff>107950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391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98425</xdr:rowOff>
    </xdr:from>
    <xdr:to>
      <xdr:col>78</xdr:col>
      <xdr:colOff>69850</xdr:colOff>
      <xdr:row>34</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277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34</xdr:row>
      <xdr:rowOff>98425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99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899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59055</xdr:rowOff>
    </xdr:from>
    <xdr:to>
      <xdr:col>78</xdr:col>
      <xdr:colOff>120650</xdr:colOff>
      <xdr:row>34</xdr:row>
      <xdr:rowOff>160655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170832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5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47625</xdr:rowOff>
    </xdr:from>
    <xdr:to>
      <xdr:col>74</xdr:col>
      <xdr:colOff>31750</xdr:colOff>
      <xdr:row>34</xdr:row>
      <xdr:rowOff>149225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41910</xdr:rowOff>
    </xdr:from>
    <xdr:to>
      <xdr:col>65</xdr:col>
      <xdr:colOff>53975</xdr:colOff>
      <xdr:row>34</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153687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ポイント上回っており、前年より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ポイント上昇している。要因としては、平成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発行した総合交流センター建設事業に係る合併特例事業債の償還が開始したことによるものが考えられる。肝属郡医師会立病院の再整備等今後大型の事業を控えていることからも、より一層事業の選択を徹底し、町債発行の抑制を図ることで公債費の抑制を図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17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115570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0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71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68580</xdr:rowOff>
    </xdr:from>
    <xdr:to>
      <xdr:col>24</xdr:col>
      <xdr:colOff>76200</xdr:colOff>
      <xdr:row>77</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40657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45720</xdr:rowOff>
    </xdr:from>
    <xdr:to>
      <xdr:col>6</xdr:col>
      <xdr:colOff>171450</xdr:colOff>
      <xdr:row>77</xdr:row>
      <xdr:rowOff>147320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132097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ポイント下回っており、昨年度と比べ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上昇した。要因としては人事院勧告による給与改定により人件費が増加したことや、町道の維持に係る作業委託料や維持補修費の増加が挙げられる</a:t>
          </a:r>
          <a:r>
            <a:rPr kumimoji="1" lang="ja-JP" altLang="en-US" sz="1300">
              <a:latin typeface="ＭＳ Ｐゴシック" panose="020B0600070205080204" pitchFamily="50" charset="-128"/>
              <a:ea typeface="ＭＳ Ｐゴシック" panose="020B0600070205080204" pitchFamily="50" charset="-128"/>
            </a:rPr>
            <a:t>。今後も引き続き厳しい財政状況が予想されるため、歳出全般の見直しをしていく必要がある。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343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xdr:rowOff>
    </xdr:from>
    <xdr:to>
      <xdr:col>78</xdr:col>
      <xdr:colOff>69850</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352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111760</xdr:rowOff>
    </xdr:from>
    <xdr:to>
      <xdr:col>73</xdr:col>
      <xdr:colOff>180975</xdr:colOff>
      <xdr:row>76</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705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111760</xdr:rowOff>
    </xdr:from>
    <xdr:to>
      <xdr:col>69</xdr:col>
      <xdr:colOff>92075</xdr:colOff>
      <xdr:row>76</xdr:row>
      <xdr:rowOff>123189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70510"/>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66057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60960</xdr:rowOff>
    </xdr:from>
    <xdr:to>
      <xdr:col>69</xdr:col>
      <xdr:colOff>142875</xdr:colOff>
      <xdr:row>75</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50962</xdr:rowOff>
    </xdr:from>
    <xdr:to>
      <xdr:col>29</xdr:col>
      <xdr:colOff>127000</xdr:colOff>
      <xdr:row>17</xdr:row>
      <xdr:rowOff>100284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3237"/>
          <a:ext cx="647700" cy="49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100284</xdr:rowOff>
    </xdr:from>
    <xdr:to>
      <xdr:col>26</xdr:col>
      <xdr:colOff>50800</xdr:colOff>
      <xdr:row>18</xdr:row>
      <xdr:rowOff>2229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62559"/>
          <a:ext cx="698500" cy="73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2229</xdr:rowOff>
    </xdr:from>
    <xdr:to>
      <xdr:col>22</xdr:col>
      <xdr:colOff>114300</xdr:colOff>
      <xdr:row>18</xdr:row>
      <xdr:rowOff>7317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35954"/>
          <a:ext cx="698500" cy="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2238</xdr:rowOff>
    </xdr:from>
    <xdr:to>
      <xdr:col>18</xdr:col>
      <xdr:colOff>177800</xdr:colOff>
      <xdr:row>18</xdr:row>
      <xdr:rowOff>7317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35963"/>
          <a:ext cx="698500" cy="5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xdr:rowOff>
    </xdr:from>
    <xdr:to>
      <xdr:col>29</xdr:col>
      <xdr:colOff>177800</xdr:colOff>
      <xdr:row>17</xdr:row>
      <xdr:rowOff>101762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2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143689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49484</xdr:rowOff>
    </xdr:from>
    <xdr:to>
      <xdr:col>26</xdr:col>
      <xdr:colOff>101600</xdr:colOff>
      <xdr:row>17</xdr:row>
      <xdr:rowOff>151084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1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135861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9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122879</xdr:rowOff>
    </xdr:from>
    <xdr:to>
      <xdr:col>22</xdr:col>
      <xdr:colOff>165100</xdr:colOff>
      <xdr:row>18</xdr:row>
      <xdr:rowOff>53029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85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37806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7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127967</xdr:rowOff>
    </xdr:from>
    <xdr:to>
      <xdr:col>19</xdr:col>
      <xdr:colOff>38100</xdr:colOff>
      <xdr:row>18</xdr:row>
      <xdr:rowOff>58117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42894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7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122888</xdr:rowOff>
    </xdr:from>
    <xdr:to>
      <xdr:col>15</xdr:col>
      <xdr:colOff>101600</xdr:colOff>
      <xdr:row>18</xdr:row>
      <xdr:rowOff>53038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85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37815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7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64897</xdr:rowOff>
    </xdr:from>
    <xdr:to>
      <xdr:col>29</xdr:col>
      <xdr:colOff>127000</xdr:colOff>
      <xdr:row>37</xdr:row>
      <xdr:rowOff>158394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89597"/>
          <a:ext cx="647700" cy="93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158394</xdr:rowOff>
    </xdr:from>
    <xdr:to>
      <xdr:col>26</xdr:col>
      <xdr:colOff>50800</xdr:colOff>
      <xdr:row>37</xdr:row>
      <xdr:rowOff>165919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83094"/>
          <a:ext cx="698500" cy="7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165919</xdr:rowOff>
    </xdr:from>
    <xdr:to>
      <xdr:col>22</xdr:col>
      <xdr:colOff>114300</xdr:colOff>
      <xdr:row>37</xdr:row>
      <xdr:rowOff>233585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90619"/>
          <a:ext cx="698500" cy="67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233585</xdr:rowOff>
    </xdr:from>
    <xdr:to>
      <xdr:col>18</xdr:col>
      <xdr:colOff>177800</xdr:colOff>
      <xdr:row>37</xdr:row>
      <xdr:rowOff>283838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58285"/>
          <a:ext cx="698500" cy="50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14097</xdr:rowOff>
    </xdr:from>
    <xdr:to>
      <xdr:col>29</xdr:col>
      <xdr:colOff>177800</xdr:colOff>
      <xdr:row>37</xdr:row>
      <xdr:rowOff>115697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157624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107594</xdr:rowOff>
    </xdr:from>
    <xdr:to>
      <xdr:col>26</xdr:col>
      <xdr:colOff>101600</xdr:colOff>
      <xdr:row>37</xdr:row>
      <xdr:rowOff>209194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3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193971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1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115119</xdr:rowOff>
    </xdr:from>
    <xdr:to>
      <xdr:col>22</xdr:col>
      <xdr:colOff>165100</xdr:colOff>
      <xdr:row>37</xdr:row>
      <xdr:rowOff>216719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39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201496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2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182785</xdr:rowOff>
    </xdr:from>
    <xdr:to>
      <xdr:col>19</xdr:col>
      <xdr:colOff>38100</xdr:colOff>
      <xdr:row>37</xdr:row>
      <xdr:rowOff>284385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0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269162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9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233038</xdr:rowOff>
    </xdr:from>
    <xdr:to>
      <xdr:col>15</xdr:col>
      <xdr:colOff>101600</xdr:colOff>
      <xdr:row>37</xdr:row>
      <xdr:rowOff>334638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319415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4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
6,064
163.19
8,805,236
8,588,776
172,019
4,255,888
7,709,400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2375</xdr:rowOff>
    </xdr:from>
    <xdr:to>
      <xdr:col>24</xdr:col>
      <xdr:colOff>63500</xdr:colOff>
      <xdr:row>37</xdr:row>
      <xdr:rowOff>42769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6025"/>
          <a:ext cx="8382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42769</xdr:rowOff>
    </xdr:from>
    <xdr:to>
      <xdr:col>19</xdr:col>
      <xdr:colOff>177800</xdr:colOff>
      <xdr:row>37</xdr:row>
      <xdr:rowOff>92032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86419"/>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92032</xdr:rowOff>
    </xdr:from>
    <xdr:to>
      <xdr:col>15</xdr:col>
      <xdr:colOff>50800</xdr:colOff>
      <xdr:row>37</xdr:row>
      <xdr:rowOff>98241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35682"/>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98241</xdr:rowOff>
    </xdr:from>
    <xdr:to>
      <xdr:col>10</xdr:col>
      <xdr:colOff>114300</xdr:colOff>
      <xdr:row>37</xdr:row>
      <xdr:rowOff>106919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41891"/>
          <a:ext cx="8890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123025</xdr:rowOff>
    </xdr:from>
    <xdr:to>
      <xdr:col>24</xdr:col>
      <xdr:colOff>114300</xdr:colOff>
      <xdr:row>37</xdr:row>
      <xdr:rowOff>53175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101452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163419</xdr:rowOff>
    </xdr:from>
    <xdr:to>
      <xdr:col>20</xdr:col>
      <xdr:colOff>38100</xdr:colOff>
      <xdr:row>37</xdr:row>
      <xdr:rowOff>93569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3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84696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2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41232</xdr:rowOff>
    </xdr:from>
    <xdr:to>
      <xdr:col>15</xdr:col>
      <xdr:colOff>101600</xdr:colOff>
      <xdr:row>37</xdr:row>
      <xdr:rowOff>142832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133959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7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47441</xdr:rowOff>
    </xdr:from>
    <xdr:to>
      <xdr:col>10</xdr:col>
      <xdr:colOff>165100</xdr:colOff>
      <xdr:row>37</xdr:row>
      <xdr:rowOff>149041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140168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56119</xdr:rowOff>
    </xdr:from>
    <xdr:to>
      <xdr:col>6</xdr:col>
      <xdr:colOff>38100</xdr:colOff>
      <xdr:row>37</xdr:row>
      <xdr:rowOff>157719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148846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9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83887</xdr:rowOff>
    </xdr:from>
    <xdr:to>
      <xdr:col>24</xdr:col>
      <xdr:colOff>63500</xdr:colOff>
      <xdr:row>57</xdr:row>
      <xdr:rowOff>115060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56537"/>
          <a:ext cx="838200" cy="3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115060</xdr:rowOff>
    </xdr:from>
    <xdr:to>
      <xdr:col>19</xdr:col>
      <xdr:colOff>177800</xdr:colOff>
      <xdr:row>58</xdr:row>
      <xdr:rowOff>12019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7710"/>
          <a:ext cx="889000" cy="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12019</xdr:rowOff>
    </xdr:from>
    <xdr:to>
      <xdr:col>15</xdr:col>
      <xdr:colOff>50800</xdr:colOff>
      <xdr:row>58</xdr:row>
      <xdr:rowOff>34891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6119"/>
          <a:ext cx="889000" cy="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34891</xdr:rowOff>
    </xdr:from>
    <xdr:to>
      <xdr:col>10</xdr:col>
      <xdr:colOff>114300</xdr:colOff>
      <xdr:row>58</xdr:row>
      <xdr:rowOff>81361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8991"/>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33087</xdr:rowOff>
    </xdr:from>
    <xdr:to>
      <xdr:col>24</xdr:col>
      <xdr:colOff>114300</xdr:colOff>
      <xdr:row>57</xdr:row>
      <xdr:rowOff>134687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11514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64260</xdr:rowOff>
    </xdr:from>
    <xdr:to>
      <xdr:col>20</xdr:col>
      <xdr:colOff>38100</xdr:colOff>
      <xdr:row>57</xdr:row>
      <xdr:rowOff>165860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156987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132669</xdr:rowOff>
    </xdr:from>
    <xdr:to>
      <xdr:col>15</xdr:col>
      <xdr:colOff>101600</xdr:colOff>
      <xdr:row>58</xdr:row>
      <xdr:rowOff>62819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53946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9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155541</xdr:rowOff>
    </xdr:from>
    <xdr:to>
      <xdr:col>10</xdr:col>
      <xdr:colOff>165100</xdr:colOff>
      <xdr:row>58</xdr:row>
      <xdr:rowOff>85691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76818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2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30561</xdr:rowOff>
    </xdr:from>
    <xdr:to>
      <xdr:col>6</xdr:col>
      <xdr:colOff>38100</xdr:colOff>
      <xdr:row>58</xdr:row>
      <xdr:rowOff>132161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123288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6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26935</xdr:rowOff>
    </xdr:from>
    <xdr:to>
      <xdr:col>24</xdr:col>
      <xdr:colOff>63500</xdr:colOff>
      <xdr:row>77</xdr:row>
      <xdr:rowOff>132124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28585"/>
          <a:ext cx="8382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132124</xdr:rowOff>
    </xdr:from>
    <xdr:to>
      <xdr:col>19</xdr:col>
      <xdr:colOff>177800</xdr:colOff>
      <xdr:row>78</xdr:row>
      <xdr:rowOff>53518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33774"/>
          <a:ext cx="889000" cy="9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53518</xdr:rowOff>
    </xdr:from>
    <xdr:to>
      <xdr:col>15</xdr:col>
      <xdr:colOff>50800</xdr:colOff>
      <xdr:row>78</xdr:row>
      <xdr:rowOff>143799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6618"/>
          <a:ext cx="889000" cy="9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143799</xdr:rowOff>
    </xdr:from>
    <xdr:to>
      <xdr:col>10</xdr:col>
      <xdr:colOff>114300</xdr:colOff>
      <xdr:row>79</xdr:row>
      <xdr:rowOff>12190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6899"/>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147585</xdr:rowOff>
    </xdr:from>
    <xdr:to>
      <xdr:col>24</xdr:col>
      <xdr:colOff>114300</xdr:colOff>
      <xdr:row>77</xdr:row>
      <xdr:rowOff>77735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170462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2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81324</xdr:rowOff>
    </xdr:from>
    <xdr:to>
      <xdr:col>20</xdr:col>
      <xdr:colOff>38100</xdr:colOff>
      <xdr:row>78</xdr:row>
      <xdr:rowOff>11474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2601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3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2718</xdr:rowOff>
    </xdr:from>
    <xdr:to>
      <xdr:col>15</xdr:col>
      <xdr:colOff>101600</xdr:colOff>
      <xdr:row>78</xdr:row>
      <xdr:rowOff>104318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95445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6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92999</xdr:rowOff>
    </xdr:from>
    <xdr:to>
      <xdr:col>10</xdr:col>
      <xdr:colOff>165100</xdr:colOff>
      <xdr:row>79</xdr:row>
      <xdr:rowOff>23149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14276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132840</xdr:rowOff>
    </xdr:from>
    <xdr:to>
      <xdr:col>6</xdr:col>
      <xdr:colOff>38100</xdr:colOff>
      <xdr:row>79</xdr:row>
      <xdr:rowOff>62990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54117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96779</xdr:rowOff>
    </xdr:from>
    <xdr:to>
      <xdr:col>24</xdr:col>
      <xdr:colOff>63500</xdr:colOff>
      <xdr:row>92</xdr:row>
      <xdr:rowOff>101588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870179"/>
          <a:ext cx="8382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96779</xdr:rowOff>
    </xdr:from>
    <xdr:to>
      <xdr:col>19</xdr:col>
      <xdr:colOff>177800</xdr:colOff>
      <xdr:row>93</xdr:row>
      <xdr:rowOff>113585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870179"/>
          <a:ext cx="889000" cy="18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120928</xdr:rowOff>
    </xdr:from>
    <xdr:to>
      <xdr:col>15</xdr:col>
      <xdr:colOff>50800</xdr:colOff>
      <xdr:row>93</xdr:row>
      <xdr:rowOff>113585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894328"/>
          <a:ext cx="889000" cy="1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120928</xdr:rowOff>
    </xdr:from>
    <xdr:to>
      <xdr:col>10</xdr:col>
      <xdr:colOff>114300</xdr:colOff>
      <xdr:row>94</xdr:row>
      <xdr:rowOff>97098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894328"/>
          <a:ext cx="889000" cy="3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50788</xdr:rowOff>
    </xdr:from>
    <xdr:to>
      <xdr:col>24</xdr:col>
      <xdr:colOff>114300</xdr:colOff>
      <xdr:row>92</xdr:row>
      <xdr:rowOff>152388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8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73665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67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45979</xdr:rowOff>
    </xdr:from>
    <xdr:to>
      <xdr:col>20</xdr:col>
      <xdr:colOff>38100</xdr:colOff>
      <xdr:row>92</xdr:row>
      <xdr:rowOff>147579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164106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59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62785</xdr:rowOff>
    </xdr:from>
    <xdr:to>
      <xdr:col>15</xdr:col>
      <xdr:colOff>101600</xdr:colOff>
      <xdr:row>93</xdr:row>
      <xdr:rowOff>164385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0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9462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7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70128</xdr:rowOff>
    </xdr:from>
    <xdr:to>
      <xdr:col>10</xdr:col>
      <xdr:colOff>165100</xdr:colOff>
      <xdr:row>93</xdr:row>
      <xdr:rowOff>278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8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16805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61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46298</xdr:rowOff>
    </xdr:from>
    <xdr:to>
      <xdr:col>6</xdr:col>
      <xdr:colOff>38100</xdr:colOff>
      <xdr:row>94</xdr:row>
      <xdr:rowOff>147898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1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164425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93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117696</xdr:rowOff>
    </xdr:from>
    <xdr:to>
      <xdr:col>55</xdr:col>
      <xdr:colOff>0</xdr:colOff>
      <xdr:row>37</xdr:row>
      <xdr:rowOff>127104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61346"/>
          <a:ext cx="838200" cy="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127104</xdr:rowOff>
    </xdr:from>
    <xdr:to>
      <xdr:col>50</xdr:col>
      <xdr:colOff>114300</xdr:colOff>
      <xdr:row>37</xdr:row>
      <xdr:rowOff>169582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70754"/>
          <a:ext cx="889000" cy="4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167080</xdr:rowOff>
    </xdr:from>
    <xdr:to>
      <xdr:col>45</xdr:col>
      <xdr:colOff>177800</xdr:colOff>
      <xdr:row>37</xdr:row>
      <xdr:rowOff>169582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10730"/>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120212</xdr:rowOff>
    </xdr:from>
    <xdr:to>
      <xdr:col>41</xdr:col>
      <xdr:colOff>50800</xdr:colOff>
      <xdr:row>37</xdr:row>
      <xdr:rowOff>167080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92412"/>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66896</xdr:rowOff>
    </xdr:from>
    <xdr:to>
      <xdr:col>55</xdr:col>
      <xdr:colOff>50800</xdr:colOff>
      <xdr:row>37</xdr:row>
      <xdr:rowOff>168495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0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153273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76304</xdr:rowOff>
    </xdr:from>
    <xdr:to>
      <xdr:col>50</xdr:col>
      <xdr:colOff>165100</xdr:colOff>
      <xdr:row>38</xdr:row>
      <xdr:rowOff>6454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169031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1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118782</xdr:rowOff>
    </xdr:from>
    <xdr:to>
      <xdr:col>46</xdr:col>
      <xdr:colOff>38100</xdr:colOff>
      <xdr:row>38</xdr:row>
      <xdr:rowOff>48932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40059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5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116280</xdr:rowOff>
    </xdr:from>
    <xdr:to>
      <xdr:col>41</xdr:col>
      <xdr:colOff>101600</xdr:colOff>
      <xdr:row>38</xdr:row>
      <xdr:rowOff>46430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37557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5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69412</xdr:rowOff>
    </xdr:from>
    <xdr:to>
      <xdr:col>36</xdr:col>
      <xdr:colOff>165100</xdr:colOff>
      <xdr:row>36</xdr:row>
      <xdr:rowOff>171012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162139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3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73079</xdr:rowOff>
    </xdr:from>
    <xdr:to>
      <xdr:col>55</xdr:col>
      <xdr:colOff>0</xdr:colOff>
      <xdr:row>58</xdr:row>
      <xdr:rowOff>4385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74279"/>
          <a:ext cx="838200" cy="2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4385</xdr:rowOff>
    </xdr:from>
    <xdr:to>
      <xdr:col>50</xdr:col>
      <xdr:colOff>114300</xdr:colOff>
      <xdr:row>58</xdr:row>
      <xdr:rowOff>71128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48485"/>
          <a:ext cx="889000" cy="6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45977</xdr:rowOff>
    </xdr:from>
    <xdr:to>
      <xdr:col>45</xdr:col>
      <xdr:colOff>177800</xdr:colOff>
      <xdr:row>58</xdr:row>
      <xdr:rowOff>71128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90077"/>
          <a:ext cx="889000" cy="2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20790</xdr:rowOff>
    </xdr:from>
    <xdr:to>
      <xdr:col>41</xdr:col>
      <xdr:colOff>50800</xdr:colOff>
      <xdr:row>58</xdr:row>
      <xdr:rowOff>45977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64890"/>
          <a:ext cx="8890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22279</xdr:rowOff>
    </xdr:from>
    <xdr:to>
      <xdr:col>55</xdr:col>
      <xdr:colOff>50800</xdr:colOff>
      <xdr:row>56</xdr:row>
      <xdr:rowOff>123879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45156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7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125035</xdr:rowOff>
    </xdr:from>
    <xdr:to>
      <xdr:col>50</xdr:col>
      <xdr:colOff>165100</xdr:colOff>
      <xdr:row>58</xdr:row>
      <xdr:rowOff>55185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9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46312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20328</xdr:rowOff>
    </xdr:from>
    <xdr:to>
      <xdr:col>46</xdr:col>
      <xdr:colOff>38100</xdr:colOff>
      <xdr:row>58</xdr:row>
      <xdr:rowOff>121928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113055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5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166627</xdr:rowOff>
    </xdr:from>
    <xdr:to>
      <xdr:col>41</xdr:col>
      <xdr:colOff>101600</xdr:colOff>
      <xdr:row>58</xdr:row>
      <xdr:rowOff>96777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87904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3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141440</xdr:rowOff>
    </xdr:from>
    <xdr:to>
      <xdr:col>36</xdr:col>
      <xdr:colOff>165100</xdr:colOff>
      <xdr:row>58</xdr:row>
      <xdr:rowOff>71590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62717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0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48850</xdr:rowOff>
    </xdr:from>
    <xdr:to>
      <xdr:col>55</xdr:col>
      <xdr:colOff>0</xdr:colOff>
      <xdr:row>78</xdr:row>
      <xdr:rowOff>90793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21950"/>
          <a:ext cx="838200" cy="4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48850</xdr:rowOff>
    </xdr:from>
    <xdr:to>
      <xdr:col>50</xdr:col>
      <xdr:colOff>114300</xdr:colOff>
      <xdr:row>78</xdr:row>
      <xdr:rowOff>90830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21950"/>
          <a:ext cx="889000" cy="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90830</xdr:rowOff>
    </xdr:from>
    <xdr:to>
      <xdr:col>45</xdr:col>
      <xdr:colOff>177800</xdr:colOff>
      <xdr:row>78</xdr:row>
      <xdr:rowOff>99129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63930"/>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37712</xdr:rowOff>
    </xdr:from>
    <xdr:to>
      <xdr:col>41</xdr:col>
      <xdr:colOff>50800</xdr:colOff>
      <xdr:row>78</xdr:row>
      <xdr:rowOff>99129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10812"/>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39993</xdr:rowOff>
    </xdr:from>
    <xdr:to>
      <xdr:col>55</xdr:col>
      <xdr:colOff>50800</xdr:colOff>
      <xdr:row>78</xdr:row>
      <xdr:rowOff>141593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126370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2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169500</xdr:rowOff>
    </xdr:from>
    <xdr:to>
      <xdr:col>50</xdr:col>
      <xdr:colOff>165100</xdr:colOff>
      <xdr:row>78</xdr:row>
      <xdr:rowOff>99650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90777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40030</xdr:rowOff>
    </xdr:from>
    <xdr:to>
      <xdr:col>46</xdr:col>
      <xdr:colOff>38100</xdr:colOff>
      <xdr:row>78</xdr:row>
      <xdr:rowOff>141630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132757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48329</xdr:rowOff>
    </xdr:from>
    <xdr:to>
      <xdr:col>41</xdr:col>
      <xdr:colOff>101600</xdr:colOff>
      <xdr:row>78</xdr:row>
      <xdr:rowOff>149929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141056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1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158362</xdr:rowOff>
    </xdr:from>
    <xdr:to>
      <xdr:col>36</xdr:col>
      <xdr:colOff>165100</xdr:colOff>
      <xdr:row>78</xdr:row>
      <xdr:rowOff>88512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79639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123264</xdr:rowOff>
    </xdr:from>
    <xdr:to>
      <xdr:col>55</xdr:col>
      <xdr:colOff>0</xdr:colOff>
      <xdr:row>98</xdr:row>
      <xdr:rowOff>2161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53914"/>
          <a:ext cx="838200" cy="5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2161</xdr:rowOff>
    </xdr:from>
    <xdr:to>
      <xdr:col>50</xdr:col>
      <xdr:colOff>114300</xdr:colOff>
      <xdr:row>98</xdr:row>
      <xdr:rowOff>31556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04261"/>
          <a:ext cx="889000" cy="2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162294</xdr:rowOff>
    </xdr:from>
    <xdr:to>
      <xdr:col>45</xdr:col>
      <xdr:colOff>177800</xdr:colOff>
      <xdr:row>98</xdr:row>
      <xdr:rowOff>31556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92944"/>
          <a:ext cx="889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156226</xdr:rowOff>
    </xdr:from>
    <xdr:to>
      <xdr:col>41</xdr:col>
      <xdr:colOff>50800</xdr:colOff>
      <xdr:row>97</xdr:row>
      <xdr:rowOff>162294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86876"/>
          <a:ext cx="889000" cy="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72464</xdr:rowOff>
    </xdr:from>
    <xdr:to>
      <xdr:col>55</xdr:col>
      <xdr:colOff>50800</xdr:colOff>
      <xdr:row>98</xdr:row>
      <xdr:rowOff>2614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95341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5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122811</xdr:rowOff>
    </xdr:from>
    <xdr:to>
      <xdr:col>50</xdr:col>
      <xdr:colOff>165100</xdr:colOff>
      <xdr:row>98</xdr:row>
      <xdr:rowOff>52961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69488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2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152206</xdr:rowOff>
    </xdr:from>
    <xdr:to>
      <xdr:col>46</xdr:col>
      <xdr:colOff>38100</xdr:colOff>
      <xdr:row>98</xdr:row>
      <xdr:rowOff>82356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73483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111494</xdr:rowOff>
    </xdr:from>
    <xdr:to>
      <xdr:col>41</xdr:col>
      <xdr:colOff>101600</xdr:colOff>
      <xdr:row>98</xdr:row>
      <xdr:rowOff>41644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58171</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51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105426</xdr:rowOff>
    </xdr:from>
    <xdr:to>
      <xdr:col>36</xdr:col>
      <xdr:colOff>165100</xdr:colOff>
      <xdr:row>98</xdr:row>
      <xdr:rowOff>35576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26703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2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20458</xdr:rowOff>
    </xdr:from>
    <xdr:to>
      <xdr:col>85</xdr:col>
      <xdr:colOff>127000</xdr:colOff>
      <xdr:row>37</xdr:row>
      <xdr:rowOff>153677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64108"/>
          <a:ext cx="838200" cy="13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153677</xdr:rowOff>
    </xdr:from>
    <xdr:to>
      <xdr:col>81</xdr:col>
      <xdr:colOff>50800</xdr:colOff>
      <xdr:row>38</xdr:row>
      <xdr:rowOff>128564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97327"/>
          <a:ext cx="889000" cy="1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128564</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43664"/>
          <a:ext cx="889000" cy="14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98628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178"/>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141108</xdr:rowOff>
    </xdr:from>
    <xdr:to>
      <xdr:col>85</xdr:col>
      <xdr:colOff>177800</xdr:colOff>
      <xdr:row>37</xdr:row>
      <xdr:rowOff>71258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163985</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6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102877</xdr:rowOff>
    </xdr:from>
    <xdr:to>
      <xdr:col>81</xdr:col>
      <xdr:colOff>101600</xdr:colOff>
      <xdr:row>38</xdr:row>
      <xdr:rowOff>33027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49554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77764</xdr:rowOff>
    </xdr:from>
    <xdr:to>
      <xdr:col>76</xdr:col>
      <xdr:colOff>165100</xdr:colOff>
      <xdr:row>39</xdr:row>
      <xdr:rowOff>7914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170491</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68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47828</xdr:rowOff>
    </xdr:from>
    <xdr:to>
      <xdr:col>67</xdr:col>
      <xdr:colOff>101600</xdr:colOff>
      <xdr:row>39</xdr:row>
      <xdr:rowOff>149428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140555</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827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150403</xdr:rowOff>
    </xdr:from>
    <xdr:to>
      <xdr:col>85</xdr:col>
      <xdr:colOff>127000</xdr:colOff>
      <xdr:row>75</xdr:row>
      <xdr:rowOff>22821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37703"/>
          <a:ext cx="8382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22821</xdr:rowOff>
    </xdr:from>
    <xdr:to>
      <xdr:col>81</xdr:col>
      <xdr:colOff>50800</xdr:colOff>
      <xdr:row>75</xdr:row>
      <xdr:rowOff>47373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81571"/>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47373</xdr:rowOff>
    </xdr:from>
    <xdr:to>
      <xdr:col>76</xdr:col>
      <xdr:colOff>114300</xdr:colOff>
      <xdr:row>75</xdr:row>
      <xdr:rowOff>81329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06123"/>
          <a:ext cx="889000" cy="3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81329</xdr:rowOff>
    </xdr:from>
    <xdr:to>
      <xdr:col>71</xdr:col>
      <xdr:colOff>177800</xdr:colOff>
      <xdr:row>75</xdr:row>
      <xdr:rowOff>121128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40079"/>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99603</xdr:rowOff>
    </xdr:from>
    <xdr:to>
      <xdr:col>85</xdr:col>
      <xdr:colOff>177800</xdr:colOff>
      <xdr:row>75</xdr:row>
      <xdr:rowOff>29753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8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122480</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3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143471</xdr:rowOff>
    </xdr:from>
    <xdr:to>
      <xdr:col>81</xdr:col>
      <xdr:colOff>101600</xdr:colOff>
      <xdr:row>75</xdr:row>
      <xdr:rowOff>73621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90148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0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168023</xdr:rowOff>
    </xdr:from>
    <xdr:to>
      <xdr:col>76</xdr:col>
      <xdr:colOff>165100</xdr:colOff>
      <xdr:row>75</xdr:row>
      <xdr:rowOff>98173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114700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6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30529</xdr:rowOff>
    </xdr:from>
    <xdr:to>
      <xdr:col>72</xdr:col>
      <xdr:colOff>38100</xdr:colOff>
      <xdr:row>75</xdr:row>
      <xdr:rowOff>132129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148656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6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70328</xdr:rowOff>
    </xdr:from>
    <xdr:to>
      <xdr:col>67</xdr:col>
      <xdr:colOff>101600</xdr:colOff>
      <xdr:row>76</xdr:row>
      <xdr:rowOff>477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29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17005</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70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143918</xdr:rowOff>
    </xdr:from>
    <xdr:to>
      <xdr:col>85</xdr:col>
      <xdr:colOff>127000</xdr:colOff>
      <xdr:row>97</xdr:row>
      <xdr:rowOff>23712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03118"/>
          <a:ext cx="8382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155412</xdr:rowOff>
    </xdr:from>
    <xdr:to>
      <xdr:col>81</xdr:col>
      <xdr:colOff>50800</xdr:colOff>
      <xdr:row>96</xdr:row>
      <xdr:rowOff>143918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43162"/>
          <a:ext cx="889000" cy="1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155412</xdr:rowOff>
    </xdr:from>
    <xdr:to>
      <xdr:col>76</xdr:col>
      <xdr:colOff>114300</xdr:colOff>
      <xdr:row>97</xdr:row>
      <xdr:rowOff>14074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43162"/>
          <a:ext cx="889000" cy="20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14074</xdr:rowOff>
    </xdr:from>
    <xdr:to>
      <xdr:col>71</xdr:col>
      <xdr:colOff>177800</xdr:colOff>
      <xdr:row>98</xdr:row>
      <xdr:rowOff>71961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44724"/>
          <a:ext cx="889000" cy="2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144362</xdr:rowOff>
    </xdr:from>
    <xdr:to>
      <xdr:col>85</xdr:col>
      <xdr:colOff>177800</xdr:colOff>
      <xdr:row>97</xdr:row>
      <xdr:rowOff>74512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167239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93118</xdr:rowOff>
    </xdr:from>
    <xdr:to>
      <xdr:col>81</xdr:col>
      <xdr:colOff>101600</xdr:colOff>
      <xdr:row>97</xdr:row>
      <xdr:rowOff>23268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39795</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2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104612</xdr:rowOff>
    </xdr:from>
    <xdr:to>
      <xdr:col>76</xdr:col>
      <xdr:colOff>165100</xdr:colOff>
      <xdr:row>96</xdr:row>
      <xdr:rowOff>34762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51289</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16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134724</xdr:rowOff>
    </xdr:from>
    <xdr:to>
      <xdr:col>72</xdr:col>
      <xdr:colOff>38100</xdr:colOff>
      <xdr:row>97</xdr:row>
      <xdr:rowOff>64874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56001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68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21161</xdr:rowOff>
    </xdr:from>
    <xdr:to>
      <xdr:col>67</xdr:col>
      <xdr:colOff>101600</xdr:colOff>
      <xdr:row>98</xdr:row>
      <xdr:rowOff>122761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113888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1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106223</xdr:rowOff>
    </xdr:from>
    <xdr:to>
      <xdr:col>116</xdr:col>
      <xdr:colOff>63500</xdr:colOff>
      <xdr:row>71</xdr:row>
      <xdr:rowOff>149428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279173"/>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106223</xdr:rowOff>
    </xdr:from>
    <xdr:to>
      <xdr:col>111</xdr:col>
      <xdr:colOff>177800</xdr:colOff>
      <xdr:row>72</xdr:row>
      <xdr:rowOff>80683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279173"/>
          <a:ext cx="889000" cy="1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65113</xdr:rowOff>
    </xdr:from>
    <xdr:to>
      <xdr:col>107</xdr:col>
      <xdr:colOff>50800</xdr:colOff>
      <xdr:row>72</xdr:row>
      <xdr:rowOff>80683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409513"/>
          <a:ext cx="889000" cy="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21120</xdr:rowOff>
    </xdr:from>
    <xdr:to>
      <xdr:col>102</xdr:col>
      <xdr:colOff>114300</xdr:colOff>
      <xdr:row>72</xdr:row>
      <xdr:rowOff>65113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365520"/>
          <a:ext cx="889000" cy="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98628</xdr:rowOff>
    </xdr:from>
    <xdr:to>
      <xdr:col>116</xdr:col>
      <xdr:colOff>114300</xdr:colOff>
      <xdr:row>72</xdr:row>
      <xdr:rowOff>28778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121505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2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55423</xdr:rowOff>
    </xdr:from>
    <xdr:to>
      <xdr:col>112</xdr:col>
      <xdr:colOff>38100</xdr:colOff>
      <xdr:row>71</xdr:row>
      <xdr:rowOff>157023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22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2100</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200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29883</xdr:rowOff>
    </xdr:from>
    <xdr:to>
      <xdr:col>107</xdr:col>
      <xdr:colOff>101600</xdr:colOff>
      <xdr:row>72</xdr:row>
      <xdr:rowOff>131483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148010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4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14313</xdr:rowOff>
    </xdr:from>
    <xdr:to>
      <xdr:col>102</xdr:col>
      <xdr:colOff>165100</xdr:colOff>
      <xdr:row>72</xdr:row>
      <xdr:rowOff>115913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132440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141770</xdr:rowOff>
    </xdr:from>
    <xdr:to>
      <xdr:col>98</xdr:col>
      <xdr:colOff>38100</xdr:colOff>
      <xdr:row>72</xdr:row>
      <xdr:rowOff>71920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88447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08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25,406</a:t>
          </a:r>
          <a:r>
            <a:rPr kumimoji="1" lang="ja-JP" altLang="en-US" sz="1300">
              <a:latin typeface="ＭＳ Ｐゴシック" panose="020B0600070205080204" pitchFamily="50" charset="-128"/>
              <a:ea typeface="ＭＳ Ｐゴシック" panose="020B0600070205080204" pitchFamily="50" charset="-128"/>
            </a:rPr>
            <a:t>円で類似団体平均とほぼ同水準ではあるが、昨年度と比較して</a:t>
          </a:r>
          <a:r>
            <a:rPr kumimoji="1" lang="en-US" altLang="ja-JP" sz="1300">
              <a:latin typeface="ＭＳ Ｐゴシック" panose="020B0600070205080204" pitchFamily="50" charset="-128"/>
              <a:ea typeface="ＭＳ Ｐゴシック" panose="020B0600070205080204" pitchFamily="50" charset="-128"/>
            </a:rPr>
            <a:t>6,442</a:t>
          </a:r>
          <a:r>
            <a:rPr kumimoji="1" lang="ja-JP" altLang="en-US" sz="1300">
              <a:latin typeface="ＭＳ Ｐゴシック" panose="020B0600070205080204" pitchFamily="50" charset="-128"/>
              <a:ea typeface="ＭＳ Ｐゴシック" panose="020B0600070205080204" pitchFamily="50" charset="-128"/>
            </a:rPr>
            <a:t>円増加しており、年々増加傾向にある。主な要因としては、町道の維持に係る作業委託料や維持補修費の増加が挙げられる。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166,668</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57,665</a:t>
          </a:r>
          <a:r>
            <a:rPr kumimoji="1" lang="ja-JP" altLang="en-US" sz="1300">
              <a:latin typeface="ＭＳ Ｐゴシック" panose="020B0600070205080204" pitchFamily="50" charset="-128"/>
              <a:ea typeface="ＭＳ Ｐゴシック" panose="020B0600070205080204" pitchFamily="50" charset="-128"/>
            </a:rPr>
            <a:t>円増と大きく上回っている。要因として、高齢化、少子化対策をはじめとする各種単独事業に係る費用の増加、物価高騰対策に係る給付金等の実施が挙げられる。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普通建設費は、住民一人当たり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330,800</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rgbClr val="FF0000"/>
              </a:solidFill>
              <a:latin typeface="ＭＳ Ｐゴシック" panose="020B0600070205080204" pitchFamily="50" charset="-128"/>
              <a:ea typeface="ＭＳ Ｐゴシック" panose="020B0600070205080204" pitchFamily="50" charset="-128"/>
            </a:rPr>
            <a:t>106,628</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円上回っており、昨年度と比較して</a:t>
          </a:r>
          <a:r>
            <a:rPr kumimoji="1" lang="en-US" altLang="ja-JP" sz="1300">
              <a:solidFill>
                <a:srgbClr val="FF0000"/>
              </a:solidFill>
              <a:latin typeface="ＭＳ Ｐゴシック" panose="020B0600070205080204" pitchFamily="50" charset="-128"/>
              <a:ea typeface="ＭＳ Ｐゴシック" panose="020B0600070205080204" pitchFamily="50" charset="-128"/>
            </a:rPr>
            <a:t>167,930</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円増加している。</a:t>
          </a:r>
          <a:r>
            <a:rPr kumimoji="1" lang="ja-JP" altLang="en-US" sz="1300">
              <a:latin typeface="ＭＳ Ｐゴシック" panose="020B0600070205080204" pitchFamily="50" charset="-128"/>
              <a:ea typeface="ＭＳ Ｐゴシック" panose="020B0600070205080204" pitchFamily="50" charset="-128"/>
            </a:rPr>
            <a:t>主な要因としては、肝属郡医師会立病院整備事業や橋梁補修工事によるものが挙げられる。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災害復旧事業費については、住民一人当たり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38,704</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rgbClr val="FF0000"/>
              </a:solidFill>
              <a:latin typeface="ＭＳ Ｐゴシック" panose="020B0600070205080204" pitchFamily="50" charset="-128"/>
              <a:ea typeface="ＭＳ Ｐゴシック" panose="020B0600070205080204" pitchFamily="50" charset="-128"/>
            </a:rPr>
            <a:t>26,479</a:t>
          </a:r>
          <a:r>
            <a:rPr kumimoji="1" lang="ja-JP" altLang="en-US" sz="1300">
              <a:solidFill>
                <a:srgbClr val="FF0000"/>
              </a:solidFill>
              <a:latin typeface="ＭＳ Ｐゴシック" panose="020B0600070205080204" pitchFamily="50" charset="-128"/>
              <a:ea typeface="ＭＳ Ｐゴシック" panose="020B0600070205080204" pitchFamily="50" charset="-128"/>
            </a:rPr>
            <a:t>円増と大きく上回っている。</a:t>
          </a:r>
          <a:r>
            <a:rPr kumimoji="1" lang="ja-JP" altLang="en-US" sz="1300">
              <a:latin typeface="ＭＳ Ｐゴシック" panose="020B0600070205080204" pitchFamily="50" charset="-128"/>
              <a:ea typeface="ＭＳ Ｐゴシック" panose="020B0600070205080204" pitchFamily="50" charset="-128"/>
            </a:rPr>
            <a:t>主な要因としては、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月梅雨前線豪雨・台風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号による公共土木施設災害復旧工事や農業用施設災害復旧工事の費用の増加が挙げられる。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操出金は、住民一人当たり</a:t>
          </a:r>
          <a:r>
            <a:rPr kumimoji="1" lang="en-US" altLang="ja-JP" sz="1300">
              <a:latin typeface="ＭＳ Ｐゴシック" panose="020B0600070205080204" pitchFamily="50" charset="-128"/>
              <a:ea typeface="ＭＳ Ｐゴシック" panose="020B0600070205080204" pitchFamily="50" charset="-128"/>
            </a:rPr>
            <a:t>99,734</a:t>
          </a:r>
          <a:r>
            <a:rPr kumimoji="1" lang="ja-JP" altLang="en-US" sz="1300">
              <a:latin typeface="ＭＳ Ｐゴシック" panose="020B0600070205080204" pitchFamily="50" charset="-128"/>
              <a:ea typeface="ＭＳ Ｐゴシック" panose="020B0600070205080204" pitchFamily="50" charset="-128"/>
            </a:rPr>
            <a:t>円で昨年度と比較して</a:t>
          </a:r>
          <a:r>
            <a:rPr kumimoji="1" lang="en-US" altLang="ja-JP" sz="1300">
              <a:latin typeface="ＭＳ Ｐゴシック" panose="020B0600070205080204" pitchFamily="50" charset="-128"/>
              <a:ea typeface="ＭＳ Ｐゴシック" panose="020B0600070205080204" pitchFamily="50" charset="-128"/>
            </a:rPr>
            <a:t>3,402</a:t>
          </a:r>
          <a:r>
            <a:rPr kumimoji="1" lang="ja-JP" altLang="en-US" sz="1300">
              <a:latin typeface="ＭＳ Ｐゴシック" panose="020B0600070205080204" pitchFamily="50" charset="-128"/>
              <a:ea typeface="ＭＳ Ｐゴシック" panose="020B0600070205080204" pitchFamily="50" charset="-128"/>
            </a:rPr>
            <a:t>円減少しているが、類似団体平均を</a:t>
          </a:r>
          <a:r>
            <a:rPr kumimoji="1" lang="en-US" altLang="ja-JP" sz="1300">
              <a:latin typeface="ＭＳ Ｐゴシック" panose="020B0600070205080204" pitchFamily="50" charset="-128"/>
              <a:ea typeface="ＭＳ Ｐゴシック" panose="020B0600070205080204" pitchFamily="50" charset="-128"/>
            </a:rPr>
            <a:t>31,483</a:t>
          </a:r>
          <a:r>
            <a:rPr kumimoji="1" lang="ja-JP" altLang="en-US" sz="1300">
              <a:latin typeface="ＭＳ Ｐゴシック" panose="020B0600070205080204" pitchFamily="50" charset="-128"/>
              <a:ea typeface="ＭＳ Ｐゴシック" panose="020B0600070205080204" pitchFamily="50" charset="-128"/>
            </a:rPr>
            <a:t>円増と大きく上回っている。主な要因としては、公営企業会計に対する法定外操出金の増が挙げられる。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95,443</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13,450</a:t>
          </a:r>
          <a:r>
            <a:rPr kumimoji="1" lang="ja-JP" altLang="en-US" sz="1300">
              <a:latin typeface="ＭＳ Ｐゴシック" panose="020B0600070205080204" pitchFamily="50" charset="-128"/>
              <a:ea typeface="ＭＳ Ｐゴシック" panose="020B0600070205080204" pitchFamily="50" charset="-128"/>
            </a:rPr>
            <a:t>円減と年々減少しており、類似団体平均ともほぼ同水準となっている。主な要因として、肝属医師会立病院再整備に係る公債費負担に備えた基金への積立て額が令和５年度に比べ令和６年度の方が少なかった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
6,064
163.19
8,805,236
8,588,776
172,019
4,255,888
7,709,400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56533</xdr:rowOff>
    </xdr:from>
    <xdr:to>
      <xdr:col>24</xdr:col>
      <xdr:colOff>63500</xdr:colOff>
      <xdr:row>35</xdr:row>
      <xdr:rowOff>119235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57283"/>
          <a:ext cx="8382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119235</xdr:rowOff>
    </xdr:from>
    <xdr:to>
      <xdr:col>19</xdr:col>
      <xdr:colOff>177800</xdr:colOff>
      <xdr:row>36</xdr:row>
      <xdr:rowOff>55009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19985"/>
          <a:ext cx="88900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55009</xdr:rowOff>
    </xdr:from>
    <xdr:to>
      <xdr:col>15</xdr:col>
      <xdr:colOff>50800</xdr:colOff>
      <xdr:row>36</xdr:row>
      <xdr:rowOff>146776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27209"/>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128270</xdr:rowOff>
    </xdr:from>
    <xdr:to>
      <xdr:col>10</xdr:col>
      <xdr:colOff>114300</xdr:colOff>
      <xdr:row>36</xdr:row>
      <xdr:rowOff>146776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57570"/>
          <a:ext cx="889000" cy="36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5733</xdr:rowOff>
    </xdr:from>
    <xdr:to>
      <xdr:col>24</xdr:col>
      <xdr:colOff>114300</xdr:colOff>
      <xdr:row>35</xdr:row>
      <xdr:rowOff>107333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0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28610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68435</xdr:rowOff>
    </xdr:from>
    <xdr:to>
      <xdr:col>20</xdr:col>
      <xdr:colOff>38100</xdr:colOff>
      <xdr:row>35</xdr:row>
      <xdr:rowOff>170035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15112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4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4209</xdr:rowOff>
    </xdr:from>
    <xdr:to>
      <xdr:col>15</xdr:col>
      <xdr:colOff>101600</xdr:colOff>
      <xdr:row>36</xdr:row>
      <xdr:rowOff>105809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122336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95976</xdr:rowOff>
    </xdr:from>
    <xdr:to>
      <xdr:col>10</xdr:col>
      <xdr:colOff>165100</xdr:colOff>
      <xdr:row>37</xdr:row>
      <xdr:rowOff>26126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42653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04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77470</xdr:rowOff>
    </xdr:from>
    <xdr:to>
      <xdr:col>6</xdr:col>
      <xdr:colOff>38100</xdr:colOff>
      <xdr:row>35</xdr:row>
      <xdr:rowOff>7620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24147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8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38468</xdr:rowOff>
    </xdr:from>
    <xdr:to>
      <xdr:col>24</xdr:col>
      <xdr:colOff>63500</xdr:colOff>
      <xdr:row>56</xdr:row>
      <xdr:rowOff>30304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96768"/>
          <a:ext cx="8382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161901</xdr:rowOff>
    </xdr:from>
    <xdr:to>
      <xdr:col>19</xdr:col>
      <xdr:colOff>177800</xdr:colOff>
      <xdr:row>56</xdr:row>
      <xdr:rowOff>30304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91651"/>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161901</xdr:rowOff>
    </xdr:from>
    <xdr:to>
      <xdr:col>15</xdr:col>
      <xdr:colOff>50800</xdr:colOff>
      <xdr:row>56</xdr:row>
      <xdr:rowOff>111072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91651"/>
          <a:ext cx="889000" cy="12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8551</xdr:rowOff>
    </xdr:from>
    <xdr:to>
      <xdr:col>10</xdr:col>
      <xdr:colOff>114300</xdr:colOff>
      <xdr:row>56</xdr:row>
      <xdr:rowOff>111072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09751"/>
          <a:ext cx="889000" cy="10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159118</xdr:rowOff>
    </xdr:from>
    <xdr:to>
      <xdr:col>24</xdr:col>
      <xdr:colOff>114300</xdr:colOff>
      <xdr:row>54</xdr:row>
      <xdr:rowOff>89268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4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9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150954</xdr:rowOff>
    </xdr:from>
    <xdr:to>
      <xdr:col>20</xdr:col>
      <xdr:colOff>38100</xdr:colOff>
      <xdr:row>56</xdr:row>
      <xdr:rowOff>81104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8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97631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5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111101</xdr:rowOff>
    </xdr:from>
    <xdr:to>
      <xdr:col>15</xdr:col>
      <xdr:colOff>101600</xdr:colOff>
      <xdr:row>56</xdr:row>
      <xdr:rowOff>41251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57778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60272</xdr:rowOff>
    </xdr:from>
    <xdr:to>
      <xdr:col>10</xdr:col>
      <xdr:colOff>165100</xdr:colOff>
      <xdr:row>56</xdr:row>
      <xdr:rowOff>161872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152999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129201</xdr:rowOff>
    </xdr:from>
    <xdr:to>
      <xdr:col>6</xdr:col>
      <xdr:colOff>38100</xdr:colOff>
      <xdr:row>56</xdr:row>
      <xdr:rowOff>59351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50478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5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58730</xdr:rowOff>
    </xdr:from>
    <xdr:to>
      <xdr:col>24</xdr:col>
      <xdr:colOff>63500</xdr:colOff>
      <xdr:row>72</xdr:row>
      <xdr:rowOff>76271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03130"/>
          <a:ext cx="83820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76271</xdr:rowOff>
    </xdr:from>
    <xdr:to>
      <xdr:col>19</xdr:col>
      <xdr:colOff>177800</xdr:colOff>
      <xdr:row>74</xdr:row>
      <xdr:rowOff>50927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20671"/>
          <a:ext cx="889000" cy="3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32982</xdr:rowOff>
    </xdr:from>
    <xdr:to>
      <xdr:col>15</xdr:col>
      <xdr:colOff>50800</xdr:colOff>
      <xdr:row>74</xdr:row>
      <xdr:rowOff>50927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48832"/>
          <a:ext cx="889000" cy="1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32982</xdr:rowOff>
    </xdr:from>
    <xdr:to>
      <xdr:col>10</xdr:col>
      <xdr:colOff>114300</xdr:colOff>
      <xdr:row>74</xdr:row>
      <xdr:rowOff>148493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48832"/>
          <a:ext cx="889000" cy="28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7930</xdr:rowOff>
    </xdr:from>
    <xdr:to>
      <xdr:col>24</xdr:col>
      <xdr:colOff>114300</xdr:colOff>
      <xdr:row>72</xdr:row>
      <xdr:rowOff>109530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30807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0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25471</xdr:rowOff>
    </xdr:from>
    <xdr:to>
      <xdr:col>20</xdr:col>
      <xdr:colOff>38100</xdr:colOff>
      <xdr:row>72</xdr:row>
      <xdr:rowOff>127071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143598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4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xdr:rowOff>
    </xdr:from>
    <xdr:to>
      <xdr:col>15</xdr:col>
      <xdr:colOff>101600</xdr:colOff>
      <xdr:row>74</xdr:row>
      <xdr:rowOff>101727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118254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6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153632</xdr:rowOff>
    </xdr:from>
    <xdr:to>
      <xdr:col>10</xdr:col>
      <xdr:colOff>165100</xdr:colOff>
      <xdr:row>73</xdr:row>
      <xdr:rowOff>83782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100309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7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97693</xdr:rowOff>
    </xdr:from>
    <xdr:to>
      <xdr:col>6</xdr:col>
      <xdr:colOff>38100</xdr:colOff>
      <xdr:row>75</xdr:row>
      <xdr:rowOff>27843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44370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6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145061</xdr:rowOff>
    </xdr:from>
    <xdr:to>
      <xdr:col>24</xdr:col>
      <xdr:colOff>63500</xdr:colOff>
      <xdr:row>97</xdr:row>
      <xdr:rowOff>148695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75711"/>
          <a:ext cx="8382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145061</xdr:rowOff>
    </xdr:from>
    <xdr:to>
      <xdr:col>19</xdr:col>
      <xdr:colOff>177800</xdr:colOff>
      <xdr:row>97</xdr:row>
      <xdr:rowOff>148779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75711"/>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147396</xdr:rowOff>
    </xdr:from>
    <xdr:to>
      <xdr:col>15</xdr:col>
      <xdr:colOff>50800</xdr:colOff>
      <xdr:row>97</xdr:row>
      <xdr:rowOff>148779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78046"/>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147396</xdr:rowOff>
    </xdr:from>
    <xdr:to>
      <xdr:col>10</xdr:col>
      <xdr:colOff>114300</xdr:colOff>
      <xdr:row>98</xdr:row>
      <xdr:rowOff>3916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78046"/>
          <a:ext cx="889000" cy="2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97895</xdr:rowOff>
    </xdr:from>
    <xdr:to>
      <xdr:col>24</xdr:col>
      <xdr:colOff>114300</xdr:colOff>
      <xdr:row>98</xdr:row>
      <xdr:rowOff>28045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2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12822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94261</xdr:rowOff>
    </xdr:from>
    <xdr:to>
      <xdr:col>20</xdr:col>
      <xdr:colOff>38100</xdr:colOff>
      <xdr:row>98</xdr:row>
      <xdr:rowOff>24411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1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97979</xdr:rowOff>
    </xdr:from>
    <xdr:to>
      <xdr:col>15</xdr:col>
      <xdr:colOff>101600</xdr:colOff>
      <xdr:row>98</xdr:row>
      <xdr:rowOff>28129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2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19256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2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96596</xdr:rowOff>
    </xdr:from>
    <xdr:to>
      <xdr:col>10</xdr:col>
      <xdr:colOff>165100</xdr:colOff>
      <xdr:row>98</xdr:row>
      <xdr:rowOff>26746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17873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124566</xdr:rowOff>
    </xdr:from>
    <xdr:to>
      <xdr:col>6</xdr:col>
      <xdr:colOff>38100</xdr:colOff>
      <xdr:row>98</xdr:row>
      <xdr:rowOff>54716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45843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110051</xdr:rowOff>
    </xdr:from>
    <xdr:to>
      <xdr:col>55</xdr:col>
      <xdr:colOff>0</xdr:colOff>
      <xdr:row>56</xdr:row>
      <xdr:rowOff>130297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11251"/>
          <a:ext cx="838200" cy="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110051</xdr:rowOff>
    </xdr:from>
    <xdr:to>
      <xdr:col>50</xdr:col>
      <xdr:colOff>114300</xdr:colOff>
      <xdr:row>57</xdr:row>
      <xdr:rowOff>4571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11251"/>
          <a:ext cx="88900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4571</xdr:rowOff>
    </xdr:from>
    <xdr:to>
      <xdr:col>45</xdr:col>
      <xdr:colOff>177800</xdr:colOff>
      <xdr:row>57</xdr:row>
      <xdr:rowOff>57232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77221"/>
          <a:ext cx="889000" cy="5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57232</xdr:rowOff>
    </xdr:from>
    <xdr:to>
      <xdr:col>41</xdr:col>
      <xdr:colOff>50800</xdr:colOff>
      <xdr:row>57</xdr:row>
      <xdr:rowOff>64415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29882"/>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79497</xdr:rowOff>
    </xdr:from>
    <xdr:to>
      <xdr:col>55</xdr:col>
      <xdr:colOff>50800</xdr:colOff>
      <xdr:row>57</xdr:row>
      <xdr:rowOff>9647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57924</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5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59251</xdr:rowOff>
    </xdr:from>
    <xdr:to>
      <xdr:col>50</xdr:col>
      <xdr:colOff>165100</xdr:colOff>
      <xdr:row>56</xdr:row>
      <xdr:rowOff>160851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5928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125221</xdr:rowOff>
    </xdr:from>
    <xdr:to>
      <xdr:col>46</xdr:col>
      <xdr:colOff>38100</xdr:colOff>
      <xdr:row>57</xdr:row>
      <xdr:rowOff>55371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46498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81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6432</xdr:rowOff>
    </xdr:from>
    <xdr:to>
      <xdr:col>41</xdr:col>
      <xdr:colOff>101600</xdr:colOff>
      <xdr:row>57</xdr:row>
      <xdr:rowOff>108032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99159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13615</xdr:rowOff>
    </xdr:from>
    <xdr:to>
      <xdr:col>36</xdr:col>
      <xdr:colOff>165100</xdr:colOff>
      <xdr:row>57</xdr:row>
      <xdr:rowOff>115215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106342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78994</xdr:rowOff>
    </xdr:from>
    <xdr:to>
      <xdr:col>55</xdr:col>
      <xdr:colOff>0</xdr:colOff>
      <xdr:row>78</xdr:row>
      <xdr:rowOff>8274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80644"/>
          <a:ext cx="838200" cy="10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8274</xdr:rowOff>
    </xdr:from>
    <xdr:to>
      <xdr:col>50</xdr:col>
      <xdr:colOff>114300</xdr:colOff>
      <xdr:row>78</xdr:row>
      <xdr:rowOff>16196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81374"/>
          <a:ext cx="889000" cy="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9311</xdr:rowOff>
    </xdr:from>
    <xdr:to>
      <xdr:col>45</xdr:col>
      <xdr:colOff>177800</xdr:colOff>
      <xdr:row>78</xdr:row>
      <xdr:rowOff>16196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82411"/>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9311</xdr:rowOff>
    </xdr:from>
    <xdr:to>
      <xdr:col>41</xdr:col>
      <xdr:colOff>50800</xdr:colOff>
      <xdr:row>78</xdr:row>
      <xdr:rowOff>36556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82411"/>
          <a:ext cx="889000" cy="2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28194</xdr:rowOff>
    </xdr:from>
    <xdr:to>
      <xdr:col>55</xdr:col>
      <xdr:colOff>50800</xdr:colOff>
      <xdr:row>77</xdr:row>
      <xdr:rowOff>129794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51071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128924</xdr:rowOff>
    </xdr:from>
    <xdr:to>
      <xdr:col>50</xdr:col>
      <xdr:colOff>165100</xdr:colOff>
      <xdr:row>78</xdr:row>
      <xdr:rowOff>59074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50201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2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136846</xdr:rowOff>
    </xdr:from>
    <xdr:to>
      <xdr:col>46</xdr:col>
      <xdr:colOff>38100</xdr:colOff>
      <xdr:row>78</xdr:row>
      <xdr:rowOff>66996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129961</xdr:rowOff>
    </xdr:from>
    <xdr:to>
      <xdr:col>41</xdr:col>
      <xdr:colOff>101600</xdr:colOff>
      <xdr:row>78</xdr:row>
      <xdr:rowOff>60111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157206</xdr:rowOff>
    </xdr:from>
    <xdr:to>
      <xdr:col>36</xdr:col>
      <xdr:colOff>165100</xdr:colOff>
      <xdr:row>78</xdr:row>
      <xdr:rowOff>87356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78483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110527</xdr:rowOff>
    </xdr:from>
    <xdr:to>
      <xdr:col>55</xdr:col>
      <xdr:colOff>0</xdr:colOff>
      <xdr:row>96</xdr:row>
      <xdr:rowOff>120859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69727"/>
          <a:ext cx="838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120859</xdr:rowOff>
    </xdr:from>
    <xdr:to>
      <xdr:col>50</xdr:col>
      <xdr:colOff>114300</xdr:colOff>
      <xdr:row>97</xdr:row>
      <xdr:rowOff>18166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80059"/>
          <a:ext cx="8890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109113</xdr:rowOff>
    </xdr:from>
    <xdr:to>
      <xdr:col>45</xdr:col>
      <xdr:colOff>177800</xdr:colOff>
      <xdr:row>97</xdr:row>
      <xdr:rowOff>18166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68313"/>
          <a:ext cx="889000" cy="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94377</xdr:rowOff>
    </xdr:from>
    <xdr:to>
      <xdr:col>41</xdr:col>
      <xdr:colOff>50800</xdr:colOff>
      <xdr:row>96</xdr:row>
      <xdr:rowOff>109113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53577"/>
          <a:ext cx="8890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59727</xdr:rowOff>
    </xdr:from>
    <xdr:to>
      <xdr:col>55</xdr:col>
      <xdr:colOff>50800</xdr:colOff>
      <xdr:row>96</xdr:row>
      <xdr:rowOff>161327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38154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70059</xdr:rowOff>
    </xdr:from>
    <xdr:to>
      <xdr:col>50</xdr:col>
      <xdr:colOff>165100</xdr:colOff>
      <xdr:row>97</xdr:row>
      <xdr:rowOff>209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162786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2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138816</xdr:rowOff>
    </xdr:from>
    <xdr:to>
      <xdr:col>46</xdr:col>
      <xdr:colOff>38100</xdr:colOff>
      <xdr:row>97</xdr:row>
      <xdr:rowOff>68966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60093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58313</xdr:rowOff>
    </xdr:from>
    <xdr:to>
      <xdr:col>41</xdr:col>
      <xdr:colOff>101600</xdr:colOff>
      <xdr:row>96</xdr:row>
      <xdr:rowOff>159913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151040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43577</xdr:rowOff>
    </xdr:from>
    <xdr:to>
      <xdr:col>36</xdr:col>
      <xdr:colOff>165100</xdr:colOff>
      <xdr:row>96</xdr:row>
      <xdr:rowOff>145177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136304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9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55469</xdr:rowOff>
    </xdr:from>
    <xdr:to>
      <xdr:col>85</xdr:col>
      <xdr:colOff>127000</xdr:colOff>
      <xdr:row>37</xdr:row>
      <xdr:rowOff>146184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99119"/>
          <a:ext cx="838200" cy="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55469</xdr:rowOff>
    </xdr:from>
    <xdr:to>
      <xdr:col>81</xdr:col>
      <xdr:colOff>50800</xdr:colOff>
      <xdr:row>37</xdr:row>
      <xdr:rowOff>126792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99119"/>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126792</xdr:rowOff>
    </xdr:from>
    <xdr:to>
      <xdr:col>76</xdr:col>
      <xdr:colOff>114300</xdr:colOff>
      <xdr:row>37</xdr:row>
      <xdr:rowOff>134869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70442"/>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99047</xdr:rowOff>
    </xdr:from>
    <xdr:to>
      <xdr:col>71</xdr:col>
      <xdr:colOff>177800</xdr:colOff>
      <xdr:row>37</xdr:row>
      <xdr:rowOff>134869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2697"/>
          <a:ext cx="889000" cy="3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95384</xdr:rowOff>
    </xdr:from>
    <xdr:to>
      <xdr:col>85</xdr:col>
      <xdr:colOff>177800</xdr:colOff>
      <xdr:row>38</xdr:row>
      <xdr:rowOff>25535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39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10311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4669</xdr:rowOff>
    </xdr:from>
    <xdr:to>
      <xdr:col>81</xdr:col>
      <xdr:colOff>101600</xdr:colOff>
      <xdr:row>37</xdr:row>
      <xdr:rowOff>106269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97396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4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75992</xdr:rowOff>
    </xdr:from>
    <xdr:to>
      <xdr:col>76</xdr:col>
      <xdr:colOff>165100</xdr:colOff>
      <xdr:row>38</xdr:row>
      <xdr:rowOff>6142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168718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1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84069</xdr:rowOff>
    </xdr:from>
    <xdr:to>
      <xdr:col>72</xdr:col>
      <xdr:colOff>38100</xdr:colOff>
      <xdr:row>38</xdr:row>
      <xdr:rowOff>14219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2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48247</xdr:rowOff>
    </xdr:from>
    <xdr:to>
      <xdr:col>67</xdr:col>
      <xdr:colOff>101600</xdr:colOff>
      <xdr:row>37</xdr:row>
      <xdr:rowOff>149847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140974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41855</xdr:rowOff>
    </xdr:from>
    <xdr:to>
      <xdr:col>85</xdr:col>
      <xdr:colOff>127000</xdr:colOff>
      <xdr:row>56</xdr:row>
      <xdr:rowOff>89453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43055"/>
          <a:ext cx="838200" cy="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89453</xdr:rowOff>
    </xdr:from>
    <xdr:to>
      <xdr:col>81</xdr:col>
      <xdr:colOff>50800</xdr:colOff>
      <xdr:row>56</xdr:row>
      <xdr:rowOff>113832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90653"/>
          <a:ext cx="889000" cy="2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91859</xdr:rowOff>
    </xdr:from>
    <xdr:to>
      <xdr:col>76</xdr:col>
      <xdr:colOff>114300</xdr:colOff>
      <xdr:row>56</xdr:row>
      <xdr:rowOff>113832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93059"/>
          <a:ext cx="889000" cy="2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47734</xdr:rowOff>
    </xdr:from>
    <xdr:to>
      <xdr:col>71</xdr:col>
      <xdr:colOff>177800</xdr:colOff>
      <xdr:row>56</xdr:row>
      <xdr:rowOff>91859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48934"/>
          <a:ext cx="889000" cy="4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162505</xdr:rowOff>
    </xdr:from>
    <xdr:to>
      <xdr:col>85</xdr:col>
      <xdr:colOff>177800</xdr:colOff>
      <xdr:row>56</xdr:row>
      <xdr:rowOff>92655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9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140932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38653</xdr:rowOff>
    </xdr:from>
    <xdr:to>
      <xdr:col>81</xdr:col>
      <xdr:colOff>101600</xdr:colOff>
      <xdr:row>56</xdr:row>
      <xdr:rowOff>140253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131380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63032</xdr:rowOff>
    </xdr:from>
    <xdr:to>
      <xdr:col>76</xdr:col>
      <xdr:colOff>165100</xdr:colOff>
      <xdr:row>56</xdr:row>
      <xdr:rowOff>164632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6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155759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41059</xdr:rowOff>
    </xdr:from>
    <xdr:to>
      <xdr:col>72</xdr:col>
      <xdr:colOff>38100</xdr:colOff>
      <xdr:row>56</xdr:row>
      <xdr:rowOff>142659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168384</xdr:rowOff>
    </xdr:from>
    <xdr:to>
      <xdr:col>67</xdr:col>
      <xdr:colOff>101600</xdr:colOff>
      <xdr:row>56</xdr:row>
      <xdr:rowOff>98534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89661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20458</xdr:rowOff>
    </xdr:from>
    <xdr:to>
      <xdr:col>85</xdr:col>
      <xdr:colOff>127000</xdr:colOff>
      <xdr:row>77</xdr:row>
      <xdr:rowOff>153677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22108"/>
          <a:ext cx="838200" cy="13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153677</xdr:rowOff>
    </xdr:from>
    <xdr:to>
      <xdr:col>81</xdr:col>
      <xdr:colOff>50800</xdr:colOff>
      <xdr:row>78</xdr:row>
      <xdr:rowOff>128564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55327"/>
          <a:ext cx="889000" cy="1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128564</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01664"/>
          <a:ext cx="889000" cy="1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98628</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178"/>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141108</xdr:rowOff>
    </xdr:from>
    <xdr:to>
      <xdr:col>85</xdr:col>
      <xdr:colOff>177800</xdr:colOff>
      <xdr:row>77</xdr:row>
      <xdr:rowOff>71258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7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163985</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102877</xdr:rowOff>
    </xdr:from>
    <xdr:to>
      <xdr:col>81</xdr:col>
      <xdr:colOff>101600</xdr:colOff>
      <xdr:row>78</xdr:row>
      <xdr:rowOff>33027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49554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77764</xdr:rowOff>
    </xdr:from>
    <xdr:to>
      <xdr:col>76</xdr:col>
      <xdr:colOff>165100</xdr:colOff>
      <xdr:row>79</xdr:row>
      <xdr:rowOff>7914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170491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5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47828</xdr:rowOff>
    </xdr:from>
    <xdr:to>
      <xdr:col>67</xdr:col>
      <xdr:colOff>101600</xdr:colOff>
      <xdr:row>79</xdr:row>
      <xdr:rowOff>149428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140555</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57333" y="13685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150403</xdr:rowOff>
    </xdr:from>
    <xdr:to>
      <xdr:col>85</xdr:col>
      <xdr:colOff>127000</xdr:colOff>
      <xdr:row>95</xdr:row>
      <xdr:rowOff>22822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66703"/>
          <a:ext cx="8382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22822</xdr:rowOff>
    </xdr:from>
    <xdr:to>
      <xdr:col>81</xdr:col>
      <xdr:colOff>50800</xdr:colOff>
      <xdr:row>95</xdr:row>
      <xdr:rowOff>47372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10572"/>
          <a:ext cx="889000" cy="2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47372</xdr:rowOff>
    </xdr:from>
    <xdr:to>
      <xdr:col>76</xdr:col>
      <xdr:colOff>114300</xdr:colOff>
      <xdr:row>95</xdr:row>
      <xdr:rowOff>81330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35122"/>
          <a:ext cx="889000" cy="3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81330</xdr:rowOff>
    </xdr:from>
    <xdr:to>
      <xdr:col>71</xdr:col>
      <xdr:colOff>177800</xdr:colOff>
      <xdr:row>95</xdr:row>
      <xdr:rowOff>121129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369080"/>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99603</xdr:rowOff>
    </xdr:from>
    <xdr:to>
      <xdr:col>85</xdr:col>
      <xdr:colOff>177800</xdr:colOff>
      <xdr:row>95</xdr:row>
      <xdr:rowOff>29753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122480</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143472</xdr:rowOff>
    </xdr:from>
    <xdr:to>
      <xdr:col>81</xdr:col>
      <xdr:colOff>101600</xdr:colOff>
      <xdr:row>95</xdr:row>
      <xdr:rowOff>73622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90149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3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168022</xdr:rowOff>
    </xdr:from>
    <xdr:to>
      <xdr:col>76</xdr:col>
      <xdr:colOff>165100</xdr:colOff>
      <xdr:row>95</xdr:row>
      <xdr:rowOff>98172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28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114699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05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30530</xdr:rowOff>
    </xdr:from>
    <xdr:to>
      <xdr:col>72</xdr:col>
      <xdr:colOff>38100</xdr:colOff>
      <xdr:row>95</xdr:row>
      <xdr:rowOff>132130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148657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09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70329</xdr:rowOff>
    </xdr:from>
    <xdr:to>
      <xdr:col>67</xdr:col>
      <xdr:colOff>101600</xdr:colOff>
      <xdr:row>96</xdr:row>
      <xdr:rowOff>479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17006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3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157439</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815289"/>
          <a:ext cx="1269" cy="83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3675</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0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104116</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59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157439</xdr:rowOff>
    </xdr:from>
    <xdr:to>
      <xdr:col>116</xdr:col>
      <xdr:colOff>152400</xdr:colOff>
      <xdr:row>33</xdr:row>
      <xdr:rowOff>157439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815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30886</xdr:rowOff>
    </xdr:from>
    <xdr:to>
      <xdr:col>116</xdr:col>
      <xdr:colOff>63500</xdr:colOff>
      <xdr:row>38</xdr:row>
      <xdr:rowOff>138237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5174386"/>
          <a:ext cx="838200" cy="147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92575</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362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69697</xdr:rowOff>
    </xdr:from>
    <xdr:to>
      <xdr:col>116</xdr:col>
      <xdr:colOff>114300</xdr:colOff>
      <xdr:row>38</xdr:row>
      <xdr:rowOff>171297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30886</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5174386"/>
          <a:ext cx="889000" cy="148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54335</xdr:rowOff>
    </xdr:from>
    <xdr:to>
      <xdr:col>112</xdr:col>
      <xdr:colOff>38100</xdr:colOff>
      <xdr:row>38</xdr:row>
      <xdr:rowOff>155935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147062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662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21051</xdr:rowOff>
    </xdr:from>
    <xdr:to>
      <xdr:col>107</xdr:col>
      <xdr:colOff>101600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1744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87437</xdr:rowOff>
    </xdr:from>
    <xdr:to>
      <xdr:col>116</xdr:col>
      <xdr:colOff>114300</xdr:colOff>
      <xdr:row>39</xdr:row>
      <xdr:rowOff>17587</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48125</xdr:rowOff>
    </xdr:from>
    <xdr:ext cx="313932"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3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151536</xdr:rowOff>
    </xdr:from>
    <xdr:to>
      <xdr:col>112</xdr:col>
      <xdr:colOff>38100</xdr:colOff>
      <xdr:row>30</xdr:row>
      <xdr:rowOff>81686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51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98213</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56111" y="489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453,140</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175,714</a:t>
          </a:r>
          <a:r>
            <a:rPr kumimoji="1" lang="ja-JP" altLang="en-US" sz="1300">
              <a:latin typeface="ＭＳ Ｐゴシック" panose="020B0600070205080204" pitchFamily="50" charset="-128"/>
              <a:ea typeface="ＭＳ Ｐゴシック" panose="020B0600070205080204" pitchFamily="50" charset="-128"/>
            </a:rPr>
            <a:t>円の増加となり、類似団体平均を</a:t>
          </a:r>
          <a:r>
            <a:rPr kumimoji="1" lang="en-US" altLang="ja-JP" sz="1300">
              <a:latin typeface="ＭＳ Ｐゴシック" panose="020B0600070205080204" pitchFamily="50" charset="-128"/>
              <a:ea typeface="ＭＳ Ｐゴシック" panose="020B0600070205080204" pitchFamily="50" charset="-128"/>
            </a:rPr>
            <a:t>201,062</a:t>
          </a:r>
          <a:r>
            <a:rPr kumimoji="1" lang="ja-JP" altLang="en-US" sz="1300">
              <a:latin typeface="ＭＳ Ｐゴシック" panose="020B0600070205080204" pitchFamily="50" charset="-128"/>
              <a:ea typeface="ＭＳ Ｐゴシック" panose="020B0600070205080204" pitchFamily="50" charset="-128"/>
            </a:rPr>
            <a:t>円増と大きく上回った。増加の主な要因としては、肝属郡医師会立病院再整備補助金が増加したことが挙げられる。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305,626</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2,302</a:t>
          </a:r>
          <a:r>
            <a:rPr kumimoji="1" lang="ja-JP" altLang="en-US" sz="1300">
              <a:latin typeface="ＭＳ Ｐゴシック" panose="020B0600070205080204" pitchFamily="50" charset="-128"/>
              <a:ea typeface="ＭＳ Ｐゴシック" panose="020B0600070205080204" pitchFamily="50" charset="-128"/>
            </a:rPr>
            <a:t>円の増加となりほぼ同水準であったが、類似団体平均を</a:t>
          </a:r>
          <a:r>
            <a:rPr kumimoji="1" lang="en-US" altLang="ja-JP" sz="1300">
              <a:latin typeface="ＭＳ Ｐゴシック" panose="020B0600070205080204" pitchFamily="50" charset="-128"/>
              <a:ea typeface="ＭＳ Ｐゴシック" panose="020B0600070205080204" pitchFamily="50" charset="-128"/>
            </a:rPr>
            <a:t>58,528</a:t>
          </a:r>
          <a:r>
            <a:rPr kumimoji="1" lang="ja-JP" altLang="en-US" sz="1300">
              <a:latin typeface="ＭＳ Ｐゴシック" panose="020B0600070205080204" pitchFamily="50" charset="-128"/>
              <a:ea typeface="ＭＳ Ｐゴシック" panose="020B0600070205080204" pitchFamily="50" charset="-128"/>
            </a:rPr>
            <a:t>円増と大きく上回った。主な要因としては、高齢化、少子化対策をはじめとする各種単独事業に係る費用の増加が挙げられる。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31,649</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11,905</a:t>
          </a:r>
          <a:r>
            <a:rPr kumimoji="1" lang="ja-JP" altLang="en-US" sz="1300">
              <a:latin typeface="ＭＳ Ｐゴシック" panose="020B0600070205080204" pitchFamily="50" charset="-128"/>
              <a:ea typeface="ＭＳ Ｐゴシック" panose="020B0600070205080204" pitchFamily="50" charset="-128"/>
            </a:rPr>
            <a:t>円の減少となり、類似団体平均を</a:t>
          </a:r>
          <a:r>
            <a:rPr kumimoji="1" lang="en-US" altLang="ja-JP" sz="1300">
              <a:latin typeface="ＭＳ Ｐゴシック" panose="020B0600070205080204" pitchFamily="50" charset="-128"/>
              <a:ea typeface="ＭＳ Ｐゴシック" panose="020B0600070205080204" pitchFamily="50" charset="-128"/>
            </a:rPr>
            <a:t>20,835</a:t>
          </a:r>
          <a:r>
            <a:rPr kumimoji="1" lang="ja-JP" altLang="en-US" sz="1300">
              <a:latin typeface="ＭＳ Ｐゴシック" panose="020B0600070205080204" pitchFamily="50" charset="-128"/>
              <a:ea typeface="ＭＳ Ｐゴシック" panose="020B0600070205080204" pitchFamily="50" charset="-128"/>
            </a:rPr>
            <a:t>円下回った。主な要因としては、</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アラート設備更新業務や防災行政無線基地局設備更新業務の完了等が挙げられる。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38,704</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12,238</a:t>
          </a:r>
          <a:r>
            <a:rPr kumimoji="1" lang="ja-JP" altLang="en-US" sz="1300">
              <a:latin typeface="ＭＳ Ｐゴシック" panose="020B0600070205080204" pitchFamily="50" charset="-128"/>
              <a:ea typeface="ＭＳ Ｐゴシック" panose="020B0600070205080204" pitchFamily="50" charset="-128"/>
            </a:rPr>
            <a:t>円の増加となり、類似団体平均を</a:t>
          </a:r>
          <a:r>
            <a:rPr kumimoji="1" lang="en-US" altLang="ja-JP" sz="1300">
              <a:latin typeface="ＭＳ Ｐゴシック" panose="020B0600070205080204" pitchFamily="50" charset="-128"/>
              <a:ea typeface="ＭＳ Ｐゴシック" panose="020B0600070205080204" pitchFamily="50" charset="-128"/>
            </a:rPr>
            <a:t>26,479</a:t>
          </a:r>
          <a:r>
            <a:rPr kumimoji="1" lang="ja-JP" altLang="en-US" sz="1300">
              <a:latin typeface="ＭＳ Ｐゴシック" panose="020B0600070205080204" pitchFamily="50" charset="-128"/>
              <a:ea typeface="ＭＳ Ｐゴシック" panose="020B0600070205080204" pitchFamily="50" charset="-128"/>
            </a:rPr>
            <a:t>円上回った。主な要因としては、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月梅雨前線豪雨・台風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号による公共土木施設災害復旧工事や農業用施設災害復旧工事の費用の増加が挙げられる。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実質収支額ともに健全な財政を維持していると考える。実質単年度収支がマイナスとなっている要因は、肝属郡医師会立病院再整備基金への積み増しに伴い、財政調整基金を取り崩したことが主な要因である。</a:t>
          </a:r>
        </a:p>
        <a:p>
          <a:r>
            <a:rPr kumimoji="1" lang="ja-JP" altLang="en-US" sz="1400">
              <a:latin typeface="ＭＳ ゴシック" pitchFamily="49" charset="-128"/>
              <a:ea typeface="ＭＳ ゴシック" pitchFamily="49" charset="-128"/>
            </a:rPr>
            <a:t>　今後について、税収等の大幅な増は見込めないため、令和元年度策定した長期財政計画に基づき、財政見通しを立て、健全な財政運営に努める。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令和４年度は農業集落排水事業特別会計において、財務事務手続き誤りにより一時的な赤字決算となったが、令和５年度以降については一般会計及び特別会計５会計においては黒字を確保している。</a:t>
          </a:r>
        </a:p>
        <a:p>
          <a:r>
            <a:rPr kumimoji="1" lang="ja-JP" altLang="en-US" sz="1400">
              <a:latin typeface="ＭＳ ゴシック" pitchFamily="49" charset="-128"/>
              <a:ea typeface="ＭＳ ゴシック" pitchFamily="49" charset="-128"/>
            </a:rPr>
            <a:t>　令和６年度から簡易水道事業特別会計、農業集落排水事業特別会計においては公営企業会計へ移行したが、施設の老朽化による維持管理経費の増加に加え、人口減による事業収入の減少が見込まれる。独立採算の原則の下、経費負担のあり方を検討し、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幸田 崇平" id="{B206D425-7BE4-4638-AB53-8B1F0E89437F}" userId="S::00299541@pref.kagoshima.lg.jp::dc474187-2af4-4b62-b021-d506dd5407dd"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K32" dT="2026-03-12T08:06:04.97" personId="{B206D425-7BE4-4638-AB53-8B1F0E89437F}" id="{2DF60047-846D-4C2A-9983-0D024E65EC6E}">
    <text>39</text>
  </threadedComment>
  <threadedComment ref="Q33" dT="2026-03-12T08:07:57.00" personId="{B206D425-7BE4-4638-AB53-8B1F0E89437F}" id="{4505E734-5A46-46D3-9B4B-C94D123D3CA5}">
    <text>51</text>
  </threadedComment>
  <threadedComment ref="AA33" dT="2026-03-12T08:08:16.79" personId="{B206D425-7BE4-4638-AB53-8B1F0E89437F}" id="{9F59C6CB-470C-43AF-8E9E-55B797CDB224}">
    <text>9</text>
  </threadedComment>
  <threadedComment ref="AK68" dT="2026-03-12T08:15:54.69" personId="{B206D425-7BE4-4638-AB53-8B1F0E89437F}" id="{C6C4DAAC-06B0-47C7-8A54-50E7C871FFDD}">
    <text>565</text>
  </threadedComment>
  <threadedComment ref="AA69" dT="2026-03-12T08:16:21.23" personId="{B206D425-7BE4-4638-AB53-8B1F0E89437F}" id="{A65292B3-E88F-44DE-9BDF-CF2101AD8951}">
    <text>9</text>
  </threadedComment>
  <threadedComment ref="AF69" dT="2026-03-12T08:16:29.10" personId="{B206D425-7BE4-4638-AB53-8B1F0E89437F}" id="{DF265CE9-B42F-4442-BFEB-9AEE4C35EF18}">
    <text>9</text>
  </threadedComment>
  <threadedComment ref="AK69" dT="2026-03-12T08:16:34.25" personId="{B206D425-7BE4-4638-AB53-8B1F0E89437F}" id="{BC756633-8D23-4E61-88EF-DFF4E6A3F3A1}">
    <text>9</text>
  </threadedComment>
  <threadedComment ref="AK70" dT="2026-03-12T08:17:16.93" personId="{B206D425-7BE4-4638-AB53-8B1F0E89437F}" id="{DEBB05FB-5835-491F-AE3A-159932C8A726}">
    <text>20</text>
  </threadedComment>
  <threadedComment ref="AK71" dT="2026-03-12T08:19:05.27" personId="{B206D425-7BE4-4638-AB53-8B1F0E89437F}" id="{647C2927-06ED-4697-BA9E-CB059CC73C85}">
    <text>85</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2" width="2.089843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8805236</v>
      </c>
      <c r="BO4" s="358"/>
      <c r="BP4" s="358"/>
      <c r="BQ4" s="358"/>
      <c r="BR4" s="358"/>
      <c r="BS4" s="358"/>
      <c r="BT4" s="358"/>
      <c r="BU4" s="359"/>
      <c r="BV4" s="357">
        <v>7822796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v>
      </c>
      <c r="CU4" s="364"/>
      <c r="CV4" s="364"/>
      <c r="CW4" s="364"/>
      <c r="CX4" s="364"/>
      <c r="CY4" s="364"/>
      <c r="CZ4" s="364"/>
      <c r="DA4" s="365"/>
      <c r="DB4" s="363">
        <v>3.5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8588776</v>
      </c>
      <c r="BO5" s="395"/>
      <c r="BP5" s="395"/>
      <c r="BQ5" s="395"/>
      <c r="BR5" s="395"/>
      <c r="BS5" s="395"/>
      <c r="BT5" s="395"/>
      <c r="BU5" s="396"/>
      <c r="BV5" s="394">
        <v>7629965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v>
      </c>
      <c r="CU5" s="392"/>
      <c r="CV5" s="392"/>
      <c r="CW5" s="392"/>
      <c r="CX5" s="392"/>
      <c r="CY5" s="392"/>
      <c r="CZ5" s="392"/>
      <c r="DA5" s="393"/>
      <c r="DB5" s="391">
        <v>87.6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216460</v>
      </c>
      <c r="BO6" s="395"/>
      <c r="BP6" s="395"/>
      <c r="BQ6" s="395"/>
      <c r="BR6" s="395"/>
      <c r="BS6" s="395"/>
      <c r="BT6" s="395"/>
      <c r="BU6" s="396"/>
      <c r="BV6" s="394">
        <v>192831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89.2</v>
      </c>
      <c r="CU6" s="432"/>
      <c r="CV6" s="432"/>
      <c r="CW6" s="432"/>
      <c r="CX6" s="432"/>
      <c r="CY6" s="432"/>
      <c r="CZ6" s="432"/>
      <c r="DA6" s="433"/>
      <c r="DB6" s="431">
        <v>87.9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44441</v>
      </c>
      <c r="BO7" s="395"/>
      <c r="BP7" s="395"/>
      <c r="BQ7" s="395"/>
      <c r="BR7" s="395"/>
      <c r="BS7" s="395"/>
      <c r="BT7" s="395"/>
      <c r="BU7" s="396"/>
      <c r="BV7" s="394">
        <v>49270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4255888</v>
      </c>
      <c r="CU7" s="395"/>
      <c r="CV7" s="395"/>
      <c r="CW7" s="395"/>
      <c r="CX7" s="395"/>
      <c r="CY7" s="395"/>
      <c r="CZ7" s="395"/>
      <c r="DA7" s="396"/>
      <c r="DB7" s="394">
        <v>4159620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172019</v>
      </c>
      <c r="BO8" s="395"/>
      <c r="BP8" s="395"/>
      <c r="BQ8" s="395"/>
      <c r="BR8" s="395"/>
      <c r="BS8" s="395"/>
      <c r="BT8" s="395"/>
      <c r="BU8" s="396"/>
      <c r="BV8" s="394">
        <v>143561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0.19</v>
      </c>
      <c r="CU8" s="435"/>
      <c r="CV8" s="435"/>
      <c r="CW8" s="435"/>
      <c r="CX8" s="435"/>
      <c r="CY8" s="435"/>
      <c r="CZ8" s="435"/>
      <c r="DA8" s="436"/>
      <c r="DB8" s="434">
        <v>0.19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6944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28458</v>
      </c>
      <c r="BO9" s="395"/>
      <c r="BP9" s="395"/>
      <c r="BQ9" s="395"/>
      <c r="BR9" s="395"/>
      <c r="BS9" s="395"/>
      <c r="BT9" s="395"/>
      <c r="BU9" s="396"/>
      <c r="BV9" s="394">
        <v>7461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17.2</v>
      </c>
      <c r="CU9" s="392"/>
      <c r="CV9" s="392"/>
      <c r="CW9" s="392"/>
      <c r="CX9" s="392"/>
      <c r="CY9" s="392"/>
      <c r="CZ9" s="392"/>
      <c r="DA9" s="393"/>
      <c r="DB9" s="391">
        <v>16.100000000000001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7923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74184</v>
      </c>
      <c r="BO10" s="395"/>
      <c r="BP10" s="395"/>
      <c r="BQ10" s="395"/>
      <c r="BR10" s="395"/>
      <c r="BS10" s="395"/>
      <c r="BT10" s="395"/>
      <c r="BU10" s="396"/>
      <c r="BV10" s="394">
        <v>70687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6165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208290</v>
      </c>
      <c r="BO12" s="395"/>
      <c r="BP12" s="395"/>
      <c r="BQ12" s="395"/>
      <c r="BR12" s="395"/>
      <c r="BS12" s="395"/>
      <c r="BT12" s="395"/>
      <c r="BU12" s="396"/>
      <c r="BV12" s="394">
        <v>376272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6064</v>
      </c>
      <c r="S13" s="479"/>
      <c r="T13" s="479"/>
      <c r="U13" s="479"/>
      <c r="V13" s="480"/>
      <c r="W13" s="410" t="s">
        <v>131</v>
      </c>
      <c r="X13" s="411"/>
      <c r="Y13" s="411"/>
      <c r="Z13" s="411"/>
      <c r="AA13" s="411"/>
      <c r="AB13" s="401"/>
      <c r="AC13" s="445">
        <v>1009</v>
      </c>
      <c r="AD13" s="446"/>
      <c r="AE13" s="446"/>
      <c r="AF13" s="446"/>
      <c r="AG13" s="488"/>
      <c r="AH13" s="445">
        <v>1280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-105648</v>
      </c>
      <c r="BO13" s="395"/>
      <c r="BP13" s="395"/>
      <c r="BQ13" s="395"/>
      <c r="BR13" s="395"/>
      <c r="BS13" s="395"/>
      <c r="BT13" s="395"/>
      <c r="BU13" s="396"/>
      <c r="BV13" s="394">
        <v>-298124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6.5</v>
      </c>
      <c r="CU13" s="392"/>
      <c r="CV13" s="392"/>
      <c r="CW13" s="392"/>
      <c r="CX13" s="392"/>
      <c r="CY13" s="392"/>
      <c r="CZ13" s="392"/>
      <c r="DA13" s="393"/>
      <c r="DB13" s="391">
        <v>6.2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6399</v>
      </c>
      <c r="S14" s="479"/>
      <c r="T14" s="479"/>
      <c r="U14" s="479"/>
      <c r="V14" s="480"/>
      <c r="W14" s="384"/>
      <c r="X14" s="385"/>
      <c r="Y14" s="385"/>
      <c r="Z14" s="385"/>
      <c r="AA14" s="385"/>
      <c r="AB14" s="374"/>
      <c r="AC14" s="481">
        <v>31.4</v>
      </c>
      <c r="AD14" s="482"/>
      <c r="AE14" s="482"/>
      <c r="AF14" s="482"/>
      <c r="AG14" s="483"/>
      <c r="AH14" s="481">
        <v>36.299999999999997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6318</v>
      </c>
      <c r="S15" s="479"/>
      <c r="T15" s="479"/>
      <c r="U15" s="479"/>
      <c r="V15" s="480"/>
      <c r="W15" s="410" t="s">
        <v>137</v>
      </c>
      <c r="X15" s="411"/>
      <c r="Y15" s="411"/>
      <c r="Z15" s="411"/>
      <c r="AA15" s="411"/>
      <c r="AB15" s="401"/>
      <c r="AC15" s="445">
        <v>493</v>
      </c>
      <c r="AD15" s="446"/>
      <c r="AE15" s="446"/>
      <c r="AF15" s="446"/>
      <c r="AG15" s="488"/>
      <c r="AH15" s="445">
        <v>483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730760</v>
      </c>
      <c r="BO15" s="358"/>
      <c r="BP15" s="358"/>
      <c r="BQ15" s="358"/>
      <c r="BR15" s="358"/>
      <c r="BS15" s="358"/>
      <c r="BT15" s="358"/>
      <c r="BU15" s="359"/>
      <c r="BV15" s="357">
        <v>739323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15.3</v>
      </c>
      <c r="AD16" s="482"/>
      <c r="AE16" s="482"/>
      <c r="AF16" s="482"/>
      <c r="AG16" s="483"/>
      <c r="AH16" s="481">
        <v>13.7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4081338</v>
      </c>
      <c r="BO16" s="395"/>
      <c r="BP16" s="395"/>
      <c r="BQ16" s="395"/>
      <c r="BR16" s="395"/>
      <c r="BS16" s="395"/>
      <c r="BT16" s="395"/>
      <c r="BU16" s="396"/>
      <c r="BV16" s="394">
        <v>3972669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1711</v>
      </c>
      <c r="AD17" s="446"/>
      <c r="AE17" s="446"/>
      <c r="AF17" s="446"/>
      <c r="AG17" s="488"/>
      <c r="AH17" s="445">
        <v>1760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897742</v>
      </c>
      <c r="BO17" s="395"/>
      <c r="BP17" s="395"/>
      <c r="BQ17" s="395"/>
      <c r="BR17" s="395"/>
      <c r="BS17" s="395"/>
      <c r="BT17" s="395"/>
      <c r="BU17" s="396"/>
      <c r="BV17" s="394">
        <v>910336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163.19</v>
      </c>
      <c r="M18" s="518"/>
      <c r="N18" s="518"/>
      <c r="O18" s="518"/>
      <c r="P18" s="518"/>
      <c r="Q18" s="518"/>
      <c r="R18" s="519"/>
      <c r="S18" s="519"/>
      <c r="T18" s="519"/>
      <c r="U18" s="519"/>
      <c r="V18" s="520"/>
      <c r="W18" s="412"/>
      <c r="X18" s="413"/>
      <c r="Y18" s="413"/>
      <c r="Z18" s="413"/>
      <c r="AA18" s="413"/>
      <c r="AB18" s="404"/>
      <c r="AC18" s="521">
        <v>53.3</v>
      </c>
      <c r="AD18" s="522"/>
      <c r="AE18" s="522"/>
      <c r="AF18" s="522"/>
      <c r="AG18" s="523"/>
      <c r="AH18" s="521">
        <v>50</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3809390</v>
      </c>
      <c r="BO18" s="395"/>
      <c r="BP18" s="395"/>
      <c r="BQ18" s="395"/>
      <c r="BR18" s="395"/>
      <c r="BS18" s="395"/>
      <c r="BT18" s="395"/>
      <c r="BU18" s="396"/>
      <c r="BV18" s="394">
        <v>3644984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5291925</v>
      </c>
      <c r="BO19" s="395"/>
      <c r="BP19" s="395"/>
      <c r="BQ19" s="395"/>
      <c r="BR19" s="395"/>
      <c r="BS19" s="395"/>
      <c r="BT19" s="395"/>
      <c r="BU19" s="396"/>
      <c r="BV19" s="394">
        <v>5484758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3175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7709400</v>
      </c>
      <c r="BO22" s="358"/>
      <c r="BP22" s="358"/>
      <c r="BQ22" s="358"/>
      <c r="BR22" s="358"/>
      <c r="BS22" s="358"/>
      <c r="BT22" s="358"/>
      <c r="BU22" s="359"/>
      <c r="BV22" s="357">
        <v>6848596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5009518</v>
      </c>
      <c r="BO23" s="395"/>
      <c r="BP23" s="395"/>
      <c r="BQ23" s="395"/>
      <c r="BR23" s="395"/>
      <c r="BS23" s="395"/>
      <c r="BT23" s="395"/>
      <c r="BU23" s="396"/>
      <c r="BV23" s="394">
        <v>4238782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7600</v>
      </c>
      <c r="R24" s="446"/>
      <c r="S24" s="446"/>
      <c r="T24" s="446"/>
      <c r="U24" s="446"/>
      <c r="V24" s="488"/>
      <c r="W24" s="540"/>
      <c r="X24" s="541"/>
      <c r="Y24" s="542"/>
      <c r="Z24" s="444" t="s">
        <v>162</v>
      </c>
      <c r="AA24" s="424"/>
      <c r="AB24" s="424"/>
      <c r="AC24" s="424"/>
      <c r="AD24" s="424"/>
      <c r="AE24" s="424"/>
      <c r="AF24" s="424"/>
      <c r="AG24" s="425"/>
      <c r="AH24" s="445">
        <v>95</v>
      </c>
      <c r="AI24" s="446"/>
      <c r="AJ24" s="446"/>
      <c r="AK24" s="446"/>
      <c r="AL24" s="488"/>
      <c r="AM24" s="445">
        <v>299155</v>
      </c>
      <c r="AN24" s="446"/>
      <c r="AO24" s="446"/>
      <c r="AP24" s="446"/>
      <c r="AQ24" s="446"/>
      <c r="AR24" s="488"/>
      <c r="AS24" s="445">
        <v>3149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6316757</v>
      </c>
      <c r="BO24" s="395"/>
      <c r="BP24" s="395"/>
      <c r="BQ24" s="395"/>
      <c r="BR24" s="395"/>
      <c r="BS24" s="395"/>
      <c r="BT24" s="395"/>
      <c r="BU24" s="396"/>
      <c r="BV24" s="394">
        <v>5270785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5940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2194447</v>
      </c>
      <c r="BO25" s="358"/>
      <c r="BP25" s="358"/>
      <c r="BQ25" s="358"/>
      <c r="BR25" s="358"/>
      <c r="BS25" s="358"/>
      <c r="BT25" s="358"/>
      <c r="BU25" s="359"/>
      <c r="BV25" s="357">
        <v>78881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5530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21294</v>
      </c>
      <c r="AN26" s="446"/>
      <c r="AO26" s="446"/>
      <c r="AP26" s="446"/>
      <c r="AQ26" s="446"/>
      <c r="AR26" s="488"/>
      <c r="AS26" s="445">
        <v>3042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3060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103249</v>
      </c>
      <c r="BO27" s="514"/>
      <c r="BP27" s="514"/>
      <c r="BQ27" s="514"/>
      <c r="BR27" s="514"/>
      <c r="BS27" s="514"/>
      <c r="BT27" s="514"/>
      <c r="BU27" s="515"/>
      <c r="BV27" s="513">
        <v>103249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2480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1035139</v>
      </c>
      <c r="BO28" s="358"/>
      <c r="BP28" s="358"/>
      <c r="BQ28" s="358"/>
      <c r="BR28" s="358"/>
      <c r="BS28" s="358"/>
      <c r="BT28" s="358"/>
      <c r="BU28" s="359"/>
      <c r="BV28" s="357">
        <v>1169245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10</v>
      </c>
      <c r="M29" s="446"/>
      <c r="N29" s="446"/>
      <c r="O29" s="446"/>
      <c r="P29" s="488"/>
      <c r="Q29" s="445">
        <v>2270</v>
      </c>
      <c r="R29" s="446"/>
      <c r="S29" s="446"/>
      <c r="T29" s="446"/>
      <c r="U29" s="446"/>
      <c r="V29" s="488"/>
      <c r="W29" s="543"/>
      <c r="X29" s="544"/>
      <c r="Y29" s="545"/>
      <c r="Z29" s="444" t="s">
        <v>178</v>
      </c>
      <c r="AA29" s="424"/>
      <c r="AB29" s="424"/>
      <c r="AC29" s="424"/>
      <c r="AD29" s="424"/>
      <c r="AE29" s="424"/>
      <c r="AF29" s="424"/>
      <c r="AG29" s="425"/>
      <c r="AH29" s="445">
        <v>96</v>
      </c>
      <c r="AI29" s="446"/>
      <c r="AJ29" s="446"/>
      <c r="AK29" s="446"/>
      <c r="AL29" s="488"/>
      <c r="AM29" s="445">
        <v>303248</v>
      </c>
      <c r="AN29" s="446"/>
      <c r="AO29" s="446"/>
      <c r="AP29" s="446"/>
      <c r="AQ29" s="446"/>
      <c r="AR29" s="488"/>
      <c r="AS29" s="445">
        <v>3159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468550</v>
      </c>
      <c r="BO29" s="395"/>
      <c r="BP29" s="395"/>
      <c r="BQ29" s="395"/>
      <c r="BR29" s="395"/>
      <c r="BS29" s="395"/>
      <c r="BT29" s="395"/>
      <c r="BU29" s="396"/>
      <c r="BV29" s="394">
        <v>467579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5262393</v>
      </c>
      <c r="BO30" s="514"/>
      <c r="BP30" s="514"/>
      <c r="BQ30" s="514"/>
      <c r="BR30" s="514"/>
      <c r="BS30" s="514"/>
      <c r="BT30" s="514"/>
      <c r="BU30" s="515"/>
      <c r="BV30" s="513">
        <v>5001664</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介護保険事業（保険事業勘定）特別会計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南大隅衛生管理組合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大隅肝属地区消防組合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介護保険事業（サービス事業勘定）特別会計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大隅肝属広域事務組合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鹿児島県後期高齢者医療広域連合（一般会計）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鹿児島県後期高齢者医療広域連合（後期高齢者医療特別会計）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eMA7SNrSrC6BuFBmZAkTKIRdNknEfkydB83IjvA1AuMZe9t98Z/CvWgZUFlGy3ZFOKbz4it9LCj4nsxN83zVQ==" saltValue="sJrAy1fwdE+2LFy+89er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3.09</v>
      </c>
      <c r="G34" s="33">
        <v>2.7</v>
      </c>
      <c r="H34" s="33">
        <v>3.25</v>
      </c>
      <c r="I34" s="33">
        <v>3.45</v>
      </c>
      <c r="J34" s="34">
        <v>4.04</v>
      </c>
      <c r="K34" s="22"/>
      <c r="L34" s="22"/>
      <c r="M34" s="22"/>
      <c r="N34" s="22"/>
      <c r="O34" s="22"/>
      <c r="P34" s="22"/>
    </row>
    <row r="35" spans="1:16" ht="39" customHeight="1" x14ac:dyDescent="0.2">
      <c r="A35" s="22"/>
      <c r="B35" s="35"/>
      <c r="C35" s="1132" t="s">
        <v>535</v>
      </c>
      <c r="D35" s="1132"/>
      <c r="E35" s="1133"/>
      <c r="F35" s="36">
        <v>0.1</v>
      </c>
      <c r="G35" s="37">
        <v>0.95</v>
      </c>
      <c r="H35" s="37">
        <v>1.44</v>
      </c>
      <c r="I35" s="37">
        <v>2.04</v>
      </c>
      <c r="J35" s="38">
        <v>2.5</v>
      </c>
      <c r="K35" s="22"/>
      <c r="L35" s="22"/>
      <c r="M35" s="22"/>
      <c r="N35" s="22"/>
      <c r="O35" s="22"/>
      <c r="P35" s="22"/>
    </row>
    <row r="36" spans="1:16" ht="39" customHeight="1" x14ac:dyDescent="0.2">
      <c r="A36" s="22"/>
      <c r="B36" s="35"/>
      <c r="C36" s="1132" t="s">
        <v>536</v>
      </c>
      <c r="D36" s="1132"/>
      <c r="E36" s="1133"/>
      <c r="F36" s="36">
        <v>2.1</v>
      </c>
      <c r="G36" s="37">
        <v>1.37</v>
      </c>
      <c r="H36" s="37">
        <v>0.76</v>
      </c>
      <c r="I36" s="37">
        <v>0.92</v>
      </c>
      <c r="J36" s="38">
        <v>0.99</v>
      </c>
      <c r="K36" s="22"/>
      <c r="L36" s="22"/>
      <c r="M36" s="22"/>
      <c r="N36" s="22"/>
      <c r="O36" s="22"/>
      <c r="P36" s="22"/>
    </row>
    <row r="37" spans="1:16" ht="39" customHeight="1" x14ac:dyDescent="0.2">
      <c r="A37" s="22"/>
      <c r="B37" s="35"/>
      <c r="C37" s="1132" t="s">
        <v>537</v>
      </c>
      <c r="D37" s="1132"/>
      <c r="E37" s="1133"/>
      <c r="F37" s="36" t="s">
        <v>488</v>
      </c>
      <c r="G37" s="37" t="s">
        <v>488</v>
      </c>
      <c r="H37" s="37" t="s">
        <v>488</v>
      </c>
      <c r="I37" s="37" t="s">
        <v>488</v>
      </c>
      <c r="J37" s="38">
        <v>0.24</v>
      </c>
      <c r="K37" s="22"/>
      <c r="L37" s="22"/>
      <c r="M37" s="22"/>
      <c r="N37" s="22"/>
      <c r="O37" s="22"/>
      <c r="P37" s="22"/>
    </row>
    <row r="38" spans="1:16" ht="39" customHeight="1" x14ac:dyDescent="0.2">
      <c r="A38" s="22"/>
      <c r="B38" s="35"/>
      <c r="C38" s="1132" t="s">
        <v>538</v>
      </c>
      <c r="D38" s="1132"/>
      <c r="E38" s="1133"/>
      <c r="F38" s="36" t="s">
        <v>488</v>
      </c>
      <c r="G38" s="37" t="s">
        <v>488</v>
      </c>
      <c r="H38" s="37" t="s">
        <v>488</v>
      </c>
      <c r="I38" s="37" t="s">
        <v>488</v>
      </c>
      <c r="J38" s="38">
        <v>0.17</v>
      </c>
      <c r="K38" s="22"/>
      <c r="L38" s="22"/>
      <c r="M38" s="22"/>
      <c r="N38" s="22"/>
      <c r="O38" s="22"/>
      <c r="P38" s="22"/>
    </row>
    <row r="39" spans="1:16" ht="39" customHeight="1" x14ac:dyDescent="0.2">
      <c r="A39" s="22"/>
      <c r="B39" s="35"/>
      <c r="C39" s="1132" t="s">
        <v>539</v>
      </c>
      <c r="D39" s="1132"/>
      <c r="E39" s="1133"/>
      <c r="F39" s="36">
        <v>0</v>
      </c>
      <c r="G39" s="37">
        <v>0.01</v>
      </c>
      <c r="H39" s="37">
        <v>0.01</v>
      </c>
      <c r="I39" s="37">
        <v>0.01</v>
      </c>
      <c r="J39" s="38">
        <v>0.01</v>
      </c>
      <c r="K39" s="22"/>
      <c r="L39" s="22"/>
      <c r="M39" s="22"/>
      <c r="N39" s="22"/>
      <c r="O39" s="22"/>
      <c r="P39" s="22"/>
    </row>
    <row r="40" spans="1:16" ht="39" customHeight="1" x14ac:dyDescent="0.2">
      <c r="A40" s="22"/>
      <c r="B40" s="35"/>
      <c r="C40" s="1132" t="s">
        <v>540</v>
      </c>
      <c r="D40" s="1132"/>
      <c r="E40" s="1133"/>
      <c r="F40" s="36">
        <v>0.01</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488</v>
      </c>
      <c r="G42" s="37" t="s">
        <v>488</v>
      </c>
      <c r="H42" s="37" t="s">
        <v>542</v>
      </c>
      <c r="I42" s="37" t="s">
        <v>488</v>
      </c>
      <c r="J42" s="38" t="s">
        <v>488</v>
      </c>
      <c r="K42" s="22"/>
      <c r="L42" s="22"/>
      <c r="M42" s="22"/>
      <c r="N42" s="22"/>
      <c r="O42" s="22"/>
      <c r="P42" s="22"/>
    </row>
    <row r="43" spans="1:16" ht="39" customHeight="1" thickBot="1" x14ac:dyDescent="0.25">
      <c r="A43" s="22"/>
      <c r="B43" s="40"/>
      <c r="C43" s="1134" t="s">
        <v>543</v>
      </c>
      <c r="D43" s="1134"/>
      <c r="E43" s="1135"/>
      <c r="F43" s="41">
        <v>0.16</v>
      </c>
      <c r="G43" s="42">
        <v>0.27</v>
      </c>
      <c r="H43" s="42">
        <v>0.01</v>
      </c>
      <c r="I43" s="42">
        <v>0.27</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m55R0LO+UDCHiewGw6yy9D/U/nj+UAvebaT6GsvImcOVG9YNrdRa8+AuRZyfyNo0s5XMpLJfFiMweuXa+CrZw==" saltValue="N0r1C56aor3NJPejYb8A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836</v>
      </c>
      <c r="L45" s="58">
        <v>869</v>
      </c>
      <c r="M45" s="58">
        <v>881</v>
      </c>
      <c r="N45" s="58">
        <v>883</v>
      </c>
      <c r="O45" s="59">
        <v>910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37</v>
      </c>
      <c r="L48" s="62">
        <v>37</v>
      </c>
      <c r="M48" s="62">
        <v>42</v>
      </c>
      <c r="N48" s="62">
        <v>38</v>
      </c>
      <c r="O48" s="63">
        <v>44</v>
      </c>
      <c r="P48" s="46"/>
      <c r="Q48" s="46"/>
      <c r="R48" s="46"/>
      <c r="S48" s="46"/>
      <c r="T48" s="46"/>
      <c r="U48" s="46"/>
    </row>
    <row r="49" spans="1:21" ht="30.75" customHeight="1" x14ac:dyDescent="0.2">
      <c r="A49" s="46"/>
      <c r="B49" s="1140"/>
      <c r="C49" s="1141"/>
      <c r="D49" s="60"/>
      <c r="E49" s="1146" t="s">
        <v>14</v>
      </c>
      <c r="F49" s="1146"/>
      <c r="G49" s="1146"/>
      <c r="H49" s="1146"/>
      <c r="I49" s="1146"/>
      <c r="J49" s="1147"/>
      <c r="K49" s="61">
        <v>54</v>
      </c>
      <c r="L49" s="62">
        <v>47</v>
      </c>
      <c r="M49" s="62">
        <v>40</v>
      </c>
      <c r="N49" s="62">
        <v>18</v>
      </c>
      <c r="O49" s="63">
        <v>8</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728</v>
      </c>
      <c r="L52" s="62">
        <v>743</v>
      </c>
      <c r="M52" s="62">
        <v>738</v>
      </c>
      <c r="N52" s="62">
        <v>719</v>
      </c>
      <c r="O52" s="63">
        <v>720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199</v>
      </c>
      <c r="L53" s="67">
        <v>210</v>
      </c>
      <c r="M53" s="67">
        <v>225</v>
      </c>
      <c r="N53" s="67">
        <v>220</v>
      </c>
      <c r="O53" s="68">
        <v>242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keuKVxqiILMQDUMTwi5Ad87dEEjmf1c1c2PcKFNbdAstXy4n5JESJhnrwWhT9CVzpzA6orc+dD5wG6BQYCzDg==" saltValue="XsqssbJzU3mLQHWGDTfo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7616</v>
      </c>
      <c r="J41" s="331">
        <v>7428</v>
      </c>
      <c r="K41" s="331">
        <v>7015</v>
      </c>
      <c r="L41" s="331">
        <v>6849</v>
      </c>
      <c r="M41" s="332">
        <v>7709</v>
      </c>
    </row>
    <row r="42" spans="2:13" ht="27.75" customHeight="1" x14ac:dyDescent="0.2">
      <c r="B42" s="1171"/>
      <c r="C42" s="1172"/>
      <c r="D42" s="104"/>
      <c r="E42" s="1177" t="s">
        <v>32</v>
      </c>
      <c r="F42" s="1177"/>
      <c r="G42" s="1177"/>
      <c r="H42" s="1178"/>
      <c r="I42" s="333">
        <v>117</v>
      </c>
      <c r="J42" s="334">
        <v>98</v>
      </c>
      <c r="K42" s="334">
        <v>79</v>
      </c>
      <c r="L42" s="334">
        <v>43</v>
      </c>
      <c r="M42" s="335">
        <v>7</v>
      </c>
    </row>
    <row r="43" spans="2:13" ht="27.75" customHeight="1" x14ac:dyDescent="0.2">
      <c r="B43" s="1171"/>
      <c r="C43" s="1172"/>
      <c r="D43" s="104"/>
      <c r="E43" s="1177" t="s">
        <v>33</v>
      </c>
      <c r="F43" s="1177"/>
      <c r="G43" s="1177"/>
      <c r="H43" s="1178"/>
      <c r="I43" s="333">
        <v>293</v>
      </c>
      <c r="J43" s="334">
        <v>276</v>
      </c>
      <c r="K43" s="334">
        <v>247</v>
      </c>
      <c r="L43" s="334">
        <v>232</v>
      </c>
      <c r="M43" s="335">
        <v>198</v>
      </c>
    </row>
    <row r="44" spans="2:13" ht="27.75" customHeight="1" x14ac:dyDescent="0.2">
      <c r="B44" s="1171"/>
      <c r="C44" s="1172"/>
      <c r="D44" s="104"/>
      <c r="E44" s="1177" t="s">
        <v>34</v>
      </c>
      <c r="F44" s="1177"/>
      <c r="G44" s="1177"/>
      <c r="H44" s="1178"/>
      <c r="I44" s="333">
        <v>169</v>
      </c>
      <c r="J44" s="334">
        <v>76</v>
      </c>
      <c r="K44" s="334">
        <v>33</v>
      </c>
      <c r="L44" s="334">
        <v>20</v>
      </c>
      <c r="M44" s="335">
        <v>57</v>
      </c>
    </row>
    <row r="45" spans="2:13" ht="27.75" customHeight="1" x14ac:dyDescent="0.2">
      <c r="B45" s="1171"/>
      <c r="C45" s="1172"/>
      <c r="D45" s="104"/>
      <c r="E45" s="1177" t="s">
        <v>35</v>
      </c>
      <c r="F45" s="1177"/>
      <c r="G45" s="1177"/>
      <c r="H45" s="1178"/>
      <c r="I45" s="333">
        <v>1101</v>
      </c>
      <c r="J45" s="334">
        <v>1097</v>
      </c>
      <c r="K45" s="334">
        <v>968</v>
      </c>
      <c r="L45" s="334">
        <v>893</v>
      </c>
      <c r="M45" s="335">
        <v>787</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4995</v>
      </c>
      <c r="J50" s="334">
        <v>5023</v>
      </c>
      <c r="K50" s="334">
        <v>6235</v>
      </c>
      <c r="L50" s="334">
        <v>6372</v>
      </c>
      <c r="M50" s="335">
        <v>6425</v>
      </c>
    </row>
    <row r="51" spans="2:13" ht="27.75" customHeight="1" x14ac:dyDescent="0.2">
      <c r="B51" s="1171"/>
      <c r="C51" s="1172"/>
      <c r="D51" s="104"/>
      <c r="E51" s="1177" t="s">
        <v>42</v>
      </c>
      <c r="F51" s="1177"/>
      <c r="G51" s="1177"/>
      <c r="H51" s="1178"/>
      <c r="I51" s="333" t="s">
        <v>488</v>
      </c>
      <c r="J51" s="334" t="s">
        <v>488</v>
      </c>
      <c r="K51" s="334" t="s">
        <v>488</v>
      </c>
      <c r="L51" s="334" t="s">
        <v>488</v>
      </c>
      <c r="M51" s="335" t="s">
        <v>488</v>
      </c>
    </row>
    <row r="52" spans="2:13" ht="27.75" customHeight="1" x14ac:dyDescent="0.2">
      <c r="B52" s="1173"/>
      <c r="C52" s="1174"/>
      <c r="D52" s="104"/>
      <c r="E52" s="1177" t="s">
        <v>43</v>
      </c>
      <c r="F52" s="1177"/>
      <c r="G52" s="1177"/>
      <c r="H52" s="1178"/>
      <c r="I52" s="333">
        <v>6623</v>
      </c>
      <c r="J52" s="334">
        <v>6365</v>
      </c>
      <c r="K52" s="334">
        <v>5974</v>
      </c>
      <c r="L52" s="334">
        <v>6348</v>
      </c>
      <c r="M52" s="335">
        <v>6303</v>
      </c>
    </row>
    <row r="53" spans="2:13" ht="27.75" customHeight="1" thickBot="1" x14ac:dyDescent="0.25">
      <c r="B53" s="1184" t="s">
        <v>19</v>
      </c>
      <c r="C53" s="1185"/>
      <c r="D53" s="108"/>
      <c r="E53" s="1186" t="s">
        <v>44</v>
      </c>
      <c r="F53" s="1186"/>
      <c r="G53" s="1186"/>
      <c r="H53" s="1187"/>
      <c r="I53" s="336">
        <v>-2322</v>
      </c>
      <c r="J53" s="337">
        <v>-2413</v>
      </c>
      <c r="K53" s="337">
        <v>-3867</v>
      </c>
      <c r="L53" s="337">
        <v>-4684</v>
      </c>
      <c r="M53" s="338">
        <v>-3970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pt/Rk7LlOQduclKaGhKlXEUUoZM9ze2Luc+3wlIzoNF0leyKQ/htCK+qPaAzADjKP3aXqPpnTQRT8hg75OtnA==" saltValue="fp2/69CbQFkQMcsAQkKG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7" sqref="G57"/>
    </sheetView>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1475</v>
      </c>
      <c r="G55" s="339">
        <v>1169</v>
      </c>
      <c r="H55" s="340">
        <v>1035</v>
      </c>
    </row>
    <row r="56" spans="2:8" ht="52.5" customHeight="1" x14ac:dyDescent="0.2">
      <c r="B56" s="120"/>
      <c r="C56" s="1198" t="s">
        <v>47</v>
      </c>
      <c r="D56" s="1198"/>
      <c r="E56" s="1199"/>
      <c r="F56" s="341">
        <v>467</v>
      </c>
      <c r="G56" s="341">
        <v>468</v>
      </c>
      <c r="H56" s="342">
        <v>469</v>
      </c>
    </row>
    <row r="57" spans="2:8" ht="53.25" customHeight="1" x14ac:dyDescent="0.2">
      <c r="B57" s="120"/>
      <c r="C57" s="1200" t="s">
        <v>48</v>
      </c>
      <c r="D57" s="1200"/>
      <c r="E57" s="1201"/>
      <c r="F57" s="343">
        <v>4553</v>
      </c>
      <c r="G57" s="343">
        <v>5002</v>
      </c>
      <c r="H57" s="344">
        <v>5262</v>
      </c>
    </row>
    <row r="58" spans="2:8" ht="45.75" customHeight="1" x14ac:dyDescent="0.2">
      <c r="B58" s="121"/>
      <c r="C58" s="1188" t="s">
        <v>549</v>
      </c>
      <c r="D58" s="1189"/>
      <c r="E58" s="1190"/>
      <c r="F58" s="345">
        <v>1330</v>
      </c>
      <c r="G58" s="345">
        <v>1818</v>
      </c>
      <c r="H58" s="346">
        <v>2024</v>
      </c>
    </row>
    <row r="59" spans="2:8" ht="45.75" customHeight="1" x14ac:dyDescent="0.2">
      <c r="B59" s="121"/>
      <c r="C59" s="1188" t="s">
        <v>550</v>
      </c>
      <c r="D59" s="1189"/>
      <c r="E59" s="1190"/>
      <c r="F59" s="345">
        <v>970</v>
      </c>
      <c r="G59" s="345">
        <v>972</v>
      </c>
      <c r="H59" s="346">
        <v>1085</v>
      </c>
    </row>
    <row r="60" spans="2:8" ht="45.75" customHeight="1" x14ac:dyDescent="0.2">
      <c r="B60" s="121"/>
      <c r="C60" s="1188" t="s">
        <v>551</v>
      </c>
      <c r="D60" s="1189"/>
      <c r="E60" s="1190"/>
      <c r="F60" s="345">
        <v>1096</v>
      </c>
      <c r="G60" s="345">
        <v>1066</v>
      </c>
      <c r="H60" s="346">
        <v>1064</v>
      </c>
    </row>
    <row r="61" spans="2:8" ht="45.75" customHeight="1" x14ac:dyDescent="0.2">
      <c r="B61" s="121"/>
      <c r="C61" s="1188" t="s">
        <v>552</v>
      </c>
      <c r="D61" s="1189"/>
      <c r="E61" s="1190"/>
      <c r="F61" s="345">
        <v>731</v>
      </c>
      <c r="G61" s="345">
        <v>687</v>
      </c>
      <c r="H61" s="346">
        <v>602</v>
      </c>
    </row>
    <row r="62" spans="2:8" ht="45.75" customHeight="1" thickBot="1" x14ac:dyDescent="0.25">
      <c r="B62" s="122"/>
      <c r="C62" s="1191" t="s">
        <v>553</v>
      </c>
      <c r="D62" s="1192"/>
      <c r="E62" s="1193"/>
      <c r="F62" s="347">
        <v>253</v>
      </c>
      <c r="G62" s="347">
        <v>329</v>
      </c>
      <c r="H62" s="348">
        <v>357</v>
      </c>
    </row>
    <row r="63" spans="2:8" ht="52.5" customHeight="1" thickBot="1" x14ac:dyDescent="0.25">
      <c r="B63" s="123"/>
      <c r="C63" s="1194" t="s">
        <v>49</v>
      </c>
      <c r="D63" s="1194"/>
      <c r="E63" s="1195"/>
      <c r="F63" s="349">
        <v>6494</v>
      </c>
      <c r="G63" s="349">
        <v>6638</v>
      </c>
      <c r="H63" s="350">
        <v>6766</v>
      </c>
    </row>
    <row r="64" spans="2:8" ht="13" x14ac:dyDescent="0.2"/>
  </sheetData>
  <sheetProtection algorithmName="SHA-512" hashValue="IMXyyYZ6WsqFwY/FqqDihbsrEP08270ce5Jee7gPZS+EqXaxLzPpmKk1rAtoYwKLdMB50T9m3tdWhtAJ6Q+dOw==" saltValue="uQvhEnT0Lh6ATZsvcZRk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152823</v>
      </c>
      <c r="E3" s="142"/>
      <c r="F3" s="143">
        <v>200194</v>
      </c>
      <c r="G3" s="144"/>
      <c r="H3" s="145"/>
    </row>
    <row r="4" spans="1:8" x14ac:dyDescent="0.2">
      <c r="A4" s="146"/>
      <c r="B4" s="147"/>
      <c r="C4" s="148"/>
      <c r="D4" s="149">
        <v>118448</v>
      </c>
      <c r="E4" s="150"/>
      <c r="F4" s="151">
        <v>106422</v>
      </c>
      <c r="G4" s="152"/>
      <c r="H4" s="153"/>
    </row>
    <row r="5" spans="1:8" x14ac:dyDescent="0.2">
      <c r="A5" s="134" t="s">
        <v>520</v>
      </c>
      <c r="B5" s="139"/>
      <c r="C5" s="140"/>
      <c r="D5" s="141">
        <v>137398</v>
      </c>
      <c r="E5" s="142"/>
      <c r="F5" s="143">
        <v>196914</v>
      </c>
      <c r="G5" s="144"/>
      <c r="H5" s="145"/>
    </row>
    <row r="6" spans="1:8" x14ac:dyDescent="0.2">
      <c r="A6" s="146"/>
      <c r="B6" s="147"/>
      <c r="C6" s="148"/>
      <c r="D6" s="149">
        <v>109016</v>
      </c>
      <c r="E6" s="150"/>
      <c r="F6" s="151">
        <v>98966</v>
      </c>
      <c r="G6" s="152"/>
      <c r="H6" s="153"/>
    </row>
    <row r="7" spans="1:8" x14ac:dyDescent="0.2">
      <c r="A7" s="134" t="s">
        <v>521</v>
      </c>
      <c r="B7" s="139"/>
      <c r="C7" s="140"/>
      <c r="D7" s="141">
        <v>121995</v>
      </c>
      <c r="E7" s="142"/>
      <c r="F7" s="143">
        <v>204757</v>
      </c>
      <c r="G7" s="144"/>
      <c r="H7" s="145"/>
    </row>
    <row r="8" spans="1:8" x14ac:dyDescent="0.2">
      <c r="A8" s="146"/>
      <c r="B8" s="147"/>
      <c r="C8" s="148"/>
      <c r="D8" s="149">
        <v>93618</v>
      </c>
      <c r="E8" s="150"/>
      <c r="F8" s="151">
        <v>106071</v>
      </c>
      <c r="G8" s="152"/>
      <c r="H8" s="153"/>
    </row>
    <row r="9" spans="1:8" x14ac:dyDescent="0.2">
      <c r="A9" s="134" t="s">
        <v>522</v>
      </c>
      <c r="B9" s="139"/>
      <c r="C9" s="140"/>
      <c r="D9" s="141">
        <v>162870</v>
      </c>
      <c r="E9" s="142"/>
      <c r="F9" s="143">
        <v>194971</v>
      </c>
      <c r="G9" s="144"/>
      <c r="H9" s="145"/>
    </row>
    <row r="10" spans="1:8" x14ac:dyDescent="0.2">
      <c r="A10" s="146"/>
      <c r="B10" s="147"/>
      <c r="C10" s="148"/>
      <c r="D10" s="149">
        <v>147193</v>
      </c>
      <c r="E10" s="150"/>
      <c r="F10" s="151">
        <v>105966</v>
      </c>
      <c r="G10" s="152"/>
      <c r="H10" s="153"/>
    </row>
    <row r="11" spans="1:8" x14ac:dyDescent="0.2">
      <c r="A11" s="134" t="s">
        <v>523</v>
      </c>
      <c r="B11" s="139"/>
      <c r="C11" s="140"/>
      <c r="D11" s="141">
        <v>330800</v>
      </c>
      <c r="E11" s="142"/>
      <c r="F11" s="143">
        <v>224172</v>
      </c>
      <c r="G11" s="144"/>
      <c r="H11" s="145"/>
    </row>
    <row r="12" spans="1:8" x14ac:dyDescent="0.2">
      <c r="A12" s="146"/>
      <c r="B12" s="147"/>
      <c r="C12" s="154"/>
      <c r="D12" s="149">
        <v>316390</v>
      </c>
      <c r="E12" s="150"/>
      <c r="F12" s="151">
        <v>117611</v>
      </c>
      <c r="G12" s="152"/>
      <c r="H12" s="153"/>
    </row>
    <row r="13" spans="1:8" x14ac:dyDescent="0.2">
      <c r="A13" s="134"/>
      <c r="B13" s="139"/>
      <c r="C13" s="140"/>
      <c r="D13" s="141">
        <v>181177</v>
      </c>
      <c r="E13" s="142"/>
      <c r="F13" s="143">
        <v>204202</v>
      </c>
      <c r="G13" s="155"/>
      <c r="H13" s="145"/>
    </row>
    <row r="14" spans="1:8" x14ac:dyDescent="0.2">
      <c r="A14" s="146"/>
      <c r="B14" s="147"/>
      <c r="C14" s="148"/>
      <c r="D14" s="149">
        <v>156933</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3.1</v>
      </c>
      <c r="C19" s="156">
        <f>ROUND(VALUE(SUBSTITUTE(実質収支比率等に係る経年分析!G$48,"▲","-")),2)</f>
        <v>2.7</v>
      </c>
      <c r="D19" s="156">
        <f>ROUND(VALUE(SUBSTITUTE(実質収支比率等に係る経年分析!H$48,"▲","-")),2)</f>
        <v>3.26</v>
      </c>
      <c r="E19" s="156">
        <f>ROUND(VALUE(SUBSTITUTE(実質収支比率等に係る経年分析!I$48,"▲","-")),2)</f>
        <v>3.45</v>
      </c>
      <c r="F19" s="156">
        <f>ROUND(VALUE(SUBSTITUTE(実質収支比率等に係る経年分析!J$48,"▲","-")),2)</f>
        <v>4.04</v>
      </c>
    </row>
    <row r="20" spans="1:11" x14ac:dyDescent="0.2">
      <c r="A20" s="156" t="s">
        <v>53</v>
      </c>
      <c r="B20" s="156">
        <f>ROUND(VALUE(SUBSTITUTE(実質収支比率等に係る経年分析!F$47,"▲","-")),2)</f>
        <v>40.799999999999997</v>
      </c>
      <c r="C20" s="156">
        <f>ROUND(VALUE(SUBSTITUTE(実質収支比率等に係る経年分析!G$47,"▲","-")),2)</f>
        <v>39.630000000000003</v>
      </c>
      <c r="D20" s="156">
        <f>ROUND(VALUE(SUBSTITUTE(実質収支比率等に係る経年分析!H$47,"▲","-")),2)</f>
        <v>35.29</v>
      </c>
      <c r="E20" s="156">
        <f>ROUND(VALUE(SUBSTITUTE(実質収支比率等に係る経年分析!I$47,"▲","-")),2)</f>
        <v>28.11</v>
      </c>
      <c r="F20" s="156">
        <f>ROUND(VALUE(SUBSTITUTE(実質収支比率等に係る経年分析!J$47,"▲","-")),2)</f>
        <v>24.32</v>
      </c>
    </row>
    <row r="21" spans="1:11" x14ac:dyDescent="0.2">
      <c r="A21" s="156" t="s">
        <v>54</v>
      </c>
      <c r="B21" s="156">
        <f>IF(ISNUMBER(VALUE(SUBSTITUTE(実質収支比率等に係る経年分析!F$49,"▲","-"))),ROUND(VALUE(SUBSTITUTE(実質収支比率等に係る経年分析!F$49,"▲","-")),2),NA())</f>
        <v>2.2599999999999998</v>
      </c>
      <c r="C21" s="156">
        <f>IF(ISNUMBER(VALUE(SUBSTITUTE(実質収支比率等に係る経年分析!G$49,"▲","-"))),ROUND(VALUE(SUBSTITUTE(実質収支比率等に係る経年分析!G$49,"▲","-")),2),NA())</f>
        <v>1.31</v>
      </c>
      <c r="D21" s="156">
        <f>IF(ISNUMBER(VALUE(SUBSTITUTE(実質収支比率等に係る経年分析!H$49,"▲","-"))),ROUND(VALUE(SUBSTITUTE(実質収支比率等に係る経年分析!H$49,"▲","-")),2),NA())</f>
        <v>-5.0599999999999996</v>
      </c>
      <c r="E21" s="156">
        <f>IF(ISNUMBER(VALUE(SUBSTITUTE(実質収支比率等に係る経年分析!I$49,"▲","-"))),ROUND(VALUE(SUBSTITUTE(実質収支比率等に係る経年分析!I$49,"▲","-")),2),NA())</f>
        <v>-7.17</v>
      </c>
      <c r="F21" s="156">
        <f>IF(ISNUMBER(VALUE(SUBSTITUTE(実質収支比率等に係る経年分析!J$49,"▲","-"))),ROUND(VALUE(SUBSTITUTE(実質収支比率等に係る経年分析!J$49,"▲","-")),2),NA())</f>
        <v>-2.48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f>IF(ROUND(VALUE(SUBSTITUTE(連結実質赤字比率に係る赤字・黒字の構成分析!H$42,"▲", "-")), 2) &lt; 0, ABS(ROUND(VALUE(SUBSTITUTE(連結実質赤字比率に係る赤字・黒字の構成分析!H$42,"▲", "-")), 2)), NA())</f>
        <v>0.08</v>
      </c>
      <c r="G28" s="157" t="e">
        <f>IF(ROUND(VALUE(SUBSTITUTE(連結実質赤字比率に係る赤字・黒字の構成分析!H$42,"▲", "-")), 2) &gt;= 0, ABS(ROUND(VALUE(SUBSTITUTE(連結実質赤字比率に係る赤字・黒字の構成分析!H$42,"▲", "-")), 2)), NA())</f>
        <v>#N/A</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介護保険事業（サービス事業勘定）特別会計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0.24</v>
      </c>
    </row>
    <row r="34" spans="1:16" x14ac:dyDescent="0.2">
      <c r="A34" s="157" t="str">
        <f>IF(連結実質赤字比率に係る赤字・黒字の構成分析!C$36="",NA(),連結実質赤字比率に係る赤字・黒字の構成分析!C$36)</f>
        <v>介護保険事業（保険事業勘定）特別会計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0.99</v>
      </c>
    </row>
    <row r="35" spans="1:16" x14ac:dyDescent="0.2">
      <c r="A35" s="157" t="str">
        <f>IF(連結実質赤字比率に係る赤字・黒字の構成分析!C$35="",NA(),連結実質赤字比率に係る赤字・黒字の構成分析!C$35)</f>
        <v>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3.09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3.45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4.04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728</v>
      </c>
      <c r="E42" s="158"/>
      <c r="F42" s="158"/>
      <c r="G42" s="158">
        <f>'実質公債費比率（分子）の構造'!L$52</f>
        <v>743</v>
      </c>
      <c r="H42" s="158"/>
      <c r="I42" s="158"/>
      <c r="J42" s="158">
        <f>'実質公債費比率（分子）の構造'!M$52</f>
        <v>738</v>
      </c>
      <c r="K42" s="158"/>
      <c r="L42" s="158"/>
      <c r="M42" s="158">
        <f>'実質公債費比率（分子）の構造'!N$52</f>
        <v>719</v>
      </c>
      <c r="N42" s="158"/>
      <c r="O42" s="158"/>
      <c r="P42" s="158">
        <f>'実質公債費比率（分子）の構造'!O$52</f>
        <v>720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54</v>
      </c>
      <c r="C45" s="158"/>
      <c r="D45" s="158"/>
      <c r="E45" s="158">
        <f>'実質公債費比率（分子）の構造'!L$49</f>
        <v>47</v>
      </c>
      <c r="F45" s="158"/>
      <c r="G45" s="158"/>
      <c r="H45" s="158">
        <f>'実質公債費比率（分子）の構造'!M$49</f>
        <v>40</v>
      </c>
      <c r="I45" s="158"/>
      <c r="J45" s="158"/>
      <c r="K45" s="158">
        <f>'実質公債費比率（分子）の構造'!N$49</f>
        <v>18</v>
      </c>
      <c r="L45" s="158"/>
      <c r="M45" s="158"/>
      <c r="N45" s="158">
        <f>'実質公債費比率（分子）の構造'!O$49</f>
        <v>8</v>
      </c>
      <c r="O45" s="158"/>
      <c r="P45" s="158"/>
    </row>
    <row r="46" spans="1:16" x14ac:dyDescent="0.2">
      <c r="A46" s="158" t="s">
        <v>64</v>
      </c>
      <c r="B46" s="158">
        <f>'実質公債費比率（分子）の構造'!K$48</f>
        <v>37</v>
      </c>
      <c r="C46" s="158"/>
      <c r="D46" s="158"/>
      <c r="E46" s="158">
        <f>'実質公債費比率（分子）の構造'!L$48</f>
        <v>37</v>
      </c>
      <c r="F46" s="158"/>
      <c r="G46" s="158"/>
      <c r="H46" s="158">
        <f>'実質公債費比率（分子）の構造'!M$48</f>
        <v>42</v>
      </c>
      <c r="I46" s="158"/>
      <c r="J46" s="158"/>
      <c r="K46" s="158">
        <f>'実質公債費比率（分子）の構造'!N$48</f>
        <v>38</v>
      </c>
      <c r="L46" s="158"/>
      <c r="M46" s="158"/>
      <c r="N46" s="158">
        <f>'実質公債費比率（分子）の構造'!O$48</f>
        <v>44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836</v>
      </c>
      <c r="C49" s="158"/>
      <c r="D49" s="158"/>
      <c r="E49" s="158">
        <f>'実質公債費比率（分子）の構造'!L$45</f>
        <v>869</v>
      </c>
      <c r="F49" s="158"/>
      <c r="G49" s="158"/>
      <c r="H49" s="158">
        <f>'実質公債費比率（分子）の構造'!M$45</f>
        <v>881</v>
      </c>
      <c r="I49" s="158"/>
      <c r="J49" s="158"/>
      <c r="K49" s="158">
        <f>'実質公債費比率（分子）の構造'!N$45</f>
        <v>883</v>
      </c>
      <c r="L49" s="158"/>
      <c r="M49" s="158"/>
      <c r="N49" s="158">
        <f>'実質公債費比率（分子）の構造'!O$45</f>
        <v>910</v>
      </c>
      <c r="O49" s="158"/>
      <c r="P49" s="158"/>
    </row>
    <row r="50" spans="1:16" x14ac:dyDescent="0.2">
      <c r="A50" s="158" t="s">
        <v>67</v>
      </c>
      <c r="B50" s="158" t="e">
        <f>NA()</f>
        <v>#N/A</v>
      </c>
      <c r="C50" s="158">
        <f>IF(ISNUMBER('実質公債費比率（分子）の構造'!K$53),'実質公債費比率（分子）の構造'!K$53,NA())</f>
        <v>199</v>
      </c>
      <c r="D50" s="158" t="e">
        <f>NA()</f>
        <v>#N/A</v>
      </c>
      <c r="E50" s="158" t="e">
        <f>NA()</f>
        <v>#N/A</v>
      </c>
      <c r="F50" s="158">
        <f>IF(ISNUMBER('実質公債費比率（分子）の構造'!L$53),'実質公債費比率（分子）の構造'!L$53,NA())</f>
        <v>210</v>
      </c>
      <c r="G50" s="158" t="e">
        <f>NA()</f>
        <v>#N/A</v>
      </c>
      <c r="H50" s="158" t="e">
        <f>NA()</f>
        <v>#N/A</v>
      </c>
      <c r="I50" s="158">
        <f>IF(ISNUMBER('実質公債費比率（分子）の構造'!M$53),'実質公債費比率（分子）の構造'!M$53,NA())</f>
        <v>225</v>
      </c>
      <c r="J50" s="158" t="e">
        <f>NA()</f>
        <v>#N/A</v>
      </c>
      <c r="K50" s="158" t="e">
        <f>NA()</f>
        <v>#N/A</v>
      </c>
      <c r="L50" s="158">
        <f>IF(ISNUMBER('実質公債費比率（分子）の構造'!N$53),'実質公債費比率（分子）の構造'!N$53,NA())</f>
        <v>220</v>
      </c>
      <c r="M50" s="158" t="e">
        <f>NA()</f>
        <v>#N/A</v>
      </c>
      <c r="N50" s="158" t="e">
        <f>NA()</f>
        <v>#N/A</v>
      </c>
      <c r="O50" s="158">
        <f>IF(ISNUMBER('実質公債費比率（分子）の構造'!O$53),'実質公債費比率（分子）の構造'!O$53,NA())</f>
        <v>242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6623</v>
      </c>
      <c r="E56" s="157"/>
      <c r="F56" s="157"/>
      <c r="G56" s="157">
        <f>'将来負担比率（分子）の構造'!J$52</f>
        <v>6365</v>
      </c>
      <c r="H56" s="157"/>
      <c r="I56" s="157"/>
      <c r="J56" s="157">
        <f>'将来負担比率（分子）の構造'!K$52</f>
        <v>5974</v>
      </c>
      <c r="K56" s="157"/>
      <c r="L56" s="157"/>
      <c r="M56" s="157">
        <f>'将来負担比率（分子）の構造'!L$52</f>
        <v>6348</v>
      </c>
      <c r="N56" s="157"/>
      <c r="O56" s="157"/>
      <c r="P56" s="157">
        <f>'将来負担比率（分子）の構造'!M$52</f>
        <v>6303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4995</v>
      </c>
      <c r="E58" s="157"/>
      <c r="F58" s="157"/>
      <c r="G58" s="157">
        <f>'将来負担比率（分子）の構造'!J$50</f>
        <v>5023</v>
      </c>
      <c r="H58" s="157"/>
      <c r="I58" s="157"/>
      <c r="J58" s="157">
        <f>'将来負担比率（分子）の構造'!K$50</f>
        <v>6235</v>
      </c>
      <c r="K58" s="157"/>
      <c r="L58" s="157"/>
      <c r="M58" s="157">
        <f>'将来負担比率（分子）の構造'!L$50</f>
        <v>6372</v>
      </c>
      <c r="N58" s="157"/>
      <c r="O58" s="157"/>
      <c r="P58" s="157">
        <f>'将来負担比率（分子）の構造'!M$50</f>
        <v>6425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1101</v>
      </c>
      <c r="C62" s="157"/>
      <c r="D62" s="157"/>
      <c r="E62" s="157">
        <f>'将来負担比率（分子）の構造'!J$45</f>
        <v>1097</v>
      </c>
      <c r="F62" s="157"/>
      <c r="G62" s="157"/>
      <c r="H62" s="157">
        <f>'将来負担比率（分子）の構造'!K$45</f>
        <v>968</v>
      </c>
      <c r="I62" s="157"/>
      <c r="J62" s="157"/>
      <c r="K62" s="157">
        <f>'将来負担比率（分子）の構造'!L$45</f>
        <v>893</v>
      </c>
      <c r="L62" s="157"/>
      <c r="M62" s="157"/>
      <c r="N62" s="157">
        <f>'将来負担比率（分子）の構造'!M$45</f>
        <v>787</v>
      </c>
      <c r="O62" s="157"/>
      <c r="P62" s="157"/>
    </row>
    <row r="63" spans="1:16" x14ac:dyDescent="0.2">
      <c r="A63" s="157" t="s">
        <v>34</v>
      </c>
      <c r="B63" s="157">
        <f>'将来負担比率（分子）の構造'!I$44</f>
        <v>169</v>
      </c>
      <c r="C63" s="157"/>
      <c r="D63" s="157"/>
      <c r="E63" s="157">
        <f>'将来負担比率（分子）の構造'!J$44</f>
        <v>76</v>
      </c>
      <c r="F63" s="157"/>
      <c r="G63" s="157"/>
      <c r="H63" s="157">
        <f>'将来負担比率（分子）の構造'!K$44</f>
        <v>33</v>
      </c>
      <c r="I63" s="157"/>
      <c r="J63" s="157"/>
      <c r="K63" s="157">
        <f>'将来負担比率（分子）の構造'!L$44</f>
        <v>20</v>
      </c>
      <c r="L63" s="157"/>
      <c r="M63" s="157"/>
      <c r="N63" s="157">
        <f>'将来負担比率（分子）の構造'!M$44</f>
        <v>57</v>
      </c>
      <c r="O63" s="157"/>
      <c r="P63" s="157"/>
    </row>
    <row r="64" spans="1:16" x14ac:dyDescent="0.2">
      <c r="A64" s="157" t="s">
        <v>33</v>
      </c>
      <c r="B64" s="157">
        <f>'将来負担比率（分子）の構造'!I$43</f>
        <v>293</v>
      </c>
      <c r="C64" s="157"/>
      <c r="D64" s="157"/>
      <c r="E64" s="157">
        <f>'将来負担比率（分子）の構造'!J$43</f>
        <v>276</v>
      </c>
      <c r="F64" s="157"/>
      <c r="G64" s="157"/>
      <c r="H64" s="157">
        <f>'将来負担比率（分子）の構造'!K$43</f>
        <v>247</v>
      </c>
      <c r="I64" s="157"/>
      <c r="J64" s="157"/>
      <c r="K64" s="157">
        <f>'将来負担比率（分子）の構造'!L$43</f>
        <v>232</v>
      </c>
      <c r="L64" s="157"/>
      <c r="M64" s="157"/>
      <c r="N64" s="157">
        <f>'将来負担比率（分子）の構造'!M$43</f>
        <v>198</v>
      </c>
      <c r="O64" s="157"/>
      <c r="P64" s="157"/>
    </row>
    <row r="65" spans="1:16" x14ac:dyDescent="0.2">
      <c r="A65" s="157" t="s">
        <v>32</v>
      </c>
      <c r="B65" s="157">
        <f>'将来負担比率（分子）の構造'!I$42</f>
        <v>117</v>
      </c>
      <c r="C65" s="157"/>
      <c r="D65" s="157"/>
      <c r="E65" s="157">
        <f>'将来負担比率（分子）の構造'!J$42</f>
        <v>98</v>
      </c>
      <c r="F65" s="157"/>
      <c r="G65" s="157"/>
      <c r="H65" s="157">
        <f>'将来負担比率（分子）の構造'!K$42</f>
        <v>79</v>
      </c>
      <c r="I65" s="157"/>
      <c r="J65" s="157"/>
      <c r="K65" s="157">
        <f>'将来負担比率（分子）の構造'!L$42</f>
        <v>43</v>
      </c>
      <c r="L65" s="157"/>
      <c r="M65" s="157"/>
      <c r="N65" s="157">
        <f>'将来負担比率（分子）の構造'!M$42</f>
        <v>7</v>
      </c>
      <c r="O65" s="157"/>
      <c r="P65" s="157"/>
    </row>
    <row r="66" spans="1:16" x14ac:dyDescent="0.2">
      <c r="A66" s="157" t="s">
        <v>31</v>
      </c>
      <c r="B66" s="157">
        <f>'将来負担比率（分子）の構造'!I$41</f>
        <v>7616</v>
      </c>
      <c r="C66" s="157"/>
      <c r="D66" s="157"/>
      <c r="E66" s="157">
        <f>'将来負担比率（分子）の構造'!J$41</f>
        <v>7428</v>
      </c>
      <c r="F66" s="157"/>
      <c r="G66" s="157"/>
      <c r="H66" s="157">
        <f>'将来負担比率（分子）の構造'!K$41</f>
        <v>7015</v>
      </c>
      <c r="I66" s="157"/>
      <c r="J66" s="157"/>
      <c r="K66" s="157">
        <f>'将来負担比率（分子）の構造'!L$41</f>
        <v>6849</v>
      </c>
      <c r="L66" s="157"/>
      <c r="M66" s="157"/>
      <c r="N66" s="157">
        <f>'将来負担比率（分子）の構造'!M$41</f>
        <v>7709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1475</v>
      </c>
      <c r="C72" s="161">
        <f>基金残高に係る経年分析!G55</f>
        <v>1169</v>
      </c>
      <c r="D72" s="161">
        <f>基金残高に係る経年分析!H55</f>
        <v>1035</v>
      </c>
    </row>
    <row r="73" spans="1:16" x14ac:dyDescent="0.2">
      <c r="A73" s="160" t="s">
        <v>74</v>
      </c>
      <c r="B73" s="161">
        <f>基金残高に係る経年分析!F56</f>
        <v>467</v>
      </c>
      <c r="C73" s="161">
        <f>基金残高に係る経年分析!G56</f>
        <v>468</v>
      </c>
      <c r="D73" s="161">
        <f>基金残高に係る経年分析!H56</f>
        <v>469</v>
      </c>
    </row>
    <row r="74" spans="1:16" x14ac:dyDescent="0.2">
      <c r="A74" s="160" t="s">
        <v>75</v>
      </c>
      <c r="B74" s="161">
        <f>基金残高に係る経年分析!F57</f>
        <v>4553</v>
      </c>
      <c r="C74" s="161">
        <f>基金残高に係る経年分析!G57</f>
        <v>5002</v>
      </c>
      <c r="D74" s="161">
        <f>基金残高に係る経年分析!H57</f>
        <v>5262</v>
      </c>
    </row>
  </sheetData>
  <sheetProtection algorithmName="SHA-512" hashValue="YpoZLUyHaSLOvLIdZ5FwN1+GP9dB2FvHRuBXSLIjA/1wwfFbPervkC9FNAmX+V8Nk+KJEy1vVKCtcC8v42hpKA==" saltValue="OvJMEWeIRcr2f6v2hsnf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613579</v>
      </c>
      <c r="S5" s="600"/>
      <c r="T5" s="600"/>
      <c r="U5" s="600"/>
      <c r="V5" s="600"/>
      <c r="W5" s="600"/>
      <c r="X5" s="600"/>
      <c r="Y5" s="601"/>
      <c r="Z5" s="602">
        <v>7</v>
      </c>
      <c r="AA5" s="602"/>
      <c r="AB5" s="602"/>
      <c r="AC5" s="602"/>
      <c r="AD5" s="603">
        <v>613579</v>
      </c>
      <c r="AE5" s="603"/>
      <c r="AF5" s="603"/>
      <c r="AG5" s="603"/>
      <c r="AH5" s="603"/>
      <c r="AI5" s="603"/>
      <c r="AJ5" s="603"/>
      <c r="AK5" s="603"/>
      <c r="AL5" s="604">
        <v>14.4</v>
      </c>
      <c r="AM5" s="605"/>
      <c r="AN5" s="605"/>
      <c r="AO5" s="606"/>
      <c r="AP5" s="596" t="s">
        <v>217</v>
      </c>
      <c r="AQ5" s="597"/>
      <c r="AR5" s="597"/>
      <c r="AS5" s="597"/>
      <c r="AT5" s="597"/>
      <c r="AU5" s="597"/>
      <c r="AV5" s="597"/>
      <c r="AW5" s="597"/>
      <c r="AX5" s="597"/>
      <c r="AY5" s="597"/>
      <c r="AZ5" s="597"/>
      <c r="BA5" s="597"/>
      <c r="BB5" s="597"/>
      <c r="BC5" s="597"/>
      <c r="BD5" s="597"/>
      <c r="BE5" s="597"/>
      <c r="BF5" s="598"/>
      <c r="BG5" s="610">
        <v>613579</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93397</v>
      </c>
      <c r="S6" s="611"/>
      <c r="T6" s="611"/>
      <c r="U6" s="611"/>
      <c r="V6" s="611"/>
      <c r="W6" s="611"/>
      <c r="X6" s="611"/>
      <c r="Y6" s="612"/>
      <c r="Z6" s="613">
        <v>1.1000000000000001</v>
      </c>
      <c r="AA6" s="613"/>
      <c r="AB6" s="613"/>
      <c r="AC6" s="613"/>
      <c r="AD6" s="614">
        <v>93397</v>
      </c>
      <c r="AE6" s="614"/>
      <c r="AF6" s="614"/>
      <c r="AG6" s="614"/>
      <c r="AH6" s="614"/>
      <c r="AI6" s="614"/>
      <c r="AJ6" s="614"/>
      <c r="AK6" s="614"/>
      <c r="AL6" s="615">
        <v>2.2000000000000002</v>
      </c>
      <c r="AM6" s="616"/>
      <c r="AN6" s="616"/>
      <c r="AO6" s="617"/>
      <c r="AP6" s="607" t="s">
        <v>222</v>
      </c>
      <c r="AQ6" s="608"/>
      <c r="AR6" s="608"/>
      <c r="AS6" s="608"/>
      <c r="AT6" s="608"/>
      <c r="AU6" s="608"/>
      <c r="AV6" s="608"/>
      <c r="AW6" s="608"/>
      <c r="AX6" s="608"/>
      <c r="AY6" s="608"/>
      <c r="AZ6" s="608"/>
      <c r="BA6" s="608"/>
      <c r="BB6" s="608"/>
      <c r="BC6" s="608"/>
      <c r="BD6" s="608"/>
      <c r="BE6" s="608"/>
      <c r="BF6" s="609"/>
      <c r="BG6" s="610">
        <v>613579</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78230</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78230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200</v>
      </c>
      <c r="S7" s="611"/>
      <c r="T7" s="611"/>
      <c r="U7" s="611"/>
      <c r="V7" s="611"/>
      <c r="W7" s="611"/>
      <c r="X7" s="611"/>
      <c r="Y7" s="612"/>
      <c r="Z7" s="613">
        <v>0</v>
      </c>
      <c r="AA7" s="613"/>
      <c r="AB7" s="613"/>
      <c r="AC7" s="613"/>
      <c r="AD7" s="614">
        <v>200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186590</v>
      </c>
      <c r="BH7" s="611"/>
      <c r="BI7" s="611"/>
      <c r="BJ7" s="611"/>
      <c r="BK7" s="611"/>
      <c r="BL7" s="611"/>
      <c r="BM7" s="611"/>
      <c r="BN7" s="612"/>
      <c r="BO7" s="613">
        <v>30.4</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2793611</v>
      </c>
      <c r="CS7" s="611"/>
      <c r="CT7" s="611"/>
      <c r="CU7" s="611"/>
      <c r="CV7" s="611"/>
      <c r="CW7" s="611"/>
      <c r="CX7" s="611"/>
      <c r="CY7" s="612"/>
      <c r="CZ7" s="613">
        <v>32.5</v>
      </c>
      <c r="DA7" s="613"/>
      <c r="DB7" s="613"/>
      <c r="DC7" s="613"/>
      <c r="DD7" s="619">
        <v>1282644</v>
      </c>
      <c r="DE7" s="611"/>
      <c r="DF7" s="611"/>
      <c r="DG7" s="611"/>
      <c r="DH7" s="611"/>
      <c r="DI7" s="611"/>
      <c r="DJ7" s="611"/>
      <c r="DK7" s="611"/>
      <c r="DL7" s="611"/>
      <c r="DM7" s="611"/>
      <c r="DN7" s="611"/>
      <c r="DO7" s="611"/>
      <c r="DP7" s="612"/>
      <c r="DQ7" s="619">
        <v>1113931</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2296</v>
      </c>
      <c r="S8" s="611"/>
      <c r="T8" s="611"/>
      <c r="U8" s="611"/>
      <c r="V8" s="611"/>
      <c r="W8" s="611"/>
      <c r="X8" s="611"/>
      <c r="Y8" s="612"/>
      <c r="Z8" s="613">
        <v>0</v>
      </c>
      <c r="AA8" s="613"/>
      <c r="AB8" s="613"/>
      <c r="AC8" s="613"/>
      <c r="AD8" s="614">
        <v>2296</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7762</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1884185</v>
      </c>
      <c r="CS8" s="611"/>
      <c r="CT8" s="611"/>
      <c r="CU8" s="611"/>
      <c r="CV8" s="611"/>
      <c r="CW8" s="611"/>
      <c r="CX8" s="611"/>
      <c r="CY8" s="612"/>
      <c r="CZ8" s="613">
        <v>21.9</v>
      </c>
      <c r="DA8" s="613"/>
      <c r="DB8" s="613"/>
      <c r="DC8" s="613"/>
      <c r="DD8" s="619" t="s">
        <v>122</v>
      </c>
      <c r="DE8" s="611"/>
      <c r="DF8" s="611"/>
      <c r="DG8" s="611"/>
      <c r="DH8" s="611"/>
      <c r="DI8" s="611"/>
      <c r="DJ8" s="611"/>
      <c r="DK8" s="611"/>
      <c r="DL8" s="611"/>
      <c r="DM8" s="611"/>
      <c r="DN8" s="611"/>
      <c r="DO8" s="611"/>
      <c r="DP8" s="612"/>
      <c r="DQ8" s="619">
        <v>1082067</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3192</v>
      </c>
      <c r="S9" s="611"/>
      <c r="T9" s="611"/>
      <c r="U9" s="611"/>
      <c r="V9" s="611"/>
      <c r="W9" s="611"/>
      <c r="X9" s="611"/>
      <c r="Y9" s="612"/>
      <c r="Z9" s="613">
        <v>0</v>
      </c>
      <c r="AA9" s="613"/>
      <c r="AB9" s="613"/>
      <c r="AC9" s="613"/>
      <c r="AD9" s="614">
        <v>3192</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154835</v>
      </c>
      <c r="BH9" s="611"/>
      <c r="BI9" s="611"/>
      <c r="BJ9" s="611"/>
      <c r="BK9" s="611"/>
      <c r="BL9" s="611"/>
      <c r="BM9" s="611"/>
      <c r="BN9" s="612"/>
      <c r="BO9" s="613">
        <v>25.2</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386172</v>
      </c>
      <c r="CS9" s="611"/>
      <c r="CT9" s="611"/>
      <c r="CU9" s="611"/>
      <c r="CV9" s="611"/>
      <c r="CW9" s="611"/>
      <c r="CX9" s="611"/>
      <c r="CY9" s="612"/>
      <c r="CZ9" s="613">
        <v>4.5</v>
      </c>
      <c r="DA9" s="613"/>
      <c r="DB9" s="613"/>
      <c r="DC9" s="613"/>
      <c r="DD9" s="619">
        <v>10374</v>
      </c>
      <c r="DE9" s="611"/>
      <c r="DF9" s="611"/>
      <c r="DG9" s="611"/>
      <c r="DH9" s="611"/>
      <c r="DI9" s="611"/>
      <c r="DJ9" s="611"/>
      <c r="DK9" s="611"/>
      <c r="DL9" s="611"/>
      <c r="DM9" s="611"/>
      <c r="DN9" s="611"/>
      <c r="DO9" s="611"/>
      <c r="DP9" s="612"/>
      <c r="DQ9" s="619">
        <v>341803</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13219</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171256</v>
      </c>
      <c r="S11" s="611"/>
      <c r="T11" s="611"/>
      <c r="U11" s="611"/>
      <c r="V11" s="611"/>
      <c r="W11" s="611"/>
      <c r="X11" s="611"/>
      <c r="Y11" s="612"/>
      <c r="Z11" s="615">
        <v>1.9</v>
      </c>
      <c r="AA11" s="616"/>
      <c r="AB11" s="616"/>
      <c r="AC11" s="622"/>
      <c r="AD11" s="619">
        <v>171256</v>
      </c>
      <c r="AE11" s="611"/>
      <c r="AF11" s="611"/>
      <c r="AG11" s="611"/>
      <c r="AH11" s="611"/>
      <c r="AI11" s="611"/>
      <c r="AJ11" s="611"/>
      <c r="AK11" s="612"/>
      <c r="AL11" s="615">
        <v>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10774</v>
      </c>
      <c r="BH11" s="611"/>
      <c r="BI11" s="611"/>
      <c r="BJ11" s="611"/>
      <c r="BK11" s="611"/>
      <c r="BL11" s="611"/>
      <c r="BM11" s="611"/>
      <c r="BN11" s="612"/>
      <c r="BO11" s="613">
        <v>1.8</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693363</v>
      </c>
      <c r="CS11" s="611"/>
      <c r="CT11" s="611"/>
      <c r="CU11" s="611"/>
      <c r="CV11" s="611"/>
      <c r="CW11" s="611"/>
      <c r="CX11" s="611"/>
      <c r="CY11" s="612"/>
      <c r="CZ11" s="613">
        <v>8.1</v>
      </c>
      <c r="DA11" s="613"/>
      <c r="DB11" s="613"/>
      <c r="DC11" s="613"/>
      <c r="DD11" s="619">
        <v>107258</v>
      </c>
      <c r="DE11" s="611"/>
      <c r="DF11" s="611"/>
      <c r="DG11" s="611"/>
      <c r="DH11" s="611"/>
      <c r="DI11" s="611"/>
      <c r="DJ11" s="611"/>
      <c r="DK11" s="611"/>
      <c r="DL11" s="611"/>
      <c r="DM11" s="611"/>
      <c r="DN11" s="611"/>
      <c r="DO11" s="611"/>
      <c r="DP11" s="612"/>
      <c r="DQ11" s="619">
        <v>469173</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337613</v>
      </c>
      <c r="BH12" s="611"/>
      <c r="BI12" s="611"/>
      <c r="BJ12" s="611"/>
      <c r="BK12" s="611"/>
      <c r="BL12" s="611"/>
      <c r="BM12" s="611"/>
      <c r="BN12" s="612"/>
      <c r="BO12" s="613">
        <v>55</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313047</v>
      </c>
      <c r="CS12" s="611"/>
      <c r="CT12" s="611"/>
      <c r="CU12" s="611"/>
      <c r="CV12" s="611"/>
      <c r="CW12" s="611"/>
      <c r="CX12" s="611"/>
      <c r="CY12" s="612"/>
      <c r="CZ12" s="613">
        <v>3.6</v>
      </c>
      <c r="DA12" s="613"/>
      <c r="DB12" s="613"/>
      <c r="DC12" s="613"/>
      <c r="DD12" s="619">
        <v>187519</v>
      </c>
      <c r="DE12" s="611"/>
      <c r="DF12" s="611"/>
      <c r="DG12" s="611"/>
      <c r="DH12" s="611"/>
      <c r="DI12" s="611"/>
      <c r="DJ12" s="611"/>
      <c r="DK12" s="611"/>
      <c r="DL12" s="611"/>
      <c r="DM12" s="611"/>
      <c r="DN12" s="611"/>
      <c r="DO12" s="611"/>
      <c r="DP12" s="612"/>
      <c r="DQ12" s="619">
        <v>140144</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323777</v>
      </c>
      <c r="BH13" s="611"/>
      <c r="BI13" s="611"/>
      <c r="BJ13" s="611"/>
      <c r="BK13" s="611"/>
      <c r="BL13" s="611"/>
      <c r="BM13" s="611"/>
      <c r="BN13" s="612"/>
      <c r="BO13" s="613">
        <v>52.8</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501715</v>
      </c>
      <c r="CS13" s="611"/>
      <c r="CT13" s="611"/>
      <c r="CU13" s="611"/>
      <c r="CV13" s="611"/>
      <c r="CW13" s="611"/>
      <c r="CX13" s="611"/>
      <c r="CY13" s="612"/>
      <c r="CZ13" s="613">
        <v>5.8</v>
      </c>
      <c r="DA13" s="613"/>
      <c r="DB13" s="613"/>
      <c r="DC13" s="613"/>
      <c r="DD13" s="619">
        <v>335022</v>
      </c>
      <c r="DE13" s="611"/>
      <c r="DF13" s="611"/>
      <c r="DG13" s="611"/>
      <c r="DH13" s="611"/>
      <c r="DI13" s="611"/>
      <c r="DJ13" s="611"/>
      <c r="DK13" s="611"/>
      <c r="DL13" s="611"/>
      <c r="DM13" s="611"/>
      <c r="DN13" s="611"/>
      <c r="DO13" s="611"/>
      <c r="DP13" s="612"/>
      <c r="DQ13" s="619">
        <v>223564</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34496</v>
      </c>
      <c r="BH14" s="611"/>
      <c r="BI14" s="611"/>
      <c r="BJ14" s="611"/>
      <c r="BK14" s="611"/>
      <c r="BL14" s="611"/>
      <c r="BM14" s="611"/>
      <c r="BN14" s="612"/>
      <c r="BO14" s="613">
        <v>5.6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195118</v>
      </c>
      <c r="CS14" s="611"/>
      <c r="CT14" s="611"/>
      <c r="CU14" s="611"/>
      <c r="CV14" s="611"/>
      <c r="CW14" s="611"/>
      <c r="CX14" s="611"/>
      <c r="CY14" s="612"/>
      <c r="CZ14" s="613">
        <v>2.2999999999999998</v>
      </c>
      <c r="DA14" s="613"/>
      <c r="DB14" s="613"/>
      <c r="DC14" s="613"/>
      <c r="DD14" s="619">
        <v>7678</v>
      </c>
      <c r="DE14" s="611"/>
      <c r="DF14" s="611"/>
      <c r="DG14" s="611"/>
      <c r="DH14" s="611"/>
      <c r="DI14" s="611"/>
      <c r="DJ14" s="611"/>
      <c r="DK14" s="611"/>
      <c r="DL14" s="611"/>
      <c r="DM14" s="611"/>
      <c r="DN14" s="611"/>
      <c r="DO14" s="611"/>
      <c r="DP14" s="612"/>
      <c r="DQ14" s="619">
        <v>191107</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5821</v>
      </c>
      <c r="S15" s="611"/>
      <c r="T15" s="611"/>
      <c r="U15" s="611"/>
      <c r="V15" s="611"/>
      <c r="W15" s="611"/>
      <c r="X15" s="611"/>
      <c r="Y15" s="612"/>
      <c r="Z15" s="613">
        <v>0.1</v>
      </c>
      <c r="AA15" s="613"/>
      <c r="AB15" s="613"/>
      <c r="AC15" s="613"/>
      <c r="AD15" s="614">
        <v>5821</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54880</v>
      </c>
      <c r="BH15" s="611"/>
      <c r="BI15" s="611"/>
      <c r="BJ15" s="611"/>
      <c r="BK15" s="611"/>
      <c r="BL15" s="611"/>
      <c r="BM15" s="611"/>
      <c r="BN15" s="612"/>
      <c r="BO15" s="613">
        <v>8.9</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594311</v>
      </c>
      <c r="CS15" s="611"/>
      <c r="CT15" s="611"/>
      <c r="CU15" s="611"/>
      <c r="CV15" s="611"/>
      <c r="CW15" s="611"/>
      <c r="CX15" s="611"/>
      <c r="CY15" s="612"/>
      <c r="CZ15" s="613">
        <v>6.9</v>
      </c>
      <c r="DA15" s="613"/>
      <c r="DB15" s="613"/>
      <c r="DC15" s="613"/>
      <c r="DD15" s="619">
        <v>108794</v>
      </c>
      <c r="DE15" s="611"/>
      <c r="DF15" s="611"/>
      <c r="DG15" s="611"/>
      <c r="DH15" s="611"/>
      <c r="DI15" s="611"/>
      <c r="DJ15" s="611"/>
      <c r="DK15" s="611"/>
      <c r="DL15" s="611"/>
      <c r="DM15" s="611"/>
      <c r="DN15" s="611"/>
      <c r="DO15" s="611"/>
      <c r="DP15" s="612"/>
      <c r="DQ15" s="619">
        <v>403201</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10391</v>
      </c>
      <c r="S16" s="611"/>
      <c r="T16" s="611"/>
      <c r="U16" s="611"/>
      <c r="V16" s="611"/>
      <c r="W16" s="611"/>
      <c r="X16" s="611"/>
      <c r="Y16" s="612"/>
      <c r="Z16" s="613">
        <v>0.1</v>
      </c>
      <c r="AA16" s="613"/>
      <c r="AB16" s="613"/>
      <c r="AC16" s="613"/>
      <c r="AD16" s="614">
        <v>10391</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238612</v>
      </c>
      <c r="CS16" s="611"/>
      <c r="CT16" s="611"/>
      <c r="CU16" s="611"/>
      <c r="CV16" s="611"/>
      <c r="CW16" s="611"/>
      <c r="CX16" s="611"/>
      <c r="CY16" s="612"/>
      <c r="CZ16" s="613">
        <v>2.8</v>
      </c>
      <c r="DA16" s="613"/>
      <c r="DB16" s="613"/>
      <c r="DC16" s="613"/>
      <c r="DD16" s="619" t="s">
        <v>122</v>
      </c>
      <c r="DE16" s="611"/>
      <c r="DF16" s="611"/>
      <c r="DG16" s="611"/>
      <c r="DH16" s="611"/>
      <c r="DI16" s="611"/>
      <c r="DJ16" s="611"/>
      <c r="DK16" s="611"/>
      <c r="DL16" s="611"/>
      <c r="DM16" s="611"/>
      <c r="DN16" s="611"/>
      <c r="DO16" s="611"/>
      <c r="DP16" s="612"/>
      <c r="DQ16" s="619">
        <v>121833</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21339</v>
      </c>
      <c r="S17" s="611"/>
      <c r="T17" s="611"/>
      <c r="U17" s="611"/>
      <c r="V17" s="611"/>
      <c r="W17" s="611"/>
      <c r="X17" s="611"/>
      <c r="Y17" s="612"/>
      <c r="Z17" s="613">
        <v>0.2</v>
      </c>
      <c r="AA17" s="613"/>
      <c r="AB17" s="613"/>
      <c r="AC17" s="613"/>
      <c r="AD17" s="614">
        <v>21339</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910316</v>
      </c>
      <c r="CS17" s="611"/>
      <c r="CT17" s="611"/>
      <c r="CU17" s="611"/>
      <c r="CV17" s="611"/>
      <c r="CW17" s="611"/>
      <c r="CX17" s="611"/>
      <c r="CY17" s="612"/>
      <c r="CZ17" s="613">
        <v>10.6</v>
      </c>
      <c r="DA17" s="613"/>
      <c r="DB17" s="613"/>
      <c r="DC17" s="613"/>
      <c r="DD17" s="619" t="s">
        <v>122</v>
      </c>
      <c r="DE17" s="611"/>
      <c r="DF17" s="611"/>
      <c r="DG17" s="611"/>
      <c r="DH17" s="611"/>
      <c r="DI17" s="611"/>
      <c r="DJ17" s="611"/>
      <c r="DK17" s="611"/>
      <c r="DL17" s="611"/>
      <c r="DM17" s="611"/>
      <c r="DN17" s="611"/>
      <c r="DO17" s="611"/>
      <c r="DP17" s="612"/>
      <c r="DQ17" s="619">
        <v>910316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2074</v>
      </c>
      <c r="S18" s="611"/>
      <c r="T18" s="611"/>
      <c r="U18" s="611"/>
      <c r="V18" s="611"/>
      <c r="W18" s="611"/>
      <c r="X18" s="611"/>
      <c r="Y18" s="612"/>
      <c r="Z18" s="613">
        <v>0</v>
      </c>
      <c r="AA18" s="613"/>
      <c r="AB18" s="613"/>
      <c r="AC18" s="613"/>
      <c r="AD18" s="614">
        <v>2074</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96</v>
      </c>
      <c r="CS18" s="611"/>
      <c r="CT18" s="611"/>
      <c r="CU18" s="611"/>
      <c r="CV18" s="611"/>
      <c r="CW18" s="611"/>
      <c r="CX18" s="611"/>
      <c r="CY18" s="612"/>
      <c r="CZ18" s="613">
        <v>0</v>
      </c>
      <c r="DA18" s="613"/>
      <c r="DB18" s="613"/>
      <c r="DC18" s="613"/>
      <c r="DD18" s="619">
        <v>96</v>
      </c>
      <c r="DE18" s="611"/>
      <c r="DF18" s="611"/>
      <c r="DG18" s="611"/>
      <c r="DH18" s="611"/>
      <c r="DI18" s="611"/>
      <c r="DJ18" s="611"/>
      <c r="DK18" s="611"/>
      <c r="DL18" s="611"/>
      <c r="DM18" s="611"/>
      <c r="DN18" s="611"/>
      <c r="DO18" s="611"/>
      <c r="DP18" s="612"/>
      <c r="DQ18" s="619">
        <v>96</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19089</v>
      </c>
      <c r="S19" s="611"/>
      <c r="T19" s="611"/>
      <c r="U19" s="611"/>
      <c r="V19" s="611"/>
      <c r="W19" s="611"/>
      <c r="X19" s="611"/>
      <c r="Y19" s="612"/>
      <c r="Z19" s="613">
        <v>0.2</v>
      </c>
      <c r="AA19" s="613"/>
      <c r="AB19" s="613"/>
      <c r="AC19" s="613"/>
      <c r="AD19" s="614">
        <v>19089</v>
      </c>
      <c r="AE19" s="614"/>
      <c r="AF19" s="614"/>
      <c r="AG19" s="614"/>
      <c r="AH19" s="614"/>
      <c r="AI19" s="614"/>
      <c r="AJ19" s="614"/>
      <c r="AK19" s="614"/>
      <c r="AL19" s="615">
        <v>0.4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176</v>
      </c>
      <c r="S20" s="611"/>
      <c r="T20" s="611"/>
      <c r="U20" s="611"/>
      <c r="V20" s="611"/>
      <c r="W20" s="611"/>
      <c r="X20" s="611"/>
      <c r="Y20" s="612"/>
      <c r="Z20" s="613">
        <v>0</v>
      </c>
      <c r="AA20" s="613"/>
      <c r="AB20" s="613"/>
      <c r="AC20" s="613"/>
      <c r="AD20" s="614">
        <v>176</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8588776</v>
      </c>
      <c r="CS20" s="611"/>
      <c r="CT20" s="611"/>
      <c r="CU20" s="611"/>
      <c r="CV20" s="611"/>
      <c r="CW20" s="611"/>
      <c r="CX20" s="611"/>
      <c r="CY20" s="612"/>
      <c r="CZ20" s="613">
        <v>100</v>
      </c>
      <c r="DA20" s="613"/>
      <c r="DB20" s="613"/>
      <c r="DC20" s="613"/>
      <c r="DD20" s="619">
        <v>2039385</v>
      </c>
      <c r="DE20" s="611"/>
      <c r="DF20" s="611"/>
      <c r="DG20" s="611"/>
      <c r="DH20" s="611"/>
      <c r="DI20" s="611"/>
      <c r="DJ20" s="611"/>
      <c r="DK20" s="611"/>
      <c r="DL20" s="611"/>
      <c r="DM20" s="611"/>
      <c r="DN20" s="611"/>
      <c r="DO20" s="611"/>
      <c r="DP20" s="612"/>
      <c r="DQ20" s="619">
        <v>5075465</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3717496</v>
      </c>
      <c r="S21" s="611"/>
      <c r="T21" s="611"/>
      <c r="U21" s="611"/>
      <c r="V21" s="611"/>
      <c r="W21" s="611"/>
      <c r="X21" s="611"/>
      <c r="Y21" s="612"/>
      <c r="Z21" s="613">
        <v>42.2</v>
      </c>
      <c r="AA21" s="613"/>
      <c r="AB21" s="613"/>
      <c r="AC21" s="613"/>
      <c r="AD21" s="614">
        <v>3350579</v>
      </c>
      <c r="AE21" s="614"/>
      <c r="AF21" s="614"/>
      <c r="AG21" s="614"/>
      <c r="AH21" s="614"/>
      <c r="AI21" s="614"/>
      <c r="AJ21" s="614"/>
      <c r="AK21" s="614"/>
      <c r="AL21" s="615">
        <v>78.400000000000006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3350579</v>
      </c>
      <c r="S22" s="611"/>
      <c r="T22" s="611"/>
      <c r="U22" s="611"/>
      <c r="V22" s="611"/>
      <c r="W22" s="611"/>
      <c r="X22" s="611"/>
      <c r="Y22" s="612"/>
      <c r="Z22" s="613">
        <v>38.1</v>
      </c>
      <c r="AA22" s="613"/>
      <c r="AB22" s="613"/>
      <c r="AC22" s="613"/>
      <c r="AD22" s="614">
        <v>3350579</v>
      </c>
      <c r="AE22" s="614"/>
      <c r="AF22" s="614"/>
      <c r="AG22" s="614"/>
      <c r="AH22" s="614"/>
      <c r="AI22" s="614"/>
      <c r="AJ22" s="614"/>
      <c r="AK22" s="614"/>
      <c r="AL22" s="615">
        <v>78.400000000000006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366917</v>
      </c>
      <c r="S23" s="611"/>
      <c r="T23" s="611"/>
      <c r="U23" s="611"/>
      <c r="V23" s="611"/>
      <c r="W23" s="611"/>
      <c r="X23" s="611"/>
      <c r="Y23" s="612"/>
      <c r="Z23" s="613">
        <v>4.2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2970684</v>
      </c>
      <c r="CS24" s="600"/>
      <c r="CT24" s="600"/>
      <c r="CU24" s="600"/>
      <c r="CV24" s="600"/>
      <c r="CW24" s="600"/>
      <c r="CX24" s="600"/>
      <c r="CY24" s="601"/>
      <c r="CZ24" s="604">
        <v>34.6</v>
      </c>
      <c r="DA24" s="605"/>
      <c r="DB24" s="605"/>
      <c r="DC24" s="621"/>
      <c r="DD24" s="645">
        <v>2296690</v>
      </c>
      <c r="DE24" s="600"/>
      <c r="DF24" s="600"/>
      <c r="DG24" s="600"/>
      <c r="DH24" s="600"/>
      <c r="DI24" s="600"/>
      <c r="DJ24" s="600"/>
      <c r="DK24" s="601"/>
      <c r="DL24" s="645">
        <v>2156847</v>
      </c>
      <c r="DM24" s="600"/>
      <c r="DN24" s="600"/>
      <c r="DO24" s="600"/>
      <c r="DP24" s="600"/>
      <c r="DQ24" s="600"/>
      <c r="DR24" s="600"/>
      <c r="DS24" s="600"/>
      <c r="DT24" s="600"/>
      <c r="DU24" s="600"/>
      <c r="DV24" s="601"/>
      <c r="DW24" s="604">
        <v>50.4</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4638967</v>
      </c>
      <c r="S25" s="611"/>
      <c r="T25" s="611"/>
      <c r="U25" s="611"/>
      <c r="V25" s="611"/>
      <c r="W25" s="611"/>
      <c r="X25" s="611"/>
      <c r="Y25" s="612"/>
      <c r="Z25" s="613">
        <v>52.7</v>
      </c>
      <c r="AA25" s="613"/>
      <c r="AB25" s="613"/>
      <c r="AC25" s="613"/>
      <c r="AD25" s="614">
        <v>4272050</v>
      </c>
      <c r="AE25" s="614"/>
      <c r="AF25" s="614"/>
      <c r="AG25" s="614"/>
      <c r="AH25" s="614"/>
      <c r="AI25" s="614"/>
      <c r="AJ25" s="614"/>
      <c r="AK25" s="614"/>
      <c r="AL25" s="615">
        <v>100</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1032858</v>
      </c>
      <c r="CS25" s="642"/>
      <c r="CT25" s="642"/>
      <c r="CU25" s="642"/>
      <c r="CV25" s="642"/>
      <c r="CW25" s="642"/>
      <c r="CX25" s="642"/>
      <c r="CY25" s="643"/>
      <c r="CZ25" s="615">
        <v>12</v>
      </c>
      <c r="DA25" s="640"/>
      <c r="DB25" s="640"/>
      <c r="DC25" s="644"/>
      <c r="DD25" s="619">
        <v>946090</v>
      </c>
      <c r="DE25" s="642"/>
      <c r="DF25" s="642"/>
      <c r="DG25" s="642"/>
      <c r="DH25" s="642"/>
      <c r="DI25" s="642"/>
      <c r="DJ25" s="642"/>
      <c r="DK25" s="643"/>
      <c r="DL25" s="619">
        <v>917748</v>
      </c>
      <c r="DM25" s="642"/>
      <c r="DN25" s="642"/>
      <c r="DO25" s="642"/>
      <c r="DP25" s="642"/>
      <c r="DQ25" s="642"/>
      <c r="DR25" s="642"/>
      <c r="DS25" s="642"/>
      <c r="DT25" s="642"/>
      <c r="DU25" s="642"/>
      <c r="DV25" s="643"/>
      <c r="DW25" s="615">
        <v>21.4</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566</v>
      </c>
      <c r="S26" s="611"/>
      <c r="T26" s="611"/>
      <c r="U26" s="611"/>
      <c r="V26" s="611"/>
      <c r="W26" s="611"/>
      <c r="X26" s="611"/>
      <c r="Y26" s="612"/>
      <c r="Z26" s="613">
        <v>0</v>
      </c>
      <c r="AA26" s="613"/>
      <c r="AB26" s="613"/>
      <c r="AC26" s="613"/>
      <c r="AD26" s="614">
        <v>566</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526467</v>
      </c>
      <c r="CS26" s="611"/>
      <c r="CT26" s="611"/>
      <c r="CU26" s="611"/>
      <c r="CV26" s="611"/>
      <c r="CW26" s="611"/>
      <c r="CX26" s="611"/>
      <c r="CY26" s="612"/>
      <c r="CZ26" s="615">
        <v>6.1</v>
      </c>
      <c r="DA26" s="640"/>
      <c r="DB26" s="640"/>
      <c r="DC26" s="644"/>
      <c r="DD26" s="619">
        <v>502961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29659</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613579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1027511</v>
      </c>
      <c r="CS27" s="642"/>
      <c r="CT27" s="642"/>
      <c r="CU27" s="642"/>
      <c r="CV27" s="642"/>
      <c r="CW27" s="642"/>
      <c r="CX27" s="642"/>
      <c r="CY27" s="643"/>
      <c r="CZ27" s="615">
        <v>12</v>
      </c>
      <c r="DA27" s="640"/>
      <c r="DB27" s="640"/>
      <c r="DC27" s="644"/>
      <c r="DD27" s="619">
        <v>440285</v>
      </c>
      <c r="DE27" s="642"/>
      <c r="DF27" s="642"/>
      <c r="DG27" s="642"/>
      <c r="DH27" s="642"/>
      <c r="DI27" s="642"/>
      <c r="DJ27" s="642"/>
      <c r="DK27" s="643"/>
      <c r="DL27" s="619">
        <v>328784</v>
      </c>
      <c r="DM27" s="642"/>
      <c r="DN27" s="642"/>
      <c r="DO27" s="642"/>
      <c r="DP27" s="642"/>
      <c r="DQ27" s="642"/>
      <c r="DR27" s="642"/>
      <c r="DS27" s="642"/>
      <c r="DT27" s="642"/>
      <c r="DU27" s="642"/>
      <c r="DV27" s="643"/>
      <c r="DW27" s="615">
        <v>7.7</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75098</v>
      </c>
      <c r="S28" s="611"/>
      <c r="T28" s="611"/>
      <c r="U28" s="611"/>
      <c r="V28" s="611"/>
      <c r="W28" s="611"/>
      <c r="X28" s="611"/>
      <c r="Y28" s="612"/>
      <c r="Z28" s="613">
        <v>0.9</v>
      </c>
      <c r="AA28" s="613"/>
      <c r="AB28" s="613"/>
      <c r="AC28" s="613"/>
      <c r="AD28" s="614">
        <v>122</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910315</v>
      </c>
      <c r="CS28" s="611"/>
      <c r="CT28" s="611"/>
      <c r="CU28" s="611"/>
      <c r="CV28" s="611"/>
      <c r="CW28" s="611"/>
      <c r="CX28" s="611"/>
      <c r="CY28" s="612"/>
      <c r="CZ28" s="615">
        <v>10.6</v>
      </c>
      <c r="DA28" s="640"/>
      <c r="DB28" s="640"/>
      <c r="DC28" s="644"/>
      <c r="DD28" s="619">
        <v>910315</v>
      </c>
      <c r="DE28" s="611"/>
      <c r="DF28" s="611"/>
      <c r="DG28" s="611"/>
      <c r="DH28" s="611"/>
      <c r="DI28" s="611"/>
      <c r="DJ28" s="611"/>
      <c r="DK28" s="612"/>
      <c r="DL28" s="619">
        <v>910315</v>
      </c>
      <c r="DM28" s="611"/>
      <c r="DN28" s="611"/>
      <c r="DO28" s="611"/>
      <c r="DP28" s="611"/>
      <c r="DQ28" s="611"/>
      <c r="DR28" s="611"/>
      <c r="DS28" s="611"/>
      <c r="DT28" s="611"/>
      <c r="DU28" s="611"/>
      <c r="DV28" s="612"/>
      <c r="DW28" s="615">
        <v>21.3</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5226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910315</v>
      </c>
      <c r="CS29" s="642"/>
      <c r="CT29" s="642"/>
      <c r="CU29" s="642"/>
      <c r="CV29" s="642"/>
      <c r="CW29" s="642"/>
      <c r="CX29" s="642"/>
      <c r="CY29" s="643"/>
      <c r="CZ29" s="615">
        <v>10.6</v>
      </c>
      <c r="DA29" s="640"/>
      <c r="DB29" s="640"/>
      <c r="DC29" s="644"/>
      <c r="DD29" s="619">
        <v>910315</v>
      </c>
      <c r="DE29" s="642"/>
      <c r="DF29" s="642"/>
      <c r="DG29" s="642"/>
      <c r="DH29" s="642"/>
      <c r="DI29" s="642"/>
      <c r="DJ29" s="642"/>
      <c r="DK29" s="643"/>
      <c r="DL29" s="619">
        <v>910315</v>
      </c>
      <c r="DM29" s="642"/>
      <c r="DN29" s="642"/>
      <c r="DO29" s="642"/>
      <c r="DP29" s="642"/>
      <c r="DQ29" s="642"/>
      <c r="DR29" s="642"/>
      <c r="DS29" s="642"/>
      <c r="DT29" s="642"/>
      <c r="DU29" s="642"/>
      <c r="DV29" s="643"/>
      <c r="DW29" s="615">
        <v>21.3</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702825</v>
      </c>
      <c r="S30" s="611"/>
      <c r="T30" s="611"/>
      <c r="U30" s="611"/>
      <c r="V30" s="611"/>
      <c r="W30" s="611"/>
      <c r="X30" s="611"/>
      <c r="Y30" s="612"/>
      <c r="Z30" s="613">
        <v>8</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884863</v>
      </c>
      <c r="CS30" s="611"/>
      <c r="CT30" s="611"/>
      <c r="CU30" s="611"/>
      <c r="CV30" s="611"/>
      <c r="CW30" s="611"/>
      <c r="CX30" s="611"/>
      <c r="CY30" s="612"/>
      <c r="CZ30" s="615">
        <v>10.3</v>
      </c>
      <c r="DA30" s="640"/>
      <c r="DB30" s="640"/>
      <c r="DC30" s="644"/>
      <c r="DD30" s="619">
        <v>884863</v>
      </c>
      <c r="DE30" s="611"/>
      <c r="DF30" s="611"/>
      <c r="DG30" s="611"/>
      <c r="DH30" s="611"/>
      <c r="DI30" s="611"/>
      <c r="DJ30" s="611"/>
      <c r="DK30" s="612"/>
      <c r="DL30" s="619">
        <v>884863</v>
      </c>
      <c r="DM30" s="611"/>
      <c r="DN30" s="611"/>
      <c r="DO30" s="611"/>
      <c r="DP30" s="611"/>
      <c r="DQ30" s="611"/>
      <c r="DR30" s="611"/>
      <c r="DS30" s="611"/>
      <c r="DT30" s="611"/>
      <c r="DU30" s="611"/>
      <c r="DV30" s="612"/>
      <c r="DW30" s="615">
        <v>20.7</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99.3</v>
      </c>
      <c r="BH31" s="654"/>
      <c r="BI31" s="654"/>
      <c r="BJ31" s="654"/>
      <c r="BK31" s="654"/>
      <c r="BL31" s="654"/>
      <c r="BM31" s="605">
        <v>96.4</v>
      </c>
      <c r="BN31" s="654"/>
      <c r="BO31" s="654"/>
      <c r="BP31" s="654"/>
      <c r="BQ31" s="655"/>
      <c r="BR31" s="666">
        <v>99.2</v>
      </c>
      <c r="BS31" s="654"/>
      <c r="BT31" s="654"/>
      <c r="BU31" s="654"/>
      <c r="BV31" s="654"/>
      <c r="BW31" s="654"/>
      <c r="BX31" s="605">
        <v>96.3</v>
      </c>
      <c r="BY31" s="654"/>
      <c r="BZ31" s="654"/>
      <c r="CA31" s="654"/>
      <c r="CB31" s="655"/>
      <c r="CD31" s="648"/>
      <c r="CE31" s="649"/>
      <c r="CF31" s="607" t="s">
        <v>301</v>
      </c>
      <c r="CG31" s="608"/>
      <c r="CH31" s="608"/>
      <c r="CI31" s="608"/>
      <c r="CJ31" s="608"/>
      <c r="CK31" s="608"/>
      <c r="CL31" s="608"/>
      <c r="CM31" s="608"/>
      <c r="CN31" s="608"/>
      <c r="CO31" s="608"/>
      <c r="CP31" s="608"/>
      <c r="CQ31" s="609"/>
      <c r="CR31" s="610">
        <v>25452</v>
      </c>
      <c r="CS31" s="642"/>
      <c r="CT31" s="642"/>
      <c r="CU31" s="642"/>
      <c r="CV31" s="642"/>
      <c r="CW31" s="642"/>
      <c r="CX31" s="642"/>
      <c r="CY31" s="643"/>
      <c r="CZ31" s="615">
        <v>0.3</v>
      </c>
      <c r="DA31" s="640"/>
      <c r="DB31" s="640"/>
      <c r="DC31" s="644"/>
      <c r="DD31" s="619">
        <v>25452</v>
      </c>
      <c r="DE31" s="642"/>
      <c r="DF31" s="642"/>
      <c r="DG31" s="642"/>
      <c r="DH31" s="642"/>
      <c r="DI31" s="642"/>
      <c r="DJ31" s="642"/>
      <c r="DK31" s="643"/>
      <c r="DL31" s="619">
        <v>25452</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557514</v>
      </c>
      <c r="S32" s="611"/>
      <c r="T32" s="611"/>
      <c r="U32" s="611"/>
      <c r="V32" s="611"/>
      <c r="W32" s="611"/>
      <c r="X32" s="611"/>
      <c r="Y32" s="612"/>
      <c r="Z32" s="613">
        <v>6.3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99.7</v>
      </c>
      <c r="BH32" s="642"/>
      <c r="BI32" s="642"/>
      <c r="BJ32" s="642"/>
      <c r="BK32" s="642"/>
      <c r="BL32" s="642"/>
      <c r="BM32" s="616">
        <v>97.8</v>
      </c>
      <c r="BN32" s="642"/>
      <c r="BO32" s="642"/>
      <c r="BP32" s="642"/>
      <c r="BQ32" s="665"/>
      <c r="BR32" s="667">
        <v>99.4</v>
      </c>
      <c r="BS32" s="642"/>
      <c r="BT32" s="642"/>
      <c r="BU32" s="642"/>
      <c r="BV32" s="642"/>
      <c r="BW32" s="642"/>
      <c r="BX32" s="616">
        <v>97.3</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69137</v>
      </c>
      <c r="S33" s="611"/>
      <c r="T33" s="611"/>
      <c r="U33" s="611"/>
      <c r="V33" s="611"/>
      <c r="W33" s="611"/>
      <c r="X33" s="611"/>
      <c r="Y33" s="612"/>
      <c r="Z33" s="613">
        <v>0.8</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98.9</v>
      </c>
      <c r="BH33" s="669"/>
      <c r="BI33" s="669"/>
      <c r="BJ33" s="669"/>
      <c r="BK33" s="669"/>
      <c r="BL33" s="669"/>
      <c r="BM33" s="670">
        <v>94.8</v>
      </c>
      <c r="BN33" s="669"/>
      <c r="BO33" s="669"/>
      <c r="BP33" s="669"/>
      <c r="BQ33" s="671"/>
      <c r="BR33" s="668">
        <v>98.8</v>
      </c>
      <c r="BS33" s="669"/>
      <c r="BT33" s="669"/>
      <c r="BU33" s="669"/>
      <c r="BV33" s="669"/>
      <c r="BW33" s="669"/>
      <c r="BX33" s="670">
        <v>94.8</v>
      </c>
      <c r="BY33" s="669"/>
      <c r="BZ33" s="669"/>
      <c r="CA33" s="669"/>
      <c r="CB33" s="671"/>
      <c r="CD33" s="607" t="s">
        <v>308</v>
      </c>
      <c r="CE33" s="608"/>
      <c r="CF33" s="608"/>
      <c r="CG33" s="608"/>
      <c r="CH33" s="608"/>
      <c r="CI33" s="608"/>
      <c r="CJ33" s="608"/>
      <c r="CK33" s="608"/>
      <c r="CL33" s="608"/>
      <c r="CM33" s="608"/>
      <c r="CN33" s="608"/>
      <c r="CO33" s="608"/>
      <c r="CP33" s="608"/>
      <c r="CQ33" s="609"/>
      <c r="CR33" s="610">
        <v>3340095</v>
      </c>
      <c r="CS33" s="642"/>
      <c r="CT33" s="642"/>
      <c r="CU33" s="642"/>
      <c r="CV33" s="642"/>
      <c r="CW33" s="642"/>
      <c r="CX33" s="642"/>
      <c r="CY33" s="643"/>
      <c r="CZ33" s="615">
        <v>38.9</v>
      </c>
      <c r="DA33" s="640"/>
      <c r="DB33" s="640"/>
      <c r="DC33" s="644"/>
      <c r="DD33" s="619">
        <v>2404089</v>
      </c>
      <c r="DE33" s="642"/>
      <c r="DF33" s="642"/>
      <c r="DG33" s="642"/>
      <c r="DH33" s="642"/>
      <c r="DI33" s="642"/>
      <c r="DJ33" s="642"/>
      <c r="DK33" s="643"/>
      <c r="DL33" s="619">
        <v>1652543</v>
      </c>
      <c r="DM33" s="642"/>
      <c r="DN33" s="642"/>
      <c r="DO33" s="642"/>
      <c r="DP33" s="642"/>
      <c r="DQ33" s="642"/>
      <c r="DR33" s="642"/>
      <c r="DS33" s="642"/>
      <c r="DT33" s="642"/>
      <c r="DU33" s="642"/>
      <c r="DV33" s="643"/>
      <c r="DW33" s="615">
        <v>38.6</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223544</v>
      </c>
      <c r="S34" s="611"/>
      <c r="T34" s="611"/>
      <c r="U34" s="611"/>
      <c r="V34" s="611"/>
      <c r="W34" s="611"/>
      <c r="X34" s="611"/>
      <c r="Y34" s="612"/>
      <c r="Z34" s="613">
        <v>2.5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1107539</v>
      </c>
      <c r="CS34" s="611"/>
      <c r="CT34" s="611"/>
      <c r="CU34" s="611"/>
      <c r="CV34" s="611"/>
      <c r="CW34" s="611"/>
      <c r="CX34" s="611"/>
      <c r="CY34" s="612"/>
      <c r="CZ34" s="615">
        <v>12.9</v>
      </c>
      <c r="DA34" s="640"/>
      <c r="DB34" s="640"/>
      <c r="DC34" s="644"/>
      <c r="DD34" s="619">
        <v>670464</v>
      </c>
      <c r="DE34" s="611"/>
      <c r="DF34" s="611"/>
      <c r="DG34" s="611"/>
      <c r="DH34" s="611"/>
      <c r="DI34" s="611"/>
      <c r="DJ34" s="611"/>
      <c r="DK34" s="612"/>
      <c r="DL34" s="619">
        <v>547513</v>
      </c>
      <c r="DM34" s="611"/>
      <c r="DN34" s="611"/>
      <c r="DO34" s="611"/>
      <c r="DP34" s="611"/>
      <c r="DQ34" s="611"/>
      <c r="DR34" s="611"/>
      <c r="DS34" s="611"/>
      <c r="DT34" s="611"/>
      <c r="DU34" s="611"/>
      <c r="DV34" s="612"/>
      <c r="DW34" s="615">
        <v>12.8</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462309</v>
      </c>
      <c r="S35" s="611"/>
      <c r="T35" s="611"/>
      <c r="U35" s="611"/>
      <c r="V35" s="611"/>
      <c r="W35" s="611"/>
      <c r="X35" s="611"/>
      <c r="Y35" s="612"/>
      <c r="Z35" s="613">
        <v>5.3</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156628</v>
      </c>
      <c r="CS35" s="642"/>
      <c r="CT35" s="642"/>
      <c r="CU35" s="642"/>
      <c r="CV35" s="642"/>
      <c r="CW35" s="642"/>
      <c r="CX35" s="642"/>
      <c r="CY35" s="643"/>
      <c r="CZ35" s="615">
        <v>1.8</v>
      </c>
      <c r="DA35" s="640"/>
      <c r="DB35" s="640"/>
      <c r="DC35" s="644"/>
      <c r="DD35" s="619">
        <v>123998</v>
      </c>
      <c r="DE35" s="642"/>
      <c r="DF35" s="642"/>
      <c r="DG35" s="642"/>
      <c r="DH35" s="642"/>
      <c r="DI35" s="642"/>
      <c r="DJ35" s="642"/>
      <c r="DK35" s="643"/>
      <c r="DL35" s="619">
        <v>123998</v>
      </c>
      <c r="DM35" s="642"/>
      <c r="DN35" s="642"/>
      <c r="DO35" s="642"/>
      <c r="DP35" s="642"/>
      <c r="DQ35" s="642"/>
      <c r="DR35" s="642"/>
      <c r="DS35" s="642"/>
      <c r="DT35" s="642"/>
      <c r="DU35" s="642"/>
      <c r="DV35" s="643"/>
      <c r="DW35" s="615">
        <v>2.9</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192831</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662587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106739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872661</v>
      </c>
      <c r="CS36" s="611"/>
      <c r="CT36" s="611"/>
      <c r="CU36" s="611"/>
      <c r="CV36" s="611"/>
      <c r="CW36" s="611"/>
      <c r="CX36" s="611"/>
      <c r="CY36" s="612"/>
      <c r="CZ36" s="615">
        <v>10.199999999999999</v>
      </c>
      <c r="DA36" s="640"/>
      <c r="DB36" s="640"/>
      <c r="DC36" s="644"/>
      <c r="DD36" s="619">
        <v>652892</v>
      </c>
      <c r="DE36" s="611"/>
      <c r="DF36" s="611"/>
      <c r="DG36" s="611"/>
      <c r="DH36" s="611"/>
      <c r="DI36" s="611"/>
      <c r="DJ36" s="611"/>
      <c r="DK36" s="612"/>
      <c r="DL36" s="619">
        <v>512987</v>
      </c>
      <c r="DM36" s="611"/>
      <c r="DN36" s="611"/>
      <c r="DO36" s="611"/>
      <c r="DP36" s="611"/>
      <c r="DQ36" s="611"/>
      <c r="DR36" s="611"/>
      <c r="DS36" s="611"/>
      <c r="DT36" s="611"/>
      <c r="DU36" s="611"/>
      <c r="DV36" s="612"/>
      <c r="DW36" s="615">
        <v>12</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101893</v>
      </c>
      <c r="S37" s="611"/>
      <c r="T37" s="611"/>
      <c r="U37" s="611"/>
      <c r="V37" s="611"/>
      <c r="W37" s="611"/>
      <c r="X37" s="611"/>
      <c r="Y37" s="612"/>
      <c r="Z37" s="613">
        <v>1.2</v>
      </c>
      <c r="AA37" s="613"/>
      <c r="AB37" s="613"/>
      <c r="AC37" s="613"/>
      <c r="AD37" s="614">
        <v>173</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24549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82555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262805</v>
      </c>
      <c r="CS37" s="642"/>
      <c r="CT37" s="642"/>
      <c r="CU37" s="642"/>
      <c r="CV37" s="642"/>
      <c r="CW37" s="642"/>
      <c r="CX37" s="642"/>
      <c r="CY37" s="643"/>
      <c r="CZ37" s="615">
        <v>3.1</v>
      </c>
      <c r="DA37" s="640"/>
      <c r="DB37" s="640"/>
      <c r="DC37" s="644"/>
      <c r="DD37" s="619">
        <v>262794</v>
      </c>
      <c r="DE37" s="642"/>
      <c r="DF37" s="642"/>
      <c r="DG37" s="642"/>
      <c r="DH37" s="642"/>
      <c r="DI37" s="642"/>
      <c r="DJ37" s="642"/>
      <c r="DK37" s="643"/>
      <c r="DL37" s="619">
        <v>262794</v>
      </c>
      <c r="DM37" s="642"/>
      <c r="DN37" s="642"/>
      <c r="DO37" s="642"/>
      <c r="DP37" s="642"/>
      <c r="DQ37" s="642"/>
      <c r="DR37" s="642"/>
      <c r="DS37" s="642"/>
      <c r="DT37" s="642"/>
      <c r="DU37" s="642"/>
      <c r="DV37" s="643"/>
      <c r="DW37" s="615">
        <v>6.1</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1745667</v>
      </c>
      <c r="S38" s="611"/>
      <c r="T38" s="611"/>
      <c r="U38" s="611"/>
      <c r="V38" s="611"/>
      <c r="W38" s="611"/>
      <c r="X38" s="611"/>
      <c r="Y38" s="612"/>
      <c r="Z38" s="613">
        <v>19.8</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23175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1221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614863</v>
      </c>
      <c r="CS38" s="611"/>
      <c r="CT38" s="611"/>
      <c r="CU38" s="611"/>
      <c r="CV38" s="611"/>
      <c r="CW38" s="611"/>
      <c r="CX38" s="611"/>
      <c r="CY38" s="612"/>
      <c r="CZ38" s="615">
        <v>7.2</v>
      </c>
      <c r="DA38" s="640"/>
      <c r="DB38" s="640"/>
      <c r="DC38" s="644"/>
      <c r="DD38" s="619">
        <v>493896</v>
      </c>
      <c r="DE38" s="611"/>
      <c r="DF38" s="611"/>
      <c r="DG38" s="611"/>
      <c r="DH38" s="611"/>
      <c r="DI38" s="611"/>
      <c r="DJ38" s="611"/>
      <c r="DK38" s="612"/>
      <c r="DL38" s="619">
        <v>468045</v>
      </c>
      <c r="DM38" s="611"/>
      <c r="DN38" s="611"/>
      <c r="DO38" s="611"/>
      <c r="DP38" s="611"/>
      <c r="DQ38" s="611"/>
      <c r="DR38" s="611"/>
      <c r="DS38" s="611"/>
      <c r="DT38" s="611"/>
      <c r="DU38" s="611"/>
      <c r="DV38" s="612"/>
      <c r="DW38" s="615">
        <v>10.9</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1824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588404</v>
      </c>
      <c r="CS39" s="642"/>
      <c r="CT39" s="642"/>
      <c r="CU39" s="642"/>
      <c r="CV39" s="642"/>
      <c r="CW39" s="642"/>
      <c r="CX39" s="642"/>
      <c r="CY39" s="643"/>
      <c r="CZ39" s="615">
        <v>6.9</v>
      </c>
      <c r="DA39" s="640"/>
      <c r="DB39" s="640"/>
      <c r="DC39" s="644"/>
      <c r="DD39" s="619">
        <v>462839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7567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93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8805236</v>
      </c>
      <c r="S41" s="683"/>
      <c r="T41" s="683"/>
      <c r="U41" s="683"/>
      <c r="V41" s="683"/>
      <c r="W41" s="683"/>
      <c r="X41" s="683"/>
      <c r="Y41" s="687"/>
      <c r="Z41" s="688">
        <v>100</v>
      </c>
      <c r="AA41" s="688"/>
      <c r="AB41" s="688"/>
      <c r="AC41" s="688"/>
      <c r="AD41" s="689">
        <v>4272911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149959</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464904</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507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2277997</v>
      </c>
      <c r="CS42" s="642"/>
      <c r="CT42" s="642"/>
      <c r="CU42" s="642"/>
      <c r="CV42" s="642"/>
      <c r="CW42" s="642"/>
      <c r="CX42" s="642"/>
      <c r="CY42" s="643"/>
      <c r="CZ42" s="615">
        <v>26.5</v>
      </c>
      <c r="DA42" s="640"/>
      <c r="DB42" s="640"/>
      <c r="DC42" s="644"/>
      <c r="DD42" s="619">
        <v>374686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97885</v>
      </c>
      <c r="CS43" s="642"/>
      <c r="CT43" s="642"/>
      <c r="CU43" s="642"/>
      <c r="CV43" s="642"/>
      <c r="CW43" s="642"/>
      <c r="CX43" s="642"/>
      <c r="CY43" s="643"/>
      <c r="CZ43" s="615">
        <v>1.1000000000000001</v>
      </c>
      <c r="DA43" s="640"/>
      <c r="DB43" s="640"/>
      <c r="DC43" s="644"/>
      <c r="DD43" s="619">
        <v>97885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2039385</v>
      </c>
      <c r="CS44" s="611"/>
      <c r="CT44" s="611"/>
      <c r="CU44" s="611"/>
      <c r="CV44" s="611"/>
      <c r="CW44" s="611"/>
      <c r="CX44" s="611"/>
      <c r="CY44" s="612"/>
      <c r="CZ44" s="615">
        <v>23.7</v>
      </c>
      <c r="DA44" s="616"/>
      <c r="DB44" s="616"/>
      <c r="DC44" s="622"/>
      <c r="DD44" s="619">
        <v>252853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67318</v>
      </c>
      <c r="CS45" s="642"/>
      <c r="CT45" s="642"/>
      <c r="CU45" s="642"/>
      <c r="CV45" s="642"/>
      <c r="CW45" s="642"/>
      <c r="CX45" s="642"/>
      <c r="CY45" s="643"/>
      <c r="CZ45" s="615">
        <v>0.8</v>
      </c>
      <c r="DA45" s="640"/>
      <c r="DB45" s="640"/>
      <c r="DC45" s="644"/>
      <c r="DD45" s="619">
        <v>332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1950547</v>
      </c>
      <c r="CS46" s="611"/>
      <c r="CT46" s="611"/>
      <c r="CU46" s="611"/>
      <c r="CV46" s="611"/>
      <c r="CW46" s="611"/>
      <c r="CX46" s="611"/>
      <c r="CY46" s="612"/>
      <c r="CZ46" s="615">
        <v>22.7</v>
      </c>
      <c r="DA46" s="616"/>
      <c r="DB46" s="616"/>
      <c r="DC46" s="622"/>
      <c r="DD46" s="619">
        <v>231001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238612</v>
      </c>
      <c r="CS47" s="642"/>
      <c r="CT47" s="642"/>
      <c r="CU47" s="642"/>
      <c r="CV47" s="642"/>
      <c r="CW47" s="642"/>
      <c r="CX47" s="642"/>
      <c r="CY47" s="643"/>
      <c r="CZ47" s="615">
        <v>2.8</v>
      </c>
      <c r="DA47" s="640"/>
      <c r="DB47" s="640"/>
      <c r="DC47" s="644"/>
      <c r="DD47" s="619">
        <v>121833</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8588776</v>
      </c>
      <c r="CS49" s="669"/>
      <c r="CT49" s="669"/>
      <c r="CU49" s="669"/>
      <c r="CV49" s="669"/>
      <c r="CW49" s="669"/>
      <c r="CX49" s="669"/>
      <c r="CY49" s="698"/>
      <c r="CZ49" s="690">
        <v>100</v>
      </c>
      <c r="DA49" s="699"/>
      <c r="DB49" s="699"/>
      <c r="DC49" s="700"/>
      <c r="DD49" s="701">
        <v>5075465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VtwCAYs7o7caPBQFB/okoA9v3lrtsECY70cZyh88HN7mrV28hvRdo8IKEIWph9AV47APxeEEra5VenDTTUVTw==" saltValue="tegiPb/stKHA7Vnl6PLH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P14" sqref="AP14:AT14"/>
    </sheetView>
  </sheetViews>
  <sheetFormatPr defaultColWidth="0" defaultRowHeight="13" zeroHeight="1" x14ac:dyDescent="0.2"/>
  <cols>
    <col min="1" max="130" width="2.9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8805</v>
      </c>
      <c r="R7" s="740"/>
      <c r="S7" s="740"/>
      <c r="T7" s="740"/>
      <c r="U7" s="740"/>
      <c r="V7" s="740">
        <v>8589</v>
      </c>
      <c r="W7" s="740"/>
      <c r="X7" s="740"/>
      <c r="Y7" s="740"/>
      <c r="Z7" s="740"/>
      <c r="AA7" s="740">
        <v>216</v>
      </c>
      <c r="AB7" s="740"/>
      <c r="AC7" s="740"/>
      <c r="AD7" s="740"/>
      <c r="AE7" s="741"/>
      <c r="AF7" s="742">
        <v>172</v>
      </c>
      <c r="AG7" s="743"/>
      <c r="AH7" s="743"/>
      <c r="AI7" s="743"/>
      <c r="AJ7" s="744"/>
      <c r="AK7" s="745">
        <v>462</v>
      </c>
      <c r="AL7" s="746"/>
      <c r="AM7" s="746"/>
      <c r="AN7" s="746"/>
      <c r="AO7" s="746"/>
      <c r="AP7" s="746">
        <v>7709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8805</v>
      </c>
      <c r="R23" s="780"/>
      <c r="S23" s="780"/>
      <c r="T23" s="780"/>
      <c r="U23" s="780"/>
      <c r="V23" s="780">
        <v>8589</v>
      </c>
      <c r="W23" s="780"/>
      <c r="X23" s="780"/>
      <c r="Y23" s="780"/>
      <c r="Z23" s="780"/>
      <c r="AA23" s="780">
        <v>216</v>
      </c>
      <c r="AB23" s="780"/>
      <c r="AC23" s="780"/>
      <c r="AD23" s="780"/>
      <c r="AE23" s="781"/>
      <c r="AF23" s="782">
        <v>172</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1332</v>
      </c>
      <c r="R28" s="810"/>
      <c r="S28" s="810"/>
      <c r="T28" s="810"/>
      <c r="U28" s="810"/>
      <c r="V28" s="810">
        <v>1225</v>
      </c>
      <c r="W28" s="810"/>
      <c r="X28" s="810"/>
      <c r="Y28" s="810"/>
      <c r="Z28" s="810"/>
      <c r="AA28" s="810">
        <v>107</v>
      </c>
      <c r="AB28" s="810"/>
      <c r="AC28" s="810"/>
      <c r="AD28" s="810"/>
      <c r="AE28" s="811"/>
      <c r="AF28" s="812">
        <v>107</v>
      </c>
      <c r="AG28" s="810"/>
      <c r="AH28" s="810"/>
      <c r="AI28" s="810"/>
      <c r="AJ28" s="813"/>
      <c r="AK28" s="814">
        <v>118</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1297</v>
      </c>
      <c r="R29" s="771"/>
      <c r="S29" s="771"/>
      <c r="T29" s="771"/>
      <c r="U29" s="771"/>
      <c r="V29" s="771">
        <v>1255</v>
      </c>
      <c r="W29" s="771"/>
      <c r="X29" s="771"/>
      <c r="Y29" s="771"/>
      <c r="Z29" s="771"/>
      <c r="AA29" s="771">
        <v>42</v>
      </c>
      <c r="AB29" s="771"/>
      <c r="AC29" s="771"/>
      <c r="AD29" s="771"/>
      <c r="AE29" s="772"/>
      <c r="AF29" s="773">
        <v>42</v>
      </c>
      <c r="AG29" s="774"/>
      <c r="AH29" s="774"/>
      <c r="AI29" s="774"/>
      <c r="AJ29" s="775"/>
      <c r="AK29" s="821">
        <v>216</v>
      </c>
      <c r="AL29" s="817"/>
      <c r="AM29" s="817"/>
      <c r="AN29" s="817"/>
      <c r="AO29" s="817"/>
      <c r="AP29" s="817" t="s">
        <v>488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150</v>
      </c>
      <c r="R30" s="771"/>
      <c r="S30" s="771"/>
      <c r="T30" s="771"/>
      <c r="U30" s="771"/>
      <c r="V30" s="771">
        <v>149</v>
      </c>
      <c r="W30" s="771"/>
      <c r="X30" s="771"/>
      <c r="Y30" s="771"/>
      <c r="Z30" s="771"/>
      <c r="AA30" s="771">
        <v>1</v>
      </c>
      <c r="AB30" s="771"/>
      <c r="AC30" s="771"/>
      <c r="AD30" s="771"/>
      <c r="AE30" s="772"/>
      <c r="AF30" s="773">
        <v>1</v>
      </c>
      <c r="AG30" s="774"/>
      <c r="AH30" s="774"/>
      <c r="AI30" s="774"/>
      <c r="AJ30" s="775"/>
      <c r="AK30" s="821">
        <v>62</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8</v>
      </c>
      <c r="R31" s="771"/>
      <c r="S31" s="771"/>
      <c r="T31" s="771"/>
      <c r="U31" s="771"/>
      <c r="V31" s="771">
        <v>8</v>
      </c>
      <c r="W31" s="771"/>
      <c r="X31" s="771"/>
      <c r="Y31" s="771"/>
      <c r="Z31" s="771"/>
      <c r="AA31" s="771">
        <v>0</v>
      </c>
      <c r="AB31" s="771"/>
      <c r="AC31" s="771"/>
      <c r="AD31" s="771"/>
      <c r="AE31" s="772"/>
      <c r="AF31" s="773">
        <v>0</v>
      </c>
      <c r="AG31" s="774"/>
      <c r="AH31" s="774"/>
      <c r="AI31" s="774"/>
      <c r="AJ31" s="775"/>
      <c r="AK31" s="821">
        <v>4</v>
      </c>
      <c r="AL31" s="817"/>
      <c r="AM31" s="817"/>
      <c r="AN31" s="817"/>
      <c r="AO31" s="817"/>
      <c r="AP31" s="817" t="s">
        <v>488</v>
      </c>
      <c r="AQ31" s="817"/>
      <c r="AR31" s="817"/>
      <c r="AS31" s="817"/>
      <c r="AT31" s="817"/>
      <c r="AU31" s="817" t="s">
        <v>488</v>
      </c>
      <c r="AV31" s="817"/>
      <c r="AW31" s="817"/>
      <c r="AX31" s="817"/>
      <c r="AY31" s="817"/>
      <c r="AZ31" s="818" t="s">
        <v>488</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154</v>
      </c>
      <c r="R32" s="771"/>
      <c r="S32" s="771"/>
      <c r="T32" s="771"/>
      <c r="U32" s="771"/>
      <c r="V32" s="771">
        <v>151</v>
      </c>
      <c r="W32" s="771"/>
      <c r="X32" s="771"/>
      <c r="Y32" s="771"/>
      <c r="Z32" s="771"/>
      <c r="AA32" s="771">
        <v>3</v>
      </c>
      <c r="AB32" s="771"/>
      <c r="AC32" s="771"/>
      <c r="AD32" s="771"/>
      <c r="AE32" s="772"/>
      <c r="AF32" s="773">
        <v>10</v>
      </c>
      <c r="AG32" s="774"/>
      <c r="AH32" s="774"/>
      <c r="AI32" s="774"/>
      <c r="AJ32" s="775"/>
      <c r="AK32" s="821">
        <v>39</v>
      </c>
      <c r="AL32" s="817"/>
      <c r="AM32" s="817"/>
      <c r="AN32" s="817"/>
      <c r="AO32" s="817"/>
      <c r="AP32" s="817">
        <v>193</v>
      </c>
      <c r="AQ32" s="817"/>
      <c r="AR32" s="817"/>
      <c r="AS32" s="817"/>
      <c r="AT32" s="817"/>
      <c r="AU32" s="817">
        <v>97</v>
      </c>
      <c r="AV32" s="817"/>
      <c r="AW32" s="817"/>
      <c r="AX32" s="817"/>
      <c r="AY32" s="817"/>
      <c r="AZ32" s="818" t="s">
        <v>488</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395</v>
      </c>
      <c r="C33" s="768"/>
      <c r="D33" s="768"/>
      <c r="E33" s="768"/>
      <c r="F33" s="768"/>
      <c r="G33" s="768"/>
      <c r="H33" s="768"/>
      <c r="I33" s="768"/>
      <c r="J33" s="768"/>
      <c r="K33" s="768"/>
      <c r="L33" s="768"/>
      <c r="M33" s="768"/>
      <c r="N33" s="768"/>
      <c r="O33" s="768"/>
      <c r="P33" s="769"/>
      <c r="Q33" s="770">
        <v>51</v>
      </c>
      <c r="R33" s="771"/>
      <c r="S33" s="771"/>
      <c r="T33" s="771"/>
      <c r="U33" s="771"/>
      <c r="V33" s="771">
        <v>42</v>
      </c>
      <c r="W33" s="771"/>
      <c r="X33" s="771"/>
      <c r="Y33" s="771"/>
      <c r="Z33" s="771"/>
      <c r="AA33" s="771">
        <v>9</v>
      </c>
      <c r="AB33" s="771"/>
      <c r="AC33" s="771"/>
      <c r="AD33" s="771"/>
      <c r="AE33" s="772"/>
      <c r="AF33" s="773">
        <v>8</v>
      </c>
      <c r="AG33" s="774"/>
      <c r="AH33" s="774"/>
      <c r="AI33" s="774"/>
      <c r="AJ33" s="775"/>
      <c r="AK33" s="821">
        <v>23</v>
      </c>
      <c r="AL33" s="817"/>
      <c r="AM33" s="817"/>
      <c r="AN33" s="817"/>
      <c r="AO33" s="817"/>
      <c r="AP33" s="817">
        <v>101</v>
      </c>
      <c r="AQ33" s="817"/>
      <c r="AR33" s="817"/>
      <c r="AS33" s="817"/>
      <c r="AT33" s="817"/>
      <c r="AU33" s="817">
        <v>101</v>
      </c>
      <c r="AV33" s="817"/>
      <c r="AW33" s="817"/>
      <c r="AX33" s="817"/>
      <c r="AY33" s="817"/>
      <c r="AZ33" s="818" t="s">
        <v>488</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554</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560</v>
      </c>
      <c r="AQ68" s="853"/>
      <c r="AR68" s="853"/>
      <c r="AS68" s="853"/>
      <c r="AT68" s="853"/>
      <c r="AU68" s="853" t="s">
        <v>560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555</v>
      </c>
      <c r="C69" s="861"/>
      <c r="D69" s="861"/>
      <c r="E69" s="861"/>
      <c r="F69" s="861"/>
      <c r="G69" s="861"/>
      <c r="H69" s="861"/>
      <c r="I69" s="861"/>
      <c r="J69" s="861"/>
      <c r="K69" s="861"/>
      <c r="L69" s="861"/>
      <c r="M69" s="861"/>
      <c r="N69" s="861"/>
      <c r="O69" s="861"/>
      <c r="P69" s="862"/>
      <c r="Q69" s="863">
        <v>122</v>
      </c>
      <c r="R69" s="817"/>
      <c r="S69" s="817"/>
      <c r="T69" s="817"/>
      <c r="U69" s="817"/>
      <c r="V69" s="817">
        <v>114</v>
      </c>
      <c r="W69" s="817"/>
      <c r="X69" s="817"/>
      <c r="Y69" s="817"/>
      <c r="Z69" s="817"/>
      <c r="AA69" s="817">
        <v>9</v>
      </c>
      <c r="AB69" s="817"/>
      <c r="AC69" s="817"/>
      <c r="AD69" s="817"/>
      <c r="AE69" s="817"/>
      <c r="AF69" s="817">
        <v>9</v>
      </c>
      <c r="AG69" s="817"/>
      <c r="AH69" s="817"/>
      <c r="AI69" s="817"/>
      <c r="AJ69" s="817"/>
      <c r="AK69" s="817">
        <v>9</v>
      </c>
      <c r="AL69" s="817"/>
      <c r="AM69" s="817"/>
      <c r="AN69" s="817"/>
      <c r="AO69" s="817"/>
      <c r="AP69" s="817" t="s">
        <v>488</v>
      </c>
      <c r="AQ69" s="817"/>
      <c r="AR69" s="817"/>
      <c r="AS69" s="817"/>
      <c r="AT69" s="817"/>
      <c r="AU69" s="817" t="s">
        <v>488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556</v>
      </c>
      <c r="C70" s="861"/>
      <c r="D70" s="861"/>
      <c r="E70" s="861"/>
      <c r="F70" s="861"/>
      <c r="G70" s="861"/>
      <c r="H70" s="861"/>
      <c r="I70" s="861"/>
      <c r="J70" s="861"/>
      <c r="K70" s="861"/>
      <c r="L70" s="861"/>
      <c r="M70" s="861"/>
      <c r="N70" s="861"/>
      <c r="O70" s="861"/>
      <c r="P70" s="862"/>
      <c r="Q70" s="863">
        <v>2389</v>
      </c>
      <c r="R70" s="817"/>
      <c r="S70" s="817"/>
      <c r="T70" s="817"/>
      <c r="U70" s="817"/>
      <c r="V70" s="817">
        <v>2369</v>
      </c>
      <c r="W70" s="817"/>
      <c r="X70" s="817"/>
      <c r="Y70" s="817"/>
      <c r="Z70" s="817"/>
      <c r="AA70" s="817">
        <v>20</v>
      </c>
      <c r="AB70" s="817"/>
      <c r="AC70" s="817"/>
      <c r="AD70" s="817"/>
      <c r="AE70" s="817"/>
      <c r="AF70" s="817">
        <v>20</v>
      </c>
      <c r="AG70" s="817"/>
      <c r="AH70" s="817"/>
      <c r="AI70" s="817"/>
      <c r="AJ70" s="817"/>
      <c r="AK70" s="817">
        <v>20</v>
      </c>
      <c r="AL70" s="817"/>
      <c r="AM70" s="817"/>
      <c r="AN70" s="817"/>
      <c r="AO70" s="817"/>
      <c r="AP70" s="817">
        <v>640</v>
      </c>
      <c r="AQ70" s="817"/>
      <c r="AR70" s="817"/>
      <c r="AS70" s="817"/>
      <c r="AT70" s="817"/>
      <c r="AU70" s="817">
        <v>53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557</v>
      </c>
      <c r="C71" s="861"/>
      <c r="D71" s="861"/>
      <c r="E71" s="861"/>
      <c r="F71" s="861"/>
      <c r="G71" s="861"/>
      <c r="H71" s="861"/>
      <c r="I71" s="861"/>
      <c r="J71" s="861"/>
      <c r="K71" s="861"/>
      <c r="L71" s="861"/>
      <c r="M71" s="861"/>
      <c r="N71" s="861"/>
      <c r="O71" s="861"/>
      <c r="P71" s="862"/>
      <c r="Q71" s="863">
        <v>1561</v>
      </c>
      <c r="R71" s="817"/>
      <c r="S71" s="817"/>
      <c r="T71" s="817"/>
      <c r="U71" s="817"/>
      <c r="V71" s="817">
        <v>1508</v>
      </c>
      <c r="W71" s="817"/>
      <c r="X71" s="817"/>
      <c r="Y71" s="817"/>
      <c r="Z71" s="817"/>
      <c r="AA71" s="817">
        <v>53</v>
      </c>
      <c r="AB71" s="817"/>
      <c r="AC71" s="817"/>
      <c r="AD71" s="817"/>
      <c r="AE71" s="817"/>
      <c r="AF71" s="817">
        <v>53</v>
      </c>
      <c r="AG71" s="817"/>
      <c r="AH71" s="817"/>
      <c r="AI71" s="817"/>
      <c r="AJ71" s="817"/>
      <c r="AK71" s="817">
        <v>85</v>
      </c>
      <c r="AL71" s="817"/>
      <c r="AM71" s="817"/>
      <c r="AN71" s="817"/>
      <c r="AO71" s="817"/>
      <c r="AP71" s="817">
        <v>69</v>
      </c>
      <c r="AQ71" s="817"/>
      <c r="AR71" s="817"/>
      <c r="AS71" s="817"/>
      <c r="AT71" s="817"/>
      <c r="AU71" s="817">
        <v>4</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558</v>
      </c>
      <c r="C72" s="861"/>
      <c r="D72" s="861"/>
      <c r="E72" s="861"/>
      <c r="F72" s="861"/>
      <c r="G72" s="861"/>
      <c r="H72" s="861"/>
      <c r="I72" s="861"/>
      <c r="J72" s="861"/>
      <c r="K72" s="861"/>
      <c r="L72" s="861"/>
      <c r="M72" s="861"/>
      <c r="N72" s="861"/>
      <c r="O72" s="861"/>
      <c r="P72" s="862"/>
      <c r="Q72" s="863">
        <v>100</v>
      </c>
      <c r="R72" s="817"/>
      <c r="S72" s="817"/>
      <c r="T72" s="817"/>
      <c r="U72" s="817"/>
      <c r="V72" s="817">
        <v>91</v>
      </c>
      <c r="W72" s="817"/>
      <c r="X72" s="817"/>
      <c r="Y72" s="817"/>
      <c r="Z72" s="817"/>
      <c r="AA72" s="817">
        <v>9</v>
      </c>
      <c r="AB72" s="817"/>
      <c r="AC72" s="817"/>
      <c r="AD72" s="817"/>
      <c r="AE72" s="817"/>
      <c r="AF72" s="817">
        <v>9</v>
      </c>
      <c r="AG72" s="817"/>
      <c r="AH72" s="817"/>
      <c r="AI72" s="817"/>
      <c r="AJ72" s="817"/>
      <c r="AK72" s="817">
        <v>17</v>
      </c>
      <c r="AL72" s="817"/>
      <c r="AM72" s="817"/>
      <c r="AN72" s="817"/>
      <c r="AO72" s="817"/>
      <c r="AP72" s="817" t="s">
        <v>560</v>
      </c>
      <c r="AQ72" s="817"/>
      <c r="AR72" s="817"/>
      <c r="AS72" s="817"/>
      <c r="AT72" s="817"/>
      <c r="AU72" s="817" t="s">
        <v>560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559</v>
      </c>
      <c r="C73" s="861"/>
      <c r="D73" s="861"/>
      <c r="E73" s="861"/>
      <c r="F73" s="861"/>
      <c r="G73" s="861"/>
      <c r="H73" s="861"/>
      <c r="I73" s="861"/>
      <c r="J73" s="861"/>
      <c r="K73" s="861"/>
      <c r="L73" s="861"/>
      <c r="M73" s="861"/>
      <c r="N73" s="861"/>
      <c r="O73" s="861"/>
      <c r="P73" s="862"/>
      <c r="Q73" s="863">
        <v>303344</v>
      </c>
      <c r="R73" s="817"/>
      <c r="S73" s="817"/>
      <c r="T73" s="817"/>
      <c r="U73" s="817"/>
      <c r="V73" s="817">
        <v>298534</v>
      </c>
      <c r="W73" s="817"/>
      <c r="X73" s="817"/>
      <c r="Y73" s="817"/>
      <c r="Z73" s="817"/>
      <c r="AA73" s="817">
        <v>4810</v>
      </c>
      <c r="AB73" s="817"/>
      <c r="AC73" s="817"/>
      <c r="AD73" s="817"/>
      <c r="AE73" s="817"/>
      <c r="AF73" s="817">
        <v>4810</v>
      </c>
      <c r="AG73" s="817"/>
      <c r="AH73" s="817"/>
      <c r="AI73" s="817"/>
      <c r="AJ73" s="817"/>
      <c r="AK73" s="817">
        <v>2401</v>
      </c>
      <c r="AL73" s="817"/>
      <c r="AM73" s="817"/>
      <c r="AN73" s="817"/>
      <c r="AO73" s="817"/>
      <c r="AP73" s="817" t="s">
        <v>560</v>
      </c>
      <c r="AQ73" s="817"/>
      <c r="AR73" s="817"/>
      <c r="AS73" s="817"/>
      <c r="AT73" s="817"/>
      <c r="AU73" s="817" t="s">
        <v>560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5477</v>
      </c>
      <c r="AG88" s="831"/>
      <c r="AH88" s="831"/>
      <c r="AI88" s="831"/>
      <c r="AJ88" s="831"/>
      <c r="AK88" s="828"/>
      <c r="AL88" s="828"/>
      <c r="AM88" s="828"/>
      <c r="AN88" s="828"/>
      <c r="AO88" s="828"/>
      <c r="AP88" s="831">
        <v>709</v>
      </c>
      <c r="AQ88" s="831"/>
      <c r="AR88" s="831"/>
      <c r="AS88" s="831"/>
      <c r="AT88" s="831"/>
      <c r="AU88" s="831">
        <v>57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881089</v>
      </c>
      <c r="AB110" s="887"/>
      <c r="AC110" s="887"/>
      <c r="AD110" s="887"/>
      <c r="AE110" s="888"/>
      <c r="AF110" s="889">
        <v>883473</v>
      </c>
      <c r="AG110" s="887"/>
      <c r="AH110" s="887"/>
      <c r="AI110" s="887"/>
      <c r="AJ110" s="888"/>
      <c r="AK110" s="889">
        <v>910315</v>
      </c>
      <c r="AL110" s="887"/>
      <c r="AM110" s="887"/>
      <c r="AN110" s="887"/>
      <c r="AO110" s="888"/>
      <c r="AP110" s="890">
        <v>25.7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7014767</v>
      </c>
      <c r="BR110" s="918"/>
      <c r="BS110" s="918"/>
      <c r="BT110" s="918"/>
      <c r="BU110" s="918"/>
      <c r="BV110" s="918">
        <v>6848596</v>
      </c>
      <c r="BW110" s="918"/>
      <c r="BX110" s="918"/>
      <c r="BY110" s="918"/>
      <c r="BZ110" s="918"/>
      <c r="CA110" s="918">
        <v>7709400</v>
      </c>
      <c r="CB110" s="918"/>
      <c r="CC110" s="918"/>
      <c r="CD110" s="918"/>
      <c r="CE110" s="918"/>
      <c r="CF110" s="931">
        <v>218</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79094</v>
      </c>
      <c r="BR111" s="913"/>
      <c r="BS111" s="913"/>
      <c r="BT111" s="913"/>
      <c r="BU111" s="913"/>
      <c r="BV111" s="913">
        <v>43086</v>
      </c>
      <c r="BW111" s="913"/>
      <c r="BX111" s="913"/>
      <c r="BY111" s="913"/>
      <c r="BZ111" s="913"/>
      <c r="CA111" s="913">
        <v>6930</v>
      </c>
      <c r="CB111" s="913"/>
      <c r="CC111" s="913"/>
      <c r="CD111" s="913"/>
      <c r="CE111" s="913"/>
      <c r="CF111" s="907">
        <v>0.2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247262</v>
      </c>
      <c r="BR112" s="913"/>
      <c r="BS112" s="913"/>
      <c r="BT112" s="913"/>
      <c r="BU112" s="913"/>
      <c r="BV112" s="913">
        <v>231516</v>
      </c>
      <c r="BW112" s="913"/>
      <c r="BX112" s="913"/>
      <c r="BY112" s="913"/>
      <c r="BZ112" s="913"/>
      <c r="CA112" s="913">
        <v>197693</v>
      </c>
      <c r="CB112" s="913"/>
      <c r="CC112" s="913"/>
      <c r="CD112" s="913"/>
      <c r="CE112" s="913"/>
      <c r="CF112" s="907">
        <v>5.6</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42524</v>
      </c>
      <c r="AB113" s="925"/>
      <c r="AC113" s="925"/>
      <c r="AD113" s="925"/>
      <c r="AE113" s="926"/>
      <c r="AF113" s="927">
        <v>37754</v>
      </c>
      <c r="AG113" s="925"/>
      <c r="AH113" s="925"/>
      <c r="AI113" s="925"/>
      <c r="AJ113" s="926"/>
      <c r="AK113" s="927">
        <v>43845</v>
      </c>
      <c r="AL113" s="925"/>
      <c r="AM113" s="925"/>
      <c r="AN113" s="925"/>
      <c r="AO113" s="926"/>
      <c r="AP113" s="928">
        <v>1.2</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32567</v>
      </c>
      <c r="BR113" s="913"/>
      <c r="BS113" s="913"/>
      <c r="BT113" s="913"/>
      <c r="BU113" s="913"/>
      <c r="BV113" s="913">
        <v>20136</v>
      </c>
      <c r="BW113" s="913"/>
      <c r="BX113" s="913"/>
      <c r="BY113" s="913"/>
      <c r="BZ113" s="913"/>
      <c r="CA113" s="913">
        <v>56820</v>
      </c>
      <c r="CB113" s="913"/>
      <c r="CC113" s="913"/>
      <c r="CD113" s="913"/>
      <c r="CE113" s="913"/>
      <c r="CF113" s="907">
        <v>1.6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40034</v>
      </c>
      <c r="AB114" s="946"/>
      <c r="AC114" s="946"/>
      <c r="AD114" s="946"/>
      <c r="AE114" s="947"/>
      <c r="AF114" s="948">
        <v>17925</v>
      </c>
      <c r="AG114" s="946"/>
      <c r="AH114" s="946"/>
      <c r="AI114" s="946"/>
      <c r="AJ114" s="947"/>
      <c r="AK114" s="948">
        <v>8120</v>
      </c>
      <c r="AL114" s="946"/>
      <c r="AM114" s="946"/>
      <c r="AN114" s="946"/>
      <c r="AO114" s="947"/>
      <c r="AP114" s="949">
        <v>0.2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968006</v>
      </c>
      <c r="BR114" s="913"/>
      <c r="BS114" s="913"/>
      <c r="BT114" s="913"/>
      <c r="BU114" s="913"/>
      <c r="BV114" s="913">
        <v>892613</v>
      </c>
      <c r="BW114" s="913"/>
      <c r="BX114" s="913"/>
      <c r="BY114" s="913"/>
      <c r="BZ114" s="913"/>
      <c r="CA114" s="913">
        <v>787146</v>
      </c>
      <c r="CB114" s="913"/>
      <c r="CC114" s="913"/>
      <c r="CD114" s="913"/>
      <c r="CE114" s="913"/>
      <c r="CF114" s="907">
        <v>22.3</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963647</v>
      </c>
      <c r="AB117" s="966"/>
      <c r="AC117" s="966"/>
      <c r="AD117" s="966"/>
      <c r="AE117" s="967"/>
      <c r="AF117" s="968">
        <v>939152</v>
      </c>
      <c r="AG117" s="966"/>
      <c r="AH117" s="966"/>
      <c r="AI117" s="966"/>
      <c r="AJ117" s="967"/>
      <c r="AK117" s="968">
        <v>962280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442</v>
      </c>
      <c r="BP119" s="992"/>
      <c r="BQ119" s="986">
        <v>8341696</v>
      </c>
      <c r="BR119" s="987"/>
      <c r="BS119" s="987"/>
      <c r="BT119" s="987"/>
      <c r="BU119" s="987"/>
      <c r="BV119" s="987">
        <v>8035947</v>
      </c>
      <c r="BW119" s="987"/>
      <c r="BX119" s="987"/>
      <c r="BY119" s="987"/>
      <c r="BZ119" s="987"/>
      <c r="CA119" s="987">
        <v>8757989</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79094</v>
      </c>
      <c r="DH119" s="973"/>
      <c r="DI119" s="973"/>
      <c r="DJ119" s="973"/>
      <c r="DK119" s="974"/>
      <c r="DL119" s="972">
        <v>43086</v>
      </c>
      <c r="DM119" s="973"/>
      <c r="DN119" s="973"/>
      <c r="DO119" s="973"/>
      <c r="DP119" s="974"/>
      <c r="DQ119" s="972">
        <v>6930</v>
      </c>
      <c r="DR119" s="973"/>
      <c r="DS119" s="973"/>
      <c r="DT119" s="973"/>
      <c r="DU119" s="974"/>
      <c r="DV119" s="975">
        <v>0.2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6234701</v>
      </c>
      <c r="BR120" s="918"/>
      <c r="BS120" s="918"/>
      <c r="BT120" s="918"/>
      <c r="BU120" s="918"/>
      <c r="BV120" s="918">
        <v>6372268</v>
      </c>
      <c r="BW120" s="918"/>
      <c r="BX120" s="918"/>
      <c r="BY120" s="918"/>
      <c r="BZ120" s="918"/>
      <c r="CA120" s="918">
        <v>6425054</v>
      </c>
      <c r="CB120" s="918"/>
      <c r="CC120" s="918"/>
      <c r="CD120" s="918"/>
      <c r="CE120" s="918"/>
      <c r="CF120" s="931">
        <v>181.7</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101007</v>
      </c>
      <c r="DR120" s="918"/>
      <c r="DS120" s="918"/>
      <c r="DT120" s="918"/>
      <c r="DU120" s="918"/>
      <c r="DV120" s="919">
        <v>2.9</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96686</v>
      </c>
      <c r="DR121" s="913"/>
      <c r="DS121" s="913"/>
      <c r="DT121" s="913"/>
      <c r="DU121" s="913"/>
      <c r="DV121" s="914">
        <v>2.7</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5974059</v>
      </c>
      <c r="BR122" s="987"/>
      <c r="BS122" s="987"/>
      <c r="BT122" s="987"/>
      <c r="BU122" s="987"/>
      <c r="BV122" s="987">
        <v>6348068</v>
      </c>
      <c r="BW122" s="987"/>
      <c r="BX122" s="987"/>
      <c r="BY122" s="987"/>
      <c r="BZ122" s="987"/>
      <c r="CA122" s="987">
        <v>6302759</v>
      </c>
      <c r="CB122" s="987"/>
      <c r="CC122" s="987"/>
      <c r="CD122" s="987"/>
      <c r="CE122" s="987"/>
      <c r="CF122" s="1004">
        <v>178.3</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450</v>
      </c>
      <c r="BP123" s="992"/>
      <c r="BQ123" s="1050">
        <v>12208760</v>
      </c>
      <c r="BR123" s="1051"/>
      <c r="BS123" s="1051"/>
      <c r="BT123" s="1051"/>
      <c r="BU123" s="1051"/>
      <c r="BV123" s="1051">
        <v>12720336</v>
      </c>
      <c r="BW123" s="1051"/>
      <c r="BX123" s="1051"/>
      <c r="BY123" s="1051"/>
      <c r="BZ123" s="1051"/>
      <c r="CA123" s="1051">
        <v>12727813</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247262</v>
      </c>
      <c r="DH124" s="973"/>
      <c r="DI124" s="973"/>
      <c r="DJ124" s="973"/>
      <c r="DK124" s="974"/>
      <c r="DL124" s="972">
        <v>231516</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4179301</v>
      </c>
      <c r="AB129" s="946"/>
      <c r="AC129" s="946"/>
      <c r="AD129" s="946"/>
      <c r="AE129" s="947"/>
      <c r="AF129" s="948">
        <v>4159620</v>
      </c>
      <c r="AG129" s="946"/>
      <c r="AH129" s="946"/>
      <c r="AI129" s="946"/>
      <c r="AJ129" s="947"/>
      <c r="AK129" s="948">
        <v>4255888</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738120</v>
      </c>
      <c r="AB130" s="946"/>
      <c r="AC130" s="946"/>
      <c r="AD130" s="946"/>
      <c r="AE130" s="947"/>
      <c r="AF130" s="948">
        <v>719333</v>
      </c>
      <c r="AG130" s="946"/>
      <c r="AH130" s="946"/>
      <c r="AI130" s="946"/>
      <c r="AJ130" s="947"/>
      <c r="AK130" s="948">
        <v>720240</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6.5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3441181</v>
      </c>
      <c r="AB131" s="973"/>
      <c r="AC131" s="973"/>
      <c r="AD131" s="973"/>
      <c r="AE131" s="974"/>
      <c r="AF131" s="972">
        <v>3440287</v>
      </c>
      <c r="AG131" s="973"/>
      <c r="AH131" s="973"/>
      <c r="AI131" s="973"/>
      <c r="AJ131" s="974"/>
      <c r="AK131" s="972">
        <v>3535648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6.5537674419999998</v>
      </c>
      <c r="AB132" s="1084"/>
      <c r="AC132" s="1084"/>
      <c r="AD132" s="1084"/>
      <c r="AE132" s="1085"/>
      <c r="AF132" s="1086">
        <v>6.3895541270000002</v>
      </c>
      <c r="AG132" s="1084"/>
      <c r="AH132" s="1084"/>
      <c r="AI132" s="1084"/>
      <c r="AJ132" s="1085"/>
      <c r="AK132" s="1086">
        <v>6.8457040969999996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6.1</v>
      </c>
      <c r="AB133" s="1067"/>
      <c r="AC133" s="1067"/>
      <c r="AD133" s="1067"/>
      <c r="AE133" s="1068"/>
      <c r="AF133" s="1066">
        <v>6.2</v>
      </c>
      <c r="AG133" s="1067"/>
      <c r="AH133" s="1067"/>
      <c r="AI133" s="1067"/>
      <c r="AJ133" s="1068"/>
      <c r="AK133" s="1066">
        <v>6.5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JG+L69BRSv7EJVpwgMECsgdnV84dg1rk48i+AKFypVJ50mHtI7Sve8KJR/ngnNhUpXViuz0YK1XhBFx5Lwuhw==" saltValue="q3Hn6w9BnBmMNff385Bb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8+6gPmQ8DhQ9SWVXHr8FsP2JT477WNpZ+j1DOqJPwD/24ffZQdvgLDHJ0sh1riRk6jRHW7UdE1GjkYs8Fl62JA==" saltValue="hq1j6F5PVw0wYx+c4b8ORw==" spinCount="100000" sheet="1" objects="1" scenarios="1"/>
  <dataConsolidate/>
  <phoneticPr fontId="2"/>
  <printOptions horizontalCentered="1" verticalCentered="1"/>
  <pageMargins left="0" right="0" top="0" bottom="0" header="0" footer="0"/>
  <pageSetup paperSize="8" scale="60"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1KpDCMoury5WqOBVEGv8wHnyhKmHU0HA/nJAUicZDcz1RFaYDrYiGneuZALDJCZuRtLhS6O3ksOxv3ZGU25rQ==" saltValue="Rwy52Y4sf2kLJPP+ytNSU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27" sqref="AM27"/>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 x14ac:dyDescent="0.2">
      <c r="A8" s="247"/>
      <c r="AK8" s="256"/>
      <c r="AL8" s="257"/>
      <c r="AM8" s="257"/>
      <c r="AN8" s="258"/>
      <c r="AO8" s="1102"/>
      <c r="AP8" s="259" t="s">
        <v>481</v>
      </c>
      <c r="AQ8" s="260" t="s">
        <v>482</v>
      </c>
      <c r="AR8" s="261" t="s">
        <v>483</v>
      </c>
    </row>
    <row r="9" spans="1:46" ht="13" x14ac:dyDescent="0.2">
      <c r="A9" s="247"/>
      <c r="AK9" s="1103" t="s">
        <v>484</v>
      </c>
      <c r="AL9" s="1104"/>
      <c r="AM9" s="1104"/>
      <c r="AN9" s="1105"/>
      <c r="AO9" s="262">
        <v>1032858</v>
      </c>
      <c r="AP9" s="262">
        <v>167536</v>
      </c>
      <c r="AQ9" s="263">
        <v>186275</v>
      </c>
      <c r="AR9" s="264">
        <v>-10.1</v>
      </c>
    </row>
    <row r="10" spans="1:46" ht="13.5" customHeight="1" x14ac:dyDescent="0.2">
      <c r="A10" s="247"/>
      <c r="AK10" s="1103" t="s">
        <v>485</v>
      </c>
      <c r="AL10" s="1104"/>
      <c r="AM10" s="1104"/>
      <c r="AN10" s="1105"/>
      <c r="AO10" s="265">
        <v>144011</v>
      </c>
      <c r="AP10" s="265">
        <v>23359</v>
      </c>
      <c r="AQ10" s="266">
        <v>28060</v>
      </c>
      <c r="AR10" s="267">
        <v>-16.8</v>
      </c>
    </row>
    <row r="11" spans="1:46" ht="13.5" customHeight="1" x14ac:dyDescent="0.2">
      <c r="A11" s="247"/>
      <c r="AK11" s="1103" t="s">
        <v>486</v>
      </c>
      <c r="AL11" s="1104"/>
      <c r="AM11" s="1104"/>
      <c r="AN11" s="1105"/>
      <c r="AO11" s="265">
        <v>1288</v>
      </c>
      <c r="AP11" s="265">
        <v>209</v>
      </c>
      <c r="AQ11" s="266">
        <v>7123</v>
      </c>
      <c r="AR11" s="267">
        <v>-97.1</v>
      </c>
    </row>
    <row r="12" spans="1:46" ht="13.5" customHeight="1" x14ac:dyDescent="0.2">
      <c r="A12" s="247"/>
      <c r="AK12" s="1103" t="s">
        <v>487</v>
      </c>
      <c r="AL12" s="1104"/>
      <c r="AM12" s="1104"/>
      <c r="AN12" s="1105"/>
      <c r="AO12" s="265" t="s">
        <v>488</v>
      </c>
      <c r="AP12" s="265" t="s">
        <v>488</v>
      </c>
      <c r="AQ12" s="266">
        <v>57</v>
      </c>
      <c r="AR12" s="267" t="s">
        <v>488</v>
      </c>
    </row>
    <row r="13" spans="1:46" ht="13.5" customHeight="1" x14ac:dyDescent="0.2">
      <c r="A13" s="247"/>
      <c r="AK13" s="1103" t="s">
        <v>489</v>
      </c>
      <c r="AL13" s="1104"/>
      <c r="AM13" s="1104"/>
      <c r="AN13" s="1105"/>
      <c r="AO13" s="265">
        <v>67894</v>
      </c>
      <c r="AP13" s="265">
        <v>11013</v>
      </c>
      <c r="AQ13" s="266">
        <v>6435</v>
      </c>
      <c r="AR13" s="267">
        <v>71.099999999999994</v>
      </c>
    </row>
    <row r="14" spans="1:46" ht="13.5" customHeight="1" x14ac:dyDescent="0.2">
      <c r="A14" s="247"/>
      <c r="AK14" s="1103" t="s">
        <v>490</v>
      </c>
      <c r="AL14" s="1104"/>
      <c r="AM14" s="1104"/>
      <c r="AN14" s="1105"/>
      <c r="AO14" s="265">
        <v>97885</v>
      </c>
      <c r="AP14" s="265">
        <v>15878</v>
      </c>
      <c r="AQ14" s="266">
        <v>3786</v>
      </c>
      <c r="AR14" s="267">
        <v>319.39999999999998</v>
      </c>
    </row>
    <row r="15" spans="1:46" ht="13.5" customHeight="1" x14ac:dyDescent="0.2">
      <c r="A15" s="247"/>
      <c r="AK15" s="1106" t="s">
        <v>491</v>
      </c>
      <c r="AL15" s="1107"/>
      <c r="AM15" s="1107"/>
      <c r="AN15" s="1108"/>
      <c r="AO15" s="265">
        <v>-98311</v>
      </c>
      <c r="AP15" s="265">
        <v>-15947</v>
      </c>
      <c r="AQ15" s="266">
        <v>-9323</v>
      </c>
      <c r="AR15" s="267">
        <v>71.099999999999994</v>
      </c>
    </row>
    <row r="16" spans="1:46" ht="13" x14ac:dyDescent="0.2">
      <c r="A16" s="247"/>
      <c r="AK16" s="1106" t="s">
        <v>178</v>
      </c>
      <c r="AL16" s="1107"/>
      <c r="AM16" s="1107"/>
      <c r="AN16" s="1108"/>
      <c r="AO16" s="265">
        <v>1245625</v>
      </c>
      <c r="AP16" s="265">
        <v>202048</v>
      </c>
      <c r="AQ16" s="266">
        <v>222412</v>
      </c>
      <c r="AR16" s="267">
        <v>-9.1999999999999993</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09" t="s">
        <v>496</v>
      </c>
      <c r="AL21" s="1110"/>
      <c r="AM21" s="1110"/>
      <c r="AN21" s="1111"/>
      <c r="AO21" s="277">
        <v>15.57</v>
      </c>
      <c r="AP21" s="278">
        <v>17.59</v>
      </c>
      <c r="AQ21" s="279">
        <v>-2.02</v>
      </c>
      <c r="AS21" s="280"/>
      <c r="AT21" s="276"/>
    </row>
    <row r="22" spans="1:46" s="248" customFormat="1" ht="13" x14ac:dyDescent="0.2">
      <c r="A22" s="276"/>
      <c r="AK22" s="1109" t="s">
        <v>497</v>
      </c>
      <c r="AL22" s="1110"/>
      <c r="AM22" s="1110"/>
      <c r="AN22" s="1111"/>
      <c r="AO22" s="281">
        <v>96.8</v>
      </c>
      <c r="AP22" s="282">
        <v>95.9</v>
      </c>
      <c r="AQ22" s="283">
        <v>0.9</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910315</v>
      </c>
      <c r="AP32" s="291">
        <v>147659</v>
      </c>
      <c r="AQ32" s="292">
        <v>124581</v>
      </c>
      <c r="AR32" s="293">
        <v>18.5</v>
      </c>
    </row>
    <row r="33" spans="1:46" ht="13.5" customHeight="1" x14ac:dyDescent="0.2">
      <c r="A33" s="247"/>
      <c r="AK33" s="1117" t="s">
        <v>502</v>
      </c>
      <c r="AL33" s="1118"/>
      <c r="AM33" s="1118"/>
      <c r="AN33" s="1119"/>
      <c r="AO33" s="291" t="s">
        <v>488</v>
      </c>
      <c r="AP33" s="291" t="s">
        <v>488</v>
      </c>
      <c r="AQ33" s="292">
        <v>76</v>
      </c>
      <c r="AR33" s="293" t="s">
        <v>488</v>
      </c>
    </row>
    <row r="34" spans="1:46" ht="27" customHeight="1" x14ac:dyDescent="0.2">
      <c r="A34" s="247"/>
      <c r="AK34" s="1117" t="s">
        <v>503</v>
      </c>
      <c r="AL34" s="1118"/>
      <c r="AM34" s="1118"/>
      <c r="AN34" s="1119"/>
      <c r="AO34" s="291" t="s">
        <v>488</v>
      </c>
      <c r="AP34" s="291" t="s">
        <v>488</v>
      </c>
      <c r="AQ34" s="292">
        <v>163</v>
      </c>
      <c r="AR34" s="293" t="s">
        <v>488</v>
      </c>
    </row>
    <row r="35" spans="1:46" ht="27" customHeight="1" x14ac:dyDescent="0.2">
      <c r="A35" s="247"/>
      <c r="AK35" s="1117" t="s">
        <v>504</v>
      </c>
      <c r="AL35" s="1118"/>
      <c r="AM35" s="1118"/>
      <c r="AN35" s="1119"/>
      <c r="AO35" s="291">
        <v>43845</v>
      </c>
      <c r="AP35" s="291">
        <v>7112</v>
      </c>
      <c r="AQ35" s="292">
        <v>24428</v>
      </c>
      <c r="AR35" s="293">
        <v>-70.900000000000006</v>
      </c>
    </row>
    <row r="36" spans="1:46" ht="27" customHeight="1" x14ac:dyDescent="0.2">
      <c r="A36" s="247"/>
      <c r="AK36" s="1117" t="s">
        <v>505</v>
      </c>
      <c r="AL36" s="1118"/>
      <c r="AM36" s="1118"/>
      <c r="AN36" s="1119"/>
      <c r="AO36" s="291">
        <v>8120</v>
      </c>
      <c r="AP36" s="291">
        <v>1317</v>
      </c>
      <c r="AQ36" s="292">
        <v>4294</v>
      </c>
      <c r="AR36" s="293">
        <v>-69.3</v>
      </c>
    </row>
    <row r="37" spans="1:46" ht="13.5" customHeight="1" x14ac:dyDescent="0.2">
      <c r="A37" s="247"/>
      <c r="AK37" s="1117" t="s">
        <v>506</v>
      </c>
      <c r="AL37" s="1118"/>
      <c r="AM37" s="1118"/>
      <c r="AN37" s="1119"/>
      <c r="AO37" s="291" t="s">
        <v>488</v>
      </c>
      <c r="AP37" s="291" t="s">
        <v>488</v>
      </c>
      <c r="AQ37" s="292">
        <v>880</v>
      </c>
      <c r="AR37" s="293" t="s">
        <v>488</v>
      </c>
    </row>
    <row r="38" spans="1:46" ht="27" customHeight="1" x14ac:dyDescent="0.2">
      <c r="A38" s="247"/>
      <c r="AK38" s="1120" t="s">
        <v>507</v>
      </c>
      <c r="AL38" s="1121"/>
      <c r="AM38" s="1121"/>
      <c r="AN38" s="1122"/>
      <c r="AO38" s="294" t="s">
        <v>488</v>
      </c>
      <c r="AP38" s="294" t="s">
        <v>488</v>
      </c>
      <c r="AQ38" s="295">
        <v>22</v>
      </c>
      <c r="AR38" s="283" t="s">
        <v>488</v>
      </c>
      <c r="AS38" s="290"/>
    </row>
    <row r="39" spans="1:46" ht="13" x14ac:dyDescent="0.2">
      <c r="A39" s="247"/>
      <c r="AK39" s="1120" t="s">
        <v>508</v>
      </c>
      <c r="AL39" s="1121"/>
      <c r="AM39" s="1121"/>
      <c r="AN39" s="1122"/>
      <c r="AO39" s="291" t="s">
        <v>488</v>
      </c>
      <c r="AP39" s="291" t="s">
        <v>488</v>
      </c>
      <c r="AQ39" s="292">
        <v>-5293</v>
      </c>
      <c r="AR39" s="293" t="s">
        <v>488</v>
      </c>
      <c r="AS39" s="290"/>
    </row>
    <row r="40" spans="1:46" ht="27" customHeight="1" x14ac:dyDescent="0.2">
      <c r="A40" s="247"/>
      <c r="AK40" s="1117" t="s">
        <v>509</v>
      </c>
      <c r="AL40" s="1118"/>
      <c r="AM40" s="1118"/>
      <c r="AN40" s="1119"/>
      <c r="AO40" s="291">
        <v>-720240</v>
      </c>
      <c r="AP40" s="291">
        <v>-116827</v>
      </c>
      <c r="AQ40" s="292">
        <v>-99375</v>
      </c>
      <c r="AR40" s="293">
        <v>17.600000000000001</v>
      </c>
      <c r="AS40" s="290"/>
    </row>
    <row r="41" spans="1:46" ht="13" x14ac:dyDescent="0.2">
      <c r="A41" s="247"/>
      <c r="AK41" s="1123" t="s">
        <v>288</v>
      </c>
      <c r="AL41" s="1124"/>
      <c r="AM41" s="1124"/>
      <c r="AN41" s="1125"/>
      <c r="AO41" s="291">
        <v>242040</v>
      </c>
      <c r="AP41" s="291">
        <v>39260</v>
      </c>
      <c r="AQ41" s="292">
        <v>49775</v>
      </c>
      <c r="AR41" s="293">
        <v>-21.1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 x14ac:dyDescent="0.2">
      <c r="A50" s="247"/>
      <c r="AK50" s="305"/>
      <c r="AL50" s="306"/>
      <c r="AM50" s="1113"/>
      <c r="AN50" s="307" t="s">
        <v>513</v>
      </c>
      <c r="AO50" s="308" t="s">
        <v>514</v>
      </c>
      <c r="AP50" s="309" t="s">
        <v>515</v>
      </c>
      <c r="AQ50" s="310" t="s">
        <v>516</v>
      </c>
      <c r="AR50" s="311" t="s">
        <v>517</v>
      </c>
    </row>
    <row r="51" spans="1:44" ht="13" x14ac:dyDescent="0.2">
      <c r="A51" s="247"/>
      <c r="AK51" s="303" t="s">
        <v>518</v>
      </c>
      <c r="AL51" s="304"/>
      <c r="AM51" s="312">
        <v>1095895</v>
      </c>
      <c r="AN51" s="313">
        <v>152823</v>
      </c>
      <c r="AO51" s="314">
        <v>-49.8</v>
      </c>
      <c r="AP51" s="315">
        <v>200194</v>
      </c>
      <c r="AQ51" s="316">
        <v>5.2</v>
      </c>
      <c r="AR51" s="317">
        <v>-55</v>
      </c>
    </row>
    <row r="52" spans="1:44" ht="13" x14ac:dyDescent="0.2">
      <c r="A52" s="247"/>
      <c r="AK52" s="318"/>
      <c r="AL52" s="319" t="s">
        <v>519</v>
      </c>
      <c r="AM52" s="320">
        <v>849394</v>
      </c>
      <c r="AN52" s="321">
        <v>118448</v>
      </c>
      <c r="AO52" s="322">
        <v>-48.3</v>
      </c>
      <c r="AP52" s="323">
        <v>106422</v>
      </c>
      <c r="AQ52" s="324">
        <v>20.100000000000001</v>
      </c>
      <c r="AR52" s="325">
        <v>-68.400000000000006</v>
      </c>
    </row>
    <row r="53" spans="1:44" ht="13" x14ac:dyDescent="0.2">
      <c r="A53" s="247"/>
      <c r="AK53" s="303" t="s">
        <v>520</v>
      </c>
      <c r="AL53" s="304"/>
      <c r="AM53" s="312">
        <v>953403</v>
      </c>
      <c r="AN53" s="313">
        <v>137398</v>
      </c>
      <c r="AO53" s="314">
        <v>-10.1</v>
      </c>
      <c r="AP53" s="315">
        <v>196914</v>
      </c>
      <c r="AQ53" s="316">
        <v>-1.6</v>
      </c>
      <c r="AR53" s="317">
        <v>-8.5</v>
      </c>
    </row>
    <row r="54" spans="1:44" ht="13" x14ac:dyDescent="0.2">
      <c r="A54" s="247"/>
      <c r="AK54" s="318"/>
      <c r="AL54" s="319" t="s">
        <v>519</v>
      </c>
      <c r="AM54" s="320">
        <v>756462</v>
      </c>
      <c r="AN54" s="321">
        <v>109016</v>
      </c>
      <c r="AO54" s="322">
        <v>-8</v>
      </c>
      <c r="AP54" s="323">
        <v>98966</v>
      </c>
      <c r="AQ54" s="324">
        <v>-7</v>
      </c>
      <c r="AR54" s="325">
        <v>-1</v>
      </c>
    </row>
    <row r="55" spans="1:44" ht="13" x14ac:dyDescent="0.2">
      <c r="A55" s="247"/>
      <c r="AK55" s="303" t="s">
        <v>521</v>
      </c>
      <c r="AL55" s="304"/>
      <c r="AM55" s="312">
        <v>810045</v>
      </c>
      <c r="AN55" s="313">
        <v>121995</v>
      </c>
      <c r="AO55" s="314">
        <v>-11.2</v>
      </c>
      <c r="AP55" s="315">
        <v>204757</v>
      </c>
      <c r="AQ55" s="316">
        <v>4</v>
      </c>
      <c r="AR55" s="317">
        <v>-15.2</v>
      </c>
    </row>
    <row r="56" spans="1:44" ht="13" x14ac:dyDescent="0.2">
      <c r="A56" s="247"/>
      <c r="AK56" s="318"/>
      <c r="AL56" s="319" t="s">
        <v>519</v>
      </c>
      <c r="AM56" s="320">
        <v>621625</v>
      </c>
      <c r="AN56" s="321">
        <v>93618</v>
      </c>
      <c r="AO56" s="322">
        <v>-14.1</v>
      </c>
      <c r="AP56" s="323">
        <v>106071</v>
      </c>
      <c r="AQ56" s="324">
        <v>7.2</v>
      </c>
      <c r="AR56" s="325">
        <v>-21.3</v>
      </c>
    </row>
    <row r="57" spans="1:44" ht="13" x14ac:dyDescent="0.2">
      <c r="A57" s="247"/>
      <c r="AK57" s="303" t="s">
        <v>522</v>
      </c>
      <c r="AL57" s="304"/>
      <c r="AM57" s="312">
        <v>1042205</v>
      </c>
      <c r="AN57" s="313">
        <v>162870</v>
      </c>
      <c r="AO57" s="314">
        <v>33.5</v>
      </c>
      <c r="AP57" s="315">
        <v>194971</v>
      </c>
      <c r="AQ57" s="316">
        <v>-4.8</v>
      </c>
      <c r="AR57" s="317">
        <v>38.299999999999997</v>
      </c>
    </row>
    <row r="58" spans="1:44" ht="13" x14ac:dyDescent="0.2">
      <c r="A58" s="247"/>
      <c r="AK58" s="318"/>
      <c r="AL58" s="319" t="s">
        <v>519</v>
      </c>
      <c r="AM58" s="320">
        <v>941887</v>
      </c>
      <c r="AN58" s="321">
        <v>147193</v>
      </c>
      <c r="AO58" s="322">
        <v>57.2</v>
      </c>
      <c r="AP58" s="323">
        <v>105966</v>
      </c>
      <c r="AQ58" s="324">
        <v>-0.1</v>
      </c>
      <c r="AR58" s="325">
        <v>57.3</v>
      </c>
    </row>
    <row r="59" spans="1:44" ht="13" x14ac:dyDescent="0.2">
      <c r="A59" s="247"/>
      <c r="AK59" s="303" t="s">
        <v>523</v>
      </c>
      <c r="AL59" s="304"/>
      <c r="AM59" s="312">
        <v>2039385</v>
      </c>
      <c r="AN59" s="313">
        <v>330800</v>
      </c>
      <c r="AO59" s="314">
        <v>103.1</v>
      </c>
      <c r="AP59" s="315">
        <v>224172</v>
      </c>
      <c r="AQ59" s="316">
        <v>15</v>
      </c>
      <c r="AR59" s="317">
        <v>88.1</v>
      </c>
    </row>
    <row r="60" spans="1:44" ht="13" x14ac:dyDescent="0.2">
      <c r="A60" s="247"/>
      <c r="AK60" s="318"/>
      <c r="AL60" s="319" t="s">
        <v>519</v>
      </c>
      <c r="AM60" s="320">
        <v>1950547</v>
      </c>
      <c r="AN60" s="321">
        <v>316390</v>
      </c>
      <c r="AO60" s="322">
        <v>114.9</v>
      </c>
      <c r="AP60" s="323">
        <v>117611</v>
      </c>
      <c r="AQ60" s="324">
        <v>11</v>
      </c>
      <c r="AR60" s="325">
        <v>103.9</v>
      </c>
    </row>
    <row r="61" spans="1:44" ht="13" x14ac:dyDescent="0.2">
      <c r="A61" s="247"/>
      <c r="AK61" s="303" t="s">
        <v>524</v>
      </c>
      <c r="AL61" s="326"/>
      <c r="AM61" s="312">
        <v>1188187</v>
      </c>
      <c r="AN61" s="313">
        <v>181177</v>
      </c>
      <c r="AO61" s="314">
        <v>13.1</v>
      </c>
      <c r="AP61" s="315">
        <v>204202</v>
      </c>
      <c r="AQ61" s="327">
        <v>3.6</v>
      </c>
      <c r="AR61" s="317">
        <v>9.5</v>
      </c>
    </row>
    <row r="62" spans="1:44" ht="13" x14ac:dyDescent="0.2">
      <c r="A62" s="247"/>
      <c r="AK62" s="318"/>
      <c r="AL62" s="319" t="s">
        <v>519</v>
      </c>
      <c r="AM62" s="320">
        <v>1023983</v>
      </c>
      <c r="AN62" s="321">
        <v>156933</v>
      </c>
      <c r="AO62" s="322">
        <v>20.3</v>
      </c>
      <c r="AP62" s="323">
        <v>107007</v>
      </c>
      <c r="AQ62" s="324">
        <v>6.2</v>
      </c>
      <c r="AR62" s="325">
        <v>14.1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SwQyeqsZDyeESSoiZzubxoi98l79WzXTK4IroRlSeSo9NTfIEn7inYQjFYJfSYkTaN3DTCfizwG1WvMK6h/vpw==" saltValue="1eBvc7sKKQcfeCcZYeMK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pLGSykHSuUz2NMn37RLhTfEpQ0Vt6qfnSW03nAM6GLZk2iomj/FMNS3GlKaYYt6e5m4hdO5AyQp8lcPKw8rLQ==" saltValue="bXrH4Nvnm8YC4YgENQYti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hv9rDgT9dPEvDe7WR6ceVvZdFr9Fg50APMTAlCaito2GF1CiOFUrN1vHAamos9vHWAKQJp4Vki5AvrrO/vT4qA==" saltValue="+IuiEbp5Pw71CytG2uSfM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40.799999999999997</v>
      </c>
      <c r="G47" s="12">
        <v>39.630000000000003</v>
      </c>
      <c r="H47" s="12">
        <v>35.29</v>
      </c>
      <c r="I47" s="12">
        <v>28.11</v>
      </c>
      <c r="J47" s="13">
        <v>24.32</v>
      </c>
    </row>
    <row r="48" spans="2:10" ht="57.75" customHeight="1" x14ac:dyDescent="0.2">
      <c r="B48" s="14"/>
      <c r="C48" s="1128" t="s">
        <v>4</v>
      </c>
      <c r="D48" s="1128"/>
      <c r="E48" s="1129"/>
      <c r="F48" s="15">
        <v>3.1</v>
      </c>
      <c r="G48" s="16">
        <v>2.7</v>
      </c>
      <c r="H48" s="16">
        <v>3.26</v>
      </c>
      <c r="I48" s="16">
        <v>3.45</v>
      </c>
      <c r="J48" s="17">
        <v>4.04</v>
      </c>
    </row>
    <row r="49" spans="2:10" ht="57.75" customHeight="1" thickBot="1" x14ac:dyDescent="0.25">
      <c r="B49" s="18"/>
      <c r="C49" s="1130" t="s">
        <v>5</v>
      </c>
      <c r="D49" s="1130"/>
      <c r="E49" s="1131"/>
      <c r="F49" s="19">
        <v>2.2599999999999998</v>
      </c>
      <c r="G49" s="20">
        <v>1.31</v>
      </c>
      <c r="H49" s="20" t="s">
        <v>531</v>
      </c>
      <c r="I49" s="20" t="s">
        <v>532</v>
      </c>
      <c r="J49" s="21" t="s">
        <v>533</v>
      </c>
    </row>
    <row r="50" spans="2:10" ht="13" x14ac:dyDescent="0.2"/>
  </sheetData>
  <sheetProtection algorithmName="SHA-512" hashValue="Kxs91Qh6OHE1tLexj2I38IPdjnh0pyL18d8g80haQfIftEzre1esRJO3JYCNlLldHvYi1Lo2FcMKtxQNHfgMJg==" saltValue="7EoQc8JR+WdmXFfLSCw4l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幸田 崇平</cp:lastModifiedBy>
  <cp:lastPrinted>2026-03-11T04:39:16Z</cp:lastPrinted>
  <dcterms:created xsi:type="dcterms:W3CDTF">2026-02-23T09:59:18Z</dcterms:created>
  <dcterms:modified xsi:type="dcterms:W3CDTF">2026-03-23T05:42:23Z</dcterms:modified>
  <cp:category/>
</cp:coreProperties>
</file>