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9B0E4BF6-EEC5-4FDE-A9A1-5875A8638D36}"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CO36" i="10"/>
  <c r="BW36" i="10"/>
  <c r="BE36" i="10"/>
  <c r="CO35" i="10"/>
  <c r="BW35" i="10"/>
  <c r="BE35" i="10"/>
  <c r="BW34" i="10"/>
  <c r="C34" i="10"/>
  <c r="C35" i="10" s="1"/>
  <c r="C36" i="10" l="1"/>
  <c r="C37" i="10" s="1"/>
  <c r="U34" i="10"/>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7" i="10" l="1"/>
  <c r="BE34" i="10"/>
  <c r="CO34" i="10" s="1"/>
</calcChain>
</file>

<file path=xl/sharedStrings.xml><?xml version="1.0" encoding="utf-8"?>
<sst xmlns="http://schemas.openxmlformats.org/spreadsheetml/2006/main" count="1103" uniqueCount="563">
  <si>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</si>
  <si>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</si>
  <si>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</si>
  <si>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</si>
  <si>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</si>
  <si>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</si>
  <si>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</si>
  <si>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</si>
  <si>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</si>
  <si>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</si>
  <si>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</si>
  <si>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</si>
  <si>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</si>
  <si>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</si>
  <si>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</si>
  <si>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</si>
  <si>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</si>
  <si>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</si>
  <si>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</si>
  <si>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</si>
  <si>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</si>
  <si>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</si>
  <si>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</si>
  <si>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</si>
  <si>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</si>
  <si>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</si>
  <si>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</si>
  <si>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</si>
  <si>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</si>
  <si>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</si>
  <si>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</si>
  <si>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</si>
  <si>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</si>
  <si>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</si>
  <si>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</si>
  <si>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</si>
  <si>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</si>
  <si>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</si>
  <si>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</si>
  <si>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</si>
  <si>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</si>
  <si>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</si>
  <si>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</si>
  <si>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</si>
  <si>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</si>
  <si>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</si>
  <si>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</si>
  <si>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</si>
  <si>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</si>
  <si>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</si>
  <si>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</si>
  <si>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</si>
  <si>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</si>
  <si>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</si>
  <si>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</si>
  <si>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</si>
  <si>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</si>
  <si>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</si>
  <si>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</si>
  <si>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</si>
  <si>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</si>
  <si>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</si>
  <si>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</si>
  <si>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</si>
  <si>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</si>
  <si>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</si>
  <si>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</si>
  <si>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</si>
  <si>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</si>
  <si>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</si>
  <si>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</si>
  <si>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</si>
  <si>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</si>
  <si>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</si>
  <si>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</si>
  <si>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</si>
  <si>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</si>
  <si>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</si>
  <si>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</si>
  <si>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</si>
  <si>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</si>
  <si>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</si>
  <si>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</si>
  <si>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</si>
  <si>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</si>
  <si>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</si>
  <si>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</si>
  <si>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</si>
  <si>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</si>
  <si>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</si>
  <si>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</si>
  <si>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</si>
  <si>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</si>
  <si>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</si>
  <si>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</si>
  <si>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</si>
  <si>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</si>
  <si>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</si>
  <si>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</si>
  <si>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</si>
  <si>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</si>
  <si>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</si>
  <si>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</si>
  <si>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</si>
  <si>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</si>
  <si>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</si>
  <si>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</si>
  <si>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</si>
  <si>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</si>
  <si>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</si>
  <si>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</si>
  <si>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</si>
  <si>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</si>
  <si>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</si>
  <si>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</si>
  <si>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</si>
  <si>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</si>
  <si>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</si>
  <si>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</si>
  <si>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</si>
  <si>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</si>
  <si>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</si>
  <si>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</si>
  <si>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</si>
  <si>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</si>
  <si>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</si>
  <si>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</si>
  <si>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</si>
  <si>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</si>
  <si>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</si>
  <si>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</si>
  <si>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</si>
  <si>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</si>
  <si>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</si>
  <si>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</si>
  <si>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</si>
  <si>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</si>
  <si>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</si>
  <si>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</si>
  <si>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</si>
  <si>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</si>
  <si>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</si>
  <si>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</si>
  <si>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</si>
  <si>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</si>
  <si>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</si>
  <si>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</si>
  <si>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</si>
  <si>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</si>
  <si>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</si>
  <si>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</si>
  <si>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</si>
  <si>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</si>
  <si>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</si>
  <si>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</si>
  <si>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</si>
  <si>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</si>
  <si>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</si>
  <si>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</si>
  <si>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</si>
  <si>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</si>
  <si>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</si>
  <si>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</si>
  <si>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</si>
  <si>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</si>
  <si>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</si>
  <si>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</si>
  <si>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</si>
  <si>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</si>
  <si>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</si>
  <si>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</si>
  <si>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</si>
  <si>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</si>
  <si>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</si>
  <si>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</si>
  <si>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</si>
  <si>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</si>
  <si>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</si>
  <si>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</si>
  <si>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</si>
  <si>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</si>
  <si>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</si>
  <si>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</si>
  <si>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</si>
  <si>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</si>
  <si>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</si>
  <si>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</si>
  <si>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</si>
  <si>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</si>
  <si>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</si>
  <si>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</si>
  <si>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</si>
  <si>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</si>
  <si>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</si>
  <si>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</si>
  <si>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</si>
  <si>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</si>
  <si>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</si>
  <si>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</si>
  <si>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</si>
  <si>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</si>
  <si>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</si>
  <si>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鹿児島県長島町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</si>
  <si>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</si>
  <si>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</si>
  <si>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</si>
  <si>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</si>
  <si>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</si>
  <si>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</si>
  <si>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</si>
  <si>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</si>
  <si>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</si>
  <si>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</si>
  <si>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</si>
  <si>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</si>
  <si>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</si>
  <si>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</si>
  <si>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</si>
  <si>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</si>
  <si>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</si>
  <si>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</si>
  <si>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</si>
  <si>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</si>
  <si>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</si>
  <si>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</si>
  <si>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</si>
  <si>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</si>
  <si>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</si>
  <si>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</si>
  <si>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</si>
  <si>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</si>
  <si>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</si>
  <si>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</si>
  <si>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</si>
  <si>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</si>
  <si>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</si>
  <si>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</si>
  <si>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</si>
  <si>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</si>
  <si>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</si>
  <si>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</si>
  <si>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</si>
  <si>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</si>
  <si>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</si>
  <si>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</si>
  <si>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</si>
  <si>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</si>
  <si>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</si>
  <si>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</si>
  <si>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</si>
  <si>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</si>
  <si>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</si>
  <si>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</si>
  <si>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</si>
  <si>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</si>
  <si>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</si>
  <si>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</si>
  <si>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</si>
  <si>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</si>
  <si>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</si>
  <si>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</si>
  <si>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</si>
  <si>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</si>
  <si>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</si>
  <si>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</si>
  <si>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</si>
  <si>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</si>
  <si>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</si>
  <si>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</si>
  <si>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</si>
  <si>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</si>
  <si>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</si>
  <si>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</si>
  <si>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</si>
  <si>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</si>
  <si>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</si>
  <si>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</si>
  <si>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</si>
  <si>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</si>
  <si>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</si>
  <si>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</si>
  <si>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</si>
  <si>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</si>
  <si>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</si>
  <si>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</si>
  <si>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</si>
  <si>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</si>
  <si>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</si>
  <si>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</si>
  <si>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</si>
  <si>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</si>
  <si>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</si>
  <si>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</si>
  <si>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</si>
  <si>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</si>
  <si>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</si>
  <si>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</si>
  <si>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</si>
  <si>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</si>
  <si>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</si>
  <si>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</si>
  <si>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</si>
  <si>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</si>
  <si>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</si>
  <si>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</si>
  <si>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</si>
  <si>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</si>
  <si>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</si>
  <si>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</si>
  <si>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</si>
  <si>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</si>
  <si>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</si>
  <si>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</si>
  <si>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</si>
  <si>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</si>
  <si>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</si>
  <si>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</si>
  <si>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</si>
  <si>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</si>
  <si>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</si>
  <si>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</si>
  <si>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</si>
  <si>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</si>
  <si>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</si>
  <si>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</si>
  <si>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</si>
  <si>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</si>
  <si>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</si>
  <si>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</si>
  <si>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</si>
  <si>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</si>
  <si>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</si>
  <si>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</si>
  <si>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</si>
  <si>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</si>
  <si>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</si>
  <si>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</si>
  <si>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</si>
  <si>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</si>
  <si>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</si>
  <si>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</si>
  <si>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</si>
  <si>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</si>
  <si>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</si>
  <si>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</si>
  <si>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</si>
  <si>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</si>
  <si>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</si>
  <si>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</si>
  <si>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</si>
  <si>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</si>
  <si>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</si>
  <si>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</si>
  <si>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鹿児島県長島町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</si>
  <si>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</si>
  <si>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</si>
  <si>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</si>
  <si>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</si>
  <si>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</si>
  <si>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</si>
  <si>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</si>
  <si>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</si>
  <si>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</si>
  <si>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</si>
  <si>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</si>
  <si>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</si>
  <si>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</si>
  <si>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</si>
  <si>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</si>
  <si>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</si>
  <si>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</si>
  <si>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</si>
  <si>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</si>
  <si>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</si>
  <si>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</si>
  <si>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諸浦港埠頭特別会計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</si>
  <si>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</si>
  <si>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</si>
  <si>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</si>
  <si>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</si>
  <si>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</si>
  <si>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</si>
  <si>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</si>
  <si>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</si>
  <si>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</si>
  <si>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</si>
  <si>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</si>
  <si>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</si>
  <si>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</si>
  <si>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</si>
  <si>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</si>
  <si>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</si>
  <si>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</si>
  <si>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</si>
  <si>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</si>
  <si>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長島町水道事業</t>
    <phoneticPr fontId="5"/>
  </si>
  <si>
    <t>法適用企業</t>
    <phoneticPr fontId="5"/>
  </si>
  <si>
    <t>長島町簡易水道事業</t>
    <phoneticPr fontId="5"/>
  </si>
  <si>
    <t>長島町集落排水事業（農業集落排水事業）</t>
    <phoneticPr fontId="5"/>
  </si>
  <si>
    <t>長島町集落排水事業（漁業集落排水事業）</t>
    <phoneticPr fontId="5"/>
  </si>
  <si>
    <t>太陽光発電特別会計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</si>
  <si>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</si>
  <si>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</si>
  <si>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</si>
  <si>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</si>
  <si>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</si>
  <si>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</si>
  <si>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</si>
  <si>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</si>
  <si>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</si>
  <si>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</si>
  <si>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</si>
  <si>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</si>
  <si>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</si>
  <si>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</si>
  <si>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</si>
  <si>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</si>
  <si>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</si>
  <si>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</si>
  <si>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</si>
  <si>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</si>
  <si>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</si>
  <si>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</si>
  <si>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</si>
  <si>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</si>
  <si>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</si>
  <si>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</si>
  <si>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</si>
  <si>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</si>
  <si>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</si>
  <si>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</si>
  <si>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</si>
  <si>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</si>
  <si>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</si>
  <si>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</si>
  <si>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</si>
  <si>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</si>
  <si>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</si>
  <si>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</si>
  <si>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</si>
  <si>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</si>
  <si>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</si>
  <si>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</si>
  <si>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</si>
  <si>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</si>
  <si>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</si>
  <si>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</si>
  <si>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</si>
  <si>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</si>
  <si>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</si>
  <si>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</si>
  <si>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</si>
  <si>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</si>
  <si>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</si>
  <si>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</si>
  <si>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</si>
  <si>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</si>
  <si>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</si>
  <si>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</si>
  <si>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</si>
  <si>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</si>
  <si>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</si>
  <si>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</si>
  <si>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</si>
  <si>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</si>
  <si>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</si>
  <si>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</si>
  <si>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</si>
  <si>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</si>
  <si>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</si>
  <si>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</si>
  <si>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</si>
  <si>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</si>
  <si>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</si>
  <si>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</si>
  <si>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</si>
  <si>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</si>
  <si>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</si>
  <si>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</si>
  <si>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</si>
  <si>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</si>
  <si>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</si>
  <si>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</si>
  <si>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</si>
  <si>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</si>
  <si>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</si>
  <si>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</si>
  <si>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</si>
  <si>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</si>
  <si>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</si>
  <si>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</si>
  <si>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</si>
  <si>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</si>
  <si>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</si>
  <si>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</si>
  <si>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</si>
  <si>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</si>
  <si>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</si>
  <si>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</si>
  <si>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</si>
  <si>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</si>
  <si>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</si>
  <si>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</si>
  <si>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</si>
  <si>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</si>
  <si>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</si>
  <si>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</si>
  <si>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</si>
  <si>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</si>
  <si>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</si>
  <si>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</si>
  <si>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</si>
  <si>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</si>
  <si>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</si>
  <si>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</si>
  <si>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</si>
  <si>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</si>
  <si>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</si>
  <si>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</si>
  <si>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</si>
  <si>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</si>
  <si>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</si>
  <si>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</si>
  <si>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</si>
  <si>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</si>
  <si>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</si>
  <si>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</si>
  <si>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</si>
  <si>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</si>
  <si>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</si>
  <si>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</si>
  <si>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</si>
  <si>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</si>
  <si>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</si>
  <si>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</si>
  <si>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</si>
  <si>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</si>
  <si>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1.61</t>
  </si>
  <si>
    <t>▲ 2.06</t>
  </si>
  <si>
    <t>一般会計</t>
  </si>
  <si>
    <t>国民健康保険特別会計</t>
  </si>
  <si>
    <t>長島町水道事業</t>
  </si>
  <si>
    <t>介護保険特別会計</t>
  </si>
  <si>
    <t>太陽光発電特別会計</t>
  </si>
  <si>
    <t>長島町簡易水道事業</t>
  </si>
  <si>
    <t>国民健康保険診療施設特別会計</t>
  </si>
  <si>
    <t>長島町集落排水事業（漁業集落排水事業）</t>
  </si>
  <si>
    <t>その他会計（赤字）</t>
  </si>
  <si>
    <t>▲ 0.35</t>
  </si>
  <si>
    <t>その他会計（黒字）</t>
  </si>
  <si>
    <t>R02</t>
    <phoneticPr fontId="5"/>
  </si>
  <si>
    <t>R03</t>
    <phoneticPr fontId="5"/>
  </si>
  <si>
    <t>R04</t>
    <phoneticPr fontId="5"/>
  </si>
  <si>
    <t>R05</t>
    <phoneticPr fontId="5"/>
  </si>
  <si>
    <t>R06</t>
    <phoneticPr fontId="5"/>
  </si>
  <si>
    <t>-</t>
    <phoneticPr fontId="2"/>
  </si>
  <si>
    <t>夢追い獅子島架橋基金</t>
  </si>
  <si>
    <t>学校教育施設整備基金</t>
  </si>
  <si>
    <t>まちづくり基金</t>
  </si>
  <si>
    <t>夢追いふるさと長島景観基金</t>
  </si>
  <si>
    <t>ぶり奨学金基金</t>
  </si>
  <si>
    <t>　①</t>
    <phoneticPr fontId="2"/>
  </si>
  <si>
    <t>天長フェリー</t>
    <rPh sb="0" eb="2">
      <t>テンチョウ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</si>
</sst>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4FE-42C7-BC76-1F0D80DA6E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332135</c:v>
                </c:pt>
                <c:pt idx="1">
                  <c:v>227895</c:v>
                </c:pt>
                <c:pt idx="2">
                  <c:v>248831</c:v>
                </c:pt>
                <c:pt idx="3">
                  <c:v>275308</c:v>
                </c:pt>
                <c:pt idx="4">
                  <c:v>463245</c:v>
                </c:pt>
              </c:numCache>
            </c:numRef>
          </c:val>
          <c:smooth val="0"/>
          <c:extLst>
            <c:ext xmlns:c16="http://schemas.microsoft.com/office/drawing/2014/chart" uri="{C3380CC4-5D6E-409C-BE32-E72D297353CC}">
              <c16:uniqueId val="{00000001-14FE-42C7-BC76-1F0D80DA6E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c:v>
                </c:pt>
                <c:pt idx="1">
                  <c:v>11.75</c:v>
                </c:pt>
                <c:pt idx="2">
                  <c:v>12.55</c:v>
                </c:pt>
                <c:pt idx="3">
                  <c:v>10.49</c:v>
                </c:pt>
                <c:pt idx="4">
                  <c:v>8.2200000000000006</c:v>
                </c:pt>
              </c:numCache>
            </c:numRef>
          </c:val>
          <c:extLst>
            <c:ext xmlns:c16="http://schemas.microsoft.com/office/drawing/2014/chart" uri="{C3380CC4-5D6E-409C-BE32-E72D297353CC}">
              <c16:uniqueId val="{00000000-9CD8-41EF-A926-A65E34E59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8.85</c:v>
                </c:pt>
                <c:pt idx="1">
                  <c:v>9.9600000000000009</c:v>
                </c:pt>
                <c:pt idx="2">
                  <c:v>10.45</c:v>
                </c:pt>
                <c:pt idx="3">
                  <c:v>10.07</c:v>
                </c:pt>
                <c:pt idx="4">
                  <c:v>9.8699999999999992</c:v>
                </c:pt>
              </c:numCache>
            </c:numRef>
          </c:val>
          <c:extLst>
            <c:ext xmlns:c16="http://schemas.microsoft.com/office/drawing/2014/chart" uri="{C3380CC4-5D6E-409C-BE32-E72D297353CC}">
              <c16:uniqueId val="{00000001-9CD8-41EF-A926-A65E34E59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3.45</c:v>
                </c:pt>
                <c:pt idx="1">
                  <c:v>4.5</c:v>
                </c:pt>
                <c:pt idx="2">
                  <c:v>0.22</c:v>
                </c:pt>
                <c:pt idx="3">
                  <c:v>-1.61</c:v>
                </c:pt>
                <c:pt idx="4">
                  <c:v>-2.06</c:v>
                </c:pt>
              </c:numCache>
            </c:numRef>
          </c:val>
          <c:smooth val="0"/>
          <c:extLst>
            <c:ext xmlns:c16="http://schemas.microsoft.com/office/drawing/2014/chart" uri="{C3380CC4-5D6E-409C-BE32-E72D297353CC}">
              <c16:uniqueId val="{00000002-9CD8-41EF-A926-A65E34E59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0.33</c:v>
                </c:pt>
                <c:pt idx="4">
                  <c:v>#N/A</c:v>
                </c:pt>
                <c:pt idx="5">
                  <c:v>0.64</c:v>
                </c:pt>
                <c:pt idx="6">
                  <c:v>#N/A</c:v>
                </c:pt>
                <c:pt idx="7">
                  <c:v>0.53</c:v>
                </c:pt>
                <c:pt idx="8">
                  <c:v>#N/A</c:v>
                </c:pt>
                <c:pt idx="9">
                  <c:v>0.16</c:v>
                </c:pt>
              </c:numCache>
            </c:numRef>
          </c:val>
          <c:extLst>
            <c:ext xmlns:c16="http://schemas.microsoft.com/office/drawing/2014/chart" uri="{C3380CC4-5D6E-409C-BE32-E72D297353CC}">
              <c16:uniqueId val="{00000000-E13C-4C8C-AE36-694D4FAAAD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0.35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3C-4C8C-AE36-694D4FAAADA2}"/>
            </c:ext>
          </c:extLst>
        </c:ser>
        <c:ser>
          <c:idx val="2"/>
          <c:order val="2"/>
          <c:tx>
            <c:strRef>
              <c:f>データシート!$A$29</c:f>
              <c:strCache>
                <c:ptCount val="1"/>
                <c:pt idx="0">
                  <c:v>長島町集落排水事業（漁業集落排水事業）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2-E13C-4C8C-AE36-694D4FAAADA2}"/>
            </c:ext>
          </c:extLst>
        </c:ser>
        <c:ser>
          <c:idx val="3"/>
          <c:order val="3"/>
          <c:tx>
            <c:strRef>
              <c:f>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0.13</c:v>
                </c:pt>
                <c:pt idx="4">
                  <c:v>#N/A</c:v>
                </c:pt>
                <c:pt idx="5">
                  <c:v>0.35</c:v>
                </c:pt>
                <c:pt idx="6">
                  <c:v>#N/A</c:v>
                </c:pt>
                <c:pt idx="7">
                  <c:v>0.24</c:v>
                </c:pt>
                <c:pt idx="8">
                  <c:v>#N/A</c:v>
                </c:pt>
                <c:pt idx="9">
                  <c:v>0.22</c:v>
                </c:pt>
              </c:numCache>
            </c:numRef>
          </c:val>
          <c:extLst>
            <c:ext xmlns:c16="http://schemas.microsoft.com/office/drawing/2014/chart" uri="{C3380CC4-5D6E-409C-BE32-E72D297353CC}">
              <c16:uniqueId val="{00000003-E13C-4C8C-AE36-694D4FAAADA2}"/>
            </c:ext>
          </c:extLst>
        </c:ser>
        <c:ser>
          <c:idx val="4"/>
          <c:order val="4"/>
          <c:tx>
            <c:strRef>
              <c:f>データシート!$A$31</c:f>
              <c:strCache>
                <c:ptCount val="1"/>
                <c:pt idx="0">
                  <c:v>長島町簡易水道事業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4-E13C-4C8C-AE36-694D4FAAADA2}"/>
            </c:ext>
          </c:extLst>
        </c:ser>
        <c:ser>
          <c:idx val="5"/>
          <c:order val="5"/>
          <c:tx>
            <c:strRef>
              <c:f>データシート!$A$32</c:f>
              <c:strCache>
                <c:ptCount val="1"/>
                <c:pt idx="0">
                  <c:v>太陽光発電特別会計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1.26</c:v>
                </c:pt>
                <c:pt idx="4">
                  <c:v>#N/A</c:v>
                </c:pt>
                <c:pt idx="5">
                  <c:v>1.42</c:v>
                </c:pt>
                <c:pt idx="6">
                  <c:v>#N/A</c:v>
                </c:pt>
                <c:pt idx="7">
                  <c:v>0.57999999999999996</c:v>
                </c:pt>
                <c:pt idx="8">
                  <c:v>#N/A</c:v>
                </c:pt>
                <c:pt idx="9">
                  <c:v>0.54</c:v>
                </c:pt>
              </c:numCache>
            </c:numRef>
          </c:val>
          <c:extLst>
            <c:ext xmlns:c16="http://schemas.microsoft.com/office/drawing/2014/chart" uri="{C3380CC4-5D6E-409C-BE32-E72D297353CC}">
              <c16:uniqueId val="{00000005-E13C-4C8C-AE36-694D4FAAAD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1.17</c:v>
                </c:pt>
                <c:pt idx="4">
                  <c:v>#N/A</c:v>
                </c:pt>
                <c:pt idx="5">
                  <c:v>1.35</c:v>
                </c:pt>
                <c:pt idx="6">
                  <c:v>#N/A</c:v>
                </c:pt>
                <c:pt idx="7">
                  <c:v>1.44</c:v>
                </c:pt>
                <c:pt idx="8">
                  <c:v>#N/A</c:v>
                </c:pt>
                <c:pt idx="9">
                  <c:v>1.02</c:v>
                </c:pt>
              </c:numCache>
            </c:numRef>
          </c:val>
          <c:extLst>
            <c:ext xmlns:c16="http://schemas.microsoft.com/office/drawing/2014/chart" uri="{C3380CC4-5D6E-409C-BE32-E72D297353CC}">
              <c16:uniqueId val="{00000006-E13C-4C8C-AE36-694D4FAAADA2}"/>
            </c:ext>
          </c:extLst>
        </c:ser>
        <c:ser>
          <c:idx val="7"/>
          <c:order val="7"/>
          <c:tx>
            <c:strRef>
              <c:f>データシート!$A$34</c:f>
              <c:strCache>
                <c:ptCount val="1"/>
                <c:pt idx="0">
                  <c:v>長島町水道事業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2.44</c:v>
                </c:pt>
                <c:pt idx="2">
                  <c:v>#N/A</c:v>
                </c:pt>
                <c:pt idx="3">
                  <c:v>2.35</c:v>
                </c:pt>
                <c:pt idx="4">
                  <c:v>#N/A</c:v>
                </c:pt>
                <c:pt idx="5">
                  <c:v>2.69</c:v>
                </c:pt>
                <c:pt idx="6">
                  <c:v>#N/A</c:v>
                </c:pt>
                <c:pt idx="7">
                  <c:v>2.77</c:v>
                </c:pt>
                <c:pt idx="8">
                  <c:v>#N/A</c:v>
                </c:pt>
                <c:pt idx="9">
                  <c:v>3.07</c:v>
                </c:pt>
              </c:numCache>
            </c:numRef>
          </c:val>
          <c:extLst>
            <c:ext xmlns:c16="http://schemas.microsoft.com/office/drawing/2014/chart" uri="{C3380CC4-5D6E-409C-BE32-E72D297353CC}">
              <c16:uniqueId val="{00000007-E13C-4C8C-AE36-694D4FAAADA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3.33</c:v>
                </c:pt>
                <c:pt idx="2">
                  <c:v>#N/A</c:v>
                </c:pt>
                <c:pt idx="3">
                  <c:v>4.16</c:v>
                </c:pt>
                <c:pt idx="4">
                  <c:v>#N/A</c:v>
                </c:pt>
                <c:pt idx="5">
                  <c:v>6.18</c:v>
                </c:pt>
                <c:pt idx="6">
                  <c:v>#N/A</c:v>
                </c:pt>
                <c:pt idx="7">
                  <c:v>6.22</c:v>
                </c:pt>
                <c:pt idx="8">
                  <c:v>#N/A</c:v>
                </c:pt>
                <c:pt idx="9">
                  <c:v>3.55</c:v>
                </c:pt>
              </c:numCache>
            </c:numRef>
          </c:val>
          <c:extLst>
            <c:ext xmlns:c16="http://schemas.microsoft.com/office/drawing/2014/chart" uri="{C3380CC4-5D6E-409C-BE32-E72D297353CC}">
              <c16:uniqueId val="{00000008-E13C-4C8C-AE36-694D4FAAAD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9.7799999999999994</c:v>
                </c:pt>
                <c:pt idx="2">
                  <c:v>#N/A</c:v>
                </c:pt>
                <c:pt idx="3">
                  <c:v>11.61</c:v>
                </c:pt>
                <c:pt idx="4">
                  <c:v>#N/A</c:v>
                </c:pt>
                <c:pt idx="5">
                  <c:v>12.38</c:v>
                </c:pt>
                <c:pt idx="6">
                  <c:v>#N/A</c:v>
                </c:pt>
                <c:pt idx="7">
                  <c:v>10.33</c:v>
                </c:pt>
                <c:pt idx="8">
                  <c:v>#N/A</c:v>
                </c:pt>
                <c:pt idx="9">
                  <c:v>8.19</c:v>
                </c:pt>
              </c:numCache>
            </c:numRef>
          </c:val>
          <c:extLst>
            <c:ext xmlns:c16="http://schemas.microsoft.com/office/drawing/2014/chart" uri="{C3380CC4-5D6E-409C-BE32-E72D297353CC}">
              <c16:uniqueId val="{00000009-E13C-4C8C-AE36-694D4FAAAD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1298</c:v>
                </c:pt>
                <c:pt idx="5">
                  <c:v>1379</c:v>
                </c:pt>
                <c:pt idx="8">
                  <c:v>1296</c:v>
                </c:pt>
                <c:pt idx="11">
                  <c:v>1422</c:v>
                </c:pt>
                <c:pt idx="14">
                  <c:v>1485</c:v>
                </c:pt>
              </c:numCache>
            </c:numRef>
          </c:val>
          <c:extLst>
            <c:ext xmlns:c16="http://schemas.microsoft.com/office/drawing/2014/chart" uri="{C3380CC4-5D6E-409C-BE32-E72D297353CC}">
              <c16:uniqueId val="{00000000-E50B-40B2-9AEC-D8657AC7F7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0B-40B2-9AEC-D8657AC7F7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0B-40B2-9AEC-D8657AC7F7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23</c:v>
                </c:pt>
                <c:pt idx="6">
                  <c:v>22</c:v>
                </c:pt>
                <c:pt idx="9">
                  <c:v>13</c:v>
                </c:pt>
                <c:pt idx="12">
                  <c:v>11</c:v>
                </c:pt>
              </c:numCache>
            </c:numRef>
          </c:val>
          <c:extLst>
            <c:ext xmlns:c16="http://schemas.microsoft.com/office/drawing/2014/chart" uri="{C3380CC4-5D6E-409C-BE32-E72D297353CC}">
              <c16:uniqueId val="{00000003-E50B-40B2-9AEC-D8657AC7F7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128</c:v>
                </c:pt>
                <c:pt idx="6">
                  <c:v>113</c:v>
                </c:pt>
                <c:pt idx="9">
                  <c:v>132</c:v>
                </c:pt>
                <c:pt idx="12">
                  <c:v>124</c:v>
                </c:pt>
              </c:numCache>
            </c:numRef>
          </c:val>
          <c:extLst>
            <c:ext xmlns:c16="http://schemas.microsoft.com/office/drawing/2014/chart" uri="{C3380CC4-5D6E-409C-BE32-E72D297353CC}">
              <c16:uniqueId val="{00000004-E50B-40B2-9AEC-D8657AC7F7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0B-40B2-9AEC-D8657AC7F7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0B-40B2-9AEC-D8657AC7F7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1514</c:v>
                </c:pt>
                <c:pt idx="3">
                  <c:v>1644</c:v>
                </c:pt>
                <c:pt idx="6">
                  <c:v>1560</c:v>
                </c:pt>
                <c:pt idx="9">
                  <c:v>1744</c:v>
                </c:pt>
                <c:pt idx="12">
                  <c:v>1831</c:v>
                </c:pt>
              </c:numCache>
            </c:numRef>
          </c:val>
          <c:extLst>
            <c:ext xmlns:c16="http://schemas.microsoft.com/office/drawing/2014/chart" uri="{C3380CC4-5D6E-409C-BE32-E72D297353CC}">
              <c16:uniqueId val="{00000007-E50B-40B2-9AEC-D8657AC7F7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354</c:v>
                </c:pt>
                <c:pt idx="2">
                  <c:v>#N/A</c:v>
                </c:pt>
                <c:pt idx="3">
                  <c:v>#N/A</c:v>
                </c:pt>
                <c:pt idx="4">
                  <c:v>416</c:v>
                </c:pt>
                <c:pt idx="5">
                  <c:v>#N/A</c:v>
                </c:pt>
                <c:pt idx="6">
                  <c:v>#N/A</c:v>
                </c:pt>
                <c:pt idx="7">
                  <c:v>399</c:v>
                </c:pt>
                <c:pt idx="8">
                  <c:v>#N/A</c:v>
                </c:pt>
                <c:pt idx="9">
                  <c:v>#N/A</c:v>
                </c:pt>
                <c:pt idx="10">
                  <c:v>467</c:v>
                </c:pt>
                <c:pt idx="11">
                  <c:v>#N/A</c:v>
                </c:pt>
                <c:pt idx="12">
                  <c:v>#N/A</c:v>
                </c:pt>
                <c:pt idx="13">
                  <c:v>481</c:v>
                </c:pt>
                <c:pt idx="14">
                  <c:v>#N/A</c:v>
                </c:pt>
              </c:numCache>
            </c:numRef>
          </c:val>
          <c:smooth val="0"/>
          <c:extLst>
            <c:ext xmlns:c16="http://schemas.microsoft.com/office/drawing/2014/chart" uri="{C3380CC4-5D6E-409C-BE32-E72D297353CC}">
              <c16:uniqueId val="{00000008-E50B-40B2-9AEC-D8657AC7F7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13708</c:v>
                </c:pt>
                <c:pt idx="5">
                  <c:v>13061</c:v>
                </c:pt>
                <c:pt idx="8">
                  <c:v>12786</c:v>
                </c:pt>
                <c:pt idx="11">
                  <c:v>13122</c:v>
                </c:pt>
                <c:pt idx="14">
                  <c:v>13141</c:v>
                </c:pt>
              </c:numCache>
            </c:numRef>
          </c:val>
          <c:extLst>
            <c:ext xmlns:c16="http://schemas.microsoft.com/office/drawing/2014/chart" uri="{C3380CC4-5D6E-409C-BE32-E72D297353CC}">
              <c16:uniqueId val="{00000000-A663-4E23-834B-8697A89A60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8</c:v>
                </c:pt>
                <c:pt idx="8">
                  <c:v>6</c:v>
                </c:pt>
                <c:pt idx="11">
                  <c:v>5</c:v>
                </c:pt>
                <c:pt idx="14">
                  <c:v>4</c:v>
                </c:pt>
              </c:numCache>
            </c:numRef>
          </c:val>
          <c:extLst>
            <c:ext xmlns:c16="http://schemas.microsoft.com/office/drawing/2014/chart" uri="{C3380CC4-5D6E-409C-BE32-E72D297353CC}">
              <c16:uniqueId val="{00000001-A663-4E23-834B-8697A89A60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4929</c:v>
                </c:pt>
                <c:pt idx="5">
                  <c:v>5450</c:v>
                </c:pt>
                <c:pt idx="8">
                  <c:v>6255</c:v>
                </c:pt>
                <c:pt idx="11">
                  <c:v>6836</c:v>
                </c:pt>
                <c:pt idx="14">
                  <c:v>6754</c:v>
                </c:pt>
              </c:numCache>
            </c:numRef>
          </c:val>
          <c:extLst>
            <c:ext xmlns:c16="http://schemas.microsoft.com/office/drawing/2014/chart" uri="{C3380CC4-5D6E-409C-BE32-E72D297353CC}">
              <c16:uniqueId val="{00000002-A663-4E23-834B-8697A89A60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63-4E23-834B-8697A89A60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63-4E23-834B-8697A89A60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3-4E23-834B-8697A89A60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879</c:v>
                </c:pt>
                <c:pt idx="3">
                  <c:v>791</c:v>
                </c:pt>
                <c:pt idx="6">
                  <c:v>656</c:v>
                </c:pt>
                <c:pt idx="9">
                  <c:v>584</c:v>
                </c:pt>
                <c:pt idx="12">
                  <c:v>741</c:v>
                </c:pt>
              </c:numCache>
            </c:numRef>
          </c:val>
          <c:extLst>
            <c:ext xmlns:c16="http://schemas.microsoft.com/office/drawing/2014/chart" uri="{C3380CC4-5D6E-409C-BE32-E72D297353CC}">
              <c16:uniqueId val="{00000006-A663-4E23-834B-8697A89A60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c:v>
                </c:pt>
                <c:pt idx="3">
                  <c:v>75</c:v>
                </c:pt>
                <c:pt idx="6">
                  <c:v>54</c:v>
                </c:pt>
                <c:pt idx="9">
                  <c:v>103</c:v>
                </c:pt>
                <c:pt idx="12">
                  <c:v>237</c:v>
                </c:pt>
              </c:numCache>
            </c:numRef>
          </c:val>
          <c:extLst>
            <c:ext xmlns:c16="http://schemas.microsoft.com/office/drawing/2014/chart" uri="{C3380CC4-5D6E-409C-BE32-E72D297353CC}">
              <c16:uniqueId val="{00000007-A663-4E23-834B-8697A89A60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1174</c:v>
                </c:pt>
                <c:pt idx="3">
                  <c:v>1100</c:v>
                </c:pt>
                <c:pt idx="6">
                  <c:v>1070</c:v>
                </c:pt>
                <c:pt idx="9">
                  <c:v>1002</c:v>
                </c:pt>
                <c:pt idx="12">
                  <c:v>1019</c:v>
                </c:pt>
              </c:numCache>
            </c:numRef>
          </c:val>
          <c:extLst>
            <c:ext xmlns:c16="http://schemas.microsoft.com/office/drawing/2014/chart" uri="{C3380CC4-5D6E-409C-BE32-E72D297353CC}">
              <c16:uniqueId val="{00000008-A663-4E23-834B-8697A89A60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63-4E23-834B-8697A89A60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16672</c:v>
                </c:pt>
                <c:pt idx="3">
                  <c:v>16641</c:v>
                </c:pt>
                <c:pt idx="6">
                  <c:v>16408</c:v>
                </c:pt>
                <c:pt idx="9">
                  <c:v>16262</c:v>
                </c:pt>
                <c:pt idx="12">
                  <c:v>16416</c:v>
                </c:pt>
              </c:numCache>
            </c:numRef>
          </c:val>
          <c:extLst>
            <c:ext xmlns:c16="http://schemas.microsoft.com/office/drawing/2014/chart" uri="{C3380CC4-5D6E-409C-BE32-E72D297353CC}">
              <c16:uniqueId val="{0000000A-A663-4E23-834B-8697A89A60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181</c:v>
                </c:pt>
                <c:pt idx="2">
                  <c:v>#N/A</c:v>
                </c:pt>
                <c:pt idx="3">
                  <c:v>#N/A</c:v>
                </c:pt>
                <c:pt idx="4">
                  <c:v>88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63-4E23-834B-8697A89A60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600</c:v>
                </c:pt>
                <c:pt idx="1">
                  <c:v>600</c:v>
                </c:pt>
                <c:pt idx="2">
                  <c:v>600</c:v>
                </c:pt>
              </c:numCache>
            </c:numRef>
          </c:val>
          <c:extLst>
            <c:ext xmlns:c16="http://schemas.microsoft.com/office/drawing/2014/chart" uri="{C3380CC4-5D6E-409C-BE32-E72D297353CC}">
              <c16:uniqueId val="{00000000-1E36-4780-8CC4-2EF031CF9F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1054</c:v>
                </c:pt>
                <c:pt idx="1">
                  <c:v>1069</c:v>
                </c:pt>
                <c:pt idx="2">
                  <c:v>1082</c:v>
                </c:pt>
              </c:numCache>
            </c:numRef>
          </c:val>
          <c:extLst>
            <c:ext xmlns:c16="http://schemas.microsoft.com/office/drawing/2014/chart" uri="{C3380CC4-5D6E-409C-BE32-E72D297353CC}">
              <c16:uniqueId val="{00000001-1E36-4780-8CC4-2EF031CF9F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4656</c:v>
                </c:pt>
                <c:pt idx="1">
                  <c:v>5134</c:v>
                </c:pt>
                <c:pt idx="2">
                  <c:v>4843</c:v>
                </c:pt>
              </c:numCache>
            </c:numRef>
          </c:val>
          <c:extLst>
            <c:ext xmlns:c16="http://schemas.microsoft.com/office/drawing/2014/chart" uri="{C3380CC4-5D6E-409C-BE32-E72D297353CC}">
              <c16:uniqueId val="{00000002-1E36-4780-8CC4-2EF031CF9F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元利償還金の額は、過疎対策事業債の償還が開始したことにより、</a:t>
          </a:r>
          <a:r>
            <a:rPr kumimoji="1" lang="en-US" altLang="ja-JP" sz="1200">
              <a:solidFill>
                <a:sysClr val="windowText" lastClr="000000"/>
              </a:solidFill>
              <a:effectLst/>
              <a:latin typeface="+mn-lt"/>
              <a:ea typeface="+mn-ea"/>
              <a:cs typeface="+mn-cs"/>
            </a:rPr>
            <a:t>87</a:t>
          </a:r>
          <a:r>
            <a:rPr kumimoji="1" lang="ja-JP" altLang="ja-JP" sz="1200">
              <a:solidFill>
                <a:sysClr val="windowText" lastClr="000000"/>
              </a:solidFill>
              <a:effectLst/>
              <a:latin typeface="+mn-lt"/>
              <a:ea typeface="+mn-ea"/>
              <a:cs typeface="+mn-cs"/>
            </a:rPr>
            <a:t>百万円の増加、実質公債費比率の分子も昨年度に比べ上昇となった。</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　総合振興計画等で事業の見直しによる計画的な借入により、比率の改善に努める。</a:t>
          </a:r>
          <a:endParaRPr lang="ja-JP" altLang="ja-JP" sz="16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一般会計等における地方債の現在高は、</a:t>
          </a:r>
          <a:r>
            <a:rPr kumimoji="1" lang="ja-JP" altLang="en-US" sz="1100">
              <a:solidFill>
                <a:sysClr val="windowText" lastClr="000000"/>
              </a:solidFill>
              <a:effectLst/>
              <a:latin typeface="+mn-lt"/>
              <a:ea typeface="+mn-ea"/>
              <a:cs typeface="+mn-cs"/>
            </a:rPr>
            <a:t>レジリエンス事業の大型事業の完了や総合運動公園等の借入額の増加など、借入額が償還額</a:t>
          </a:r>
          <a:r>
            <a:rPr kumimoji="1" lang="ja-JP" altLang="ja-JP" sz="1100">
              <a:solidFill>
                <a:sysClr val="windowText" lastClr="000000"/>
              </a:solidFill>
              <a:effectLst/>
              <a:latin typeface="+mn-lt"/>
              <a:ea typeface="+mn-ea"/>
              <a:cs typeface="+mn-cs"/>
            </a:rPr>
            <a:t>を上回ったため、</a:t>
          </a:r>
          <a:r>
            <a:rPr kumimoji="1" lang="en-US" altLang="ja-JP" sz="1100">
              <a:solidFill>
                <a:sysClr val="windowText" lastClr="000000"/>
              </a:solidFill>
              <a:effectLst/>
              <a:latin typeface="+mn-lt"/>
              <a:ea typeface="+mn-ea"/>
              <a:cs typeface="+mn-cs"/>
            </a:rPr>
            <a:t>154</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となった。また、</a:t>
          </a:r>
          <a:r>
            <a:rPr kumimoji="1" lang="ja-JP" altLang="en-US" sz="1100">
              <a:solidFill>
                <a:sysClr val="windowText" lastClr="000000"/>
              </a:solidFill>
              <a:effectLst/>
              <a:latin typeface="+mn-lt"/>
              <a:ea typeface="+mn-ea"/>
              <a:cs typeface="+mn-cs"/>
            </a:rPr>
            <a:t>ぶり奨学金基金</a:t>
          </a:r>
          <a:r>
            <a:rPr kumimoji="1" lang="ja-JP" altLang="ja-JP" sz="1100">
              <a:solidFill>
                <a:sysClr val="windowText" lastClr="000000"/>
              </a:solidFill>
              <a:effectLst/>
              <a:latin typeface="+mn-lt"/>
              <a:ea typeface="+mn-ea"/>
              <a:cs typeface="+mn-cs"/>
            </a:rPr>
            <a:t>や減債基金に積立てを行った</a:t>
          </a:r>
          <a:r>
            <a:rPr kumimoji="1" lang="ja-JP" altLang="en-US" sz="1100">
              <a:solidFill>
                <a:sysClr val="windowText" lastClr="000000"/>
              </a:solidFill>
              <a:effectLst/>
              <a:latin typeface="+mn-lt"/>
              <a:ea typeface="+mn-ea"/>
              <a:cs typeface="+mn-cs"/>
            </a:rPr>
            <a:t>が夢追いふるさと長島景観基金等への取り崩しも行った</a:t>
          </a:r>
          <a:r>
            <a:rPr kumimoji="1" lang="ja-JP" altLang="ja-JP" sz="1100">
              <a:solidFill>
                <a:sysClr val="windowText" lastClr="000000"/>
              </a:solidFill>
              <a:effectLst/>
              <a:latin typeface="+mn-lt"/>
              <a:ea typeface="+mn-ea"/>
              <a:cs typeface="+mn-cs"/>
            </a:rPr>
            <a:t>ため、充当可能基金は</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、基準財政需要額算入見込額は</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上昇し</a:t>
          </a:r>
          <a:r>
            <a:rPr kumimoji="1" lang="ja-JP" altLang="ja-JP" sz="1100">
              <a:solidFill>
                <a:sysClr val="windowText" lastClr="000000"/>
              </a:solidFill>
              <a:effectLst/>
              <a:latin typeface="+mn-lt"/>
              <a:ea typeface="+mn-ea"/>
              <a:cs typeface="+mn-cs"/>
            </a:rPr>
            <a:t>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将来負担比率の分子の値については、</a:t>
          </a:r>
          <a:r>
            <a:rPr kumimoji="1" lang="ja-JP" altLang="en-US" sz="1100">
              <a:solidFill>
                <a:sysClr val="windowText" lastClr="000000"/>
              </a:solidFill>
              <a:effectLst/>
              <a:latin typeface="+mn-lt"/>
              <a:ea typeface="+mn-ea"/>
              <a:cs typeface="+mn-cs"/>
            </a:rPr>
            <a:t>一</a:t>
          </a:r>
          <a:r>
            <a:rPr kumimoji="1" lang="ja-JP" altLang="ja-JP" sz="1100">
              <a:solidFill>
                <a:sysClr val="windowText" lastClr="000000"/>
              </a:solidFill>
              <a:effectLst/>
              <a:latin typeface="+mn-lt"/>
              <a:ea typeface="+mn-ea"/>
              <a:cs typeface="+mn-cs"/>
            </a:rPr>
            <a:t>昨年度から減少傾向にあ</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525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今後は総合振興計画等で事業の見直しを行い、計画的な借入れ、充当可能基金の積立等により、将来負担比率の改善に努める。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・減債基金に</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千万円の積立てを行った。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・水道事業会計の償還財源として、</a:t>
          </a:r>
          <a:r>
            <a:rPr kumimoji="1" lang="en-US" altLang="ja-JP" sz="1100">
              <a:solidFill>
                <a:sysClr val="windowText" lastClr="000000"/>
              </a:solidFill>
              <a:effectLst/>
              <a:latin typeface="+mn-lt"/>
              <a:ea typeface="+mn-ea"/>
              <a:cs typeface="+mn-cs"/>
            </a:rPr>
            <a:t>3,673</a:t>
          </a:r>
          <a:r>
            <a:rPr kumimoji="1" lang="ja-JP" altLang="ja-JP" sz="1100">
              <a:solidFill>
                <a:sysClr val="windowText" lastClr="000000"/>
              </a:solidFill>
              <a:effectLst/>
              <a:latin typeface="+mn-lt"/>
              <a:ea typeface="+mn-ea"/>
              <a:cs typeface="+mn-cs"/>
            </a:rPr>
            <a:t>万円の取崩しを行った。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・「獅子島架橋」の実現に向けて、</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9,991</a:t>
          </a:r>
          <a:r>
            <a:rPr kumimoji="1" lang="ja-JP" altLang="ja-JP" sz="1100">
              <a:solidFill>
                <a:sysClr val="windowText" lastClr="000000"/>
              </a:solidFill>
              <a:effectLst/>
              <a:latin typeface="+mn-lt"/>
              <a:ea typeface="+mn-ea"/>
              <a:cs typeface="+mn-cs"/>
            </a:rPr>
            <a:t>万円の積立を行った。</a:t>
          </a:r>
          <a:endParaRPr lang="ja-JP" altLang="ja-JP" sz="1400">
            <a:solidFill>
              <a:sysClr val="windowText" lastClr="000000"/>
            </a:solidFill>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・「獅子島架橋」の実現に向けて、調査分として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2,991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・景観事業に夢追いふるさと長島景観基金を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万円取り崩しを行った。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・基金全体としては増額となったが、財政調整基金は他市町村と比べて少ないため、今後も計画的な積立を行っていく。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・「夢追いふるさと長島景観基金」にふるさと納税による寄附金の積立てを行い、景観整備事業等に財源として年次的に取崩していくことを予定している。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・夢追い獅子島架橋基金：町民の夢である「獅子島架橋」の実現を図る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・まちづくり基金：町民の連帯の強化と協働のまちづくりを推進し、地域振興を図る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・夢追いふるさと長島景観基金：ふるさと長島を愛し、応援しようとする個人または団体からの寄附金を財源として、寄附者参加型の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魅力ある長島のふるさと景観づくり等に資する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・夢追い獅子島架橋基金：「獅子島架橋」の実現に向けて、毎年約１億円の積立て</a:t>
          </a:r>
          <a:r>
            <a:rPr kumimoji="1" lang="ja-JP" altLang="en-US" sz="1100">
              <a:solidFill>
                <a:sysClr val="windowText" lastClr="000000"/>
              </a:solidFill>
              <a:effectLst/>
              <a:latin typeface="+mn-lt"/>
              <a:ea typeface="+mn-ea"/>
              <a:cs typeface="+mn-cs"/>
            </a:rPr>
            <a:t>行った。</a:t>
          </a:r>
          <a:endParaRPr kumimoji="1" lang="en-US" altLang="ja-JP" sz="1100">
            <a:solidFill>
              <a:sysClr val="windowText" lastClr="000000"/>
            </a:solidFill>
            <a:effectLst/>
            <a:latin typeface="+mn-lt"/>
            <a:ea typeface="+mn-ea"/>
            <a:cs typeface="+mn-cs"/>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・まちづくり基金：平成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年度から町民の要望にきめ細やかに対応するための「スマイルプラン事業」に</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1,100</a:t>
          </a:r>
          <a:r>
            <a:rPr kumimoji="1" lang="ja-JP" altLang="ja-JP" sz="1100">
              <a:solidFill>
                <a:sysClr val="windowText" lastClr="000000"/>
              </a:solidFill>
              <a:effectLst/>
              <a:latin typeface="+mn-lt"/>
              <a:ea typeface="+mn-ea"/>
              <a:cs typeface="+mn-cs"/>
            </a:rPr>
            <a:t>万円を取崩したことによる減少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・ふるさと納税により、夢追いふるさと長島景観基金、ぶり奨学金基金が増加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・夢追いふるさと長島景観基金：レジリエンス事業やぐるっとフラワーロード等に計</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3,700</a:t>
          </a:r>
          <a:r>
            <a:rPr kumimoji="1" lang="ja-JP" altLang="en-US" sz="1100">
              <a:solidFill>
                <a:sysClr val="windowText" lastClr="000000"/>
              </a:solidFill>
              <a:effectLst/>
              <a:latin typeface="+mn-lt"/>
              <a:ea typeface="+mn-ea"/>
              <a:cs typeface="+mn-cs"/>
            </a:rPr>
            <a:t>万円を取り崩したことによる減少</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kumimoji="1" lang="en-US" altLang="ja-JP" sz="1100">
            <a:solidFill>
              <a:srgbClr val="FF0000"/>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・夢追い獅子島架橋基金：「獅子島架橋」の実現に向けて、毎年１億円を積立予定</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・まちづくり基金：「スマイルプラン事業」に毎年取崩していく方針</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・増減なし</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・財政調整基金は他市町村と比べても少ないため、今後も計画的な積み立てを行っていく。</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・減債基金</a:t>
          </a:r>
          <a:r>
            <a:rPr kumimoji="1" lang="en-US" altLang="ja-JP" sz="1100">
              <a:solidFill>
                <a:sysClr val="windowText" lastClr="000000"/>
              </a:solidFill>
              <a:effectLst/>
              <a:latin typeface="+mn-lt"/>
              <a:ea typeface="+mn-ea"/>
              <a:cs typeface="+mn-cs"/>
            </a:rPr>
            <a:t>5,000</a:t>
          </a:r>
          <a:r>
            <a:rPr kumimoji="1" lang="ja-JP" altLang="ja-JP" sz="1100">
              <a:solidFill>
                <a:sysClr val="windowText" lastClr="000000"/>
              </a:solidFill>
              <a:effectLst/>
              <a:latin typeface="+mn-lt"/>
              <a:ea typeface="+mn-ea"/>
              <a:cs typeface="+mn-cs"/>
            </a:rPr>
            <a:t>万円の積立を行った。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・水道事業会計の公営企業化により、償還財源として</a:t>
          </a:r>
          <a:r>
            <a:rPr kumimoji="1" lang="en-US" altLang="ja-JP" sz="1100">
              <a:solidFill>
                <a:sysClr val="windowText" lastClr="000000"/>
              </a:solidFill>
              <a:effectLst/>
              <a:latin typeface="+mn-lt"/>
              <a:ea typeface="+mn-ea"/>
              <a:cs typeface="+mn-cs"/>
            </a:rPr>
            <a:t>3,673</a:t>
          </a:r>
          <a:r>
            <a:rPr kumimoji="1" lang="ja-JP" altLang="en-US" sz="1100">
              <a:solidFill>
                <a:sysClr val="windowText" lastClr="000000"/>
              </a:solidFill>
              <a:effectLst/>
              <a:latin typeface="+mn-lt"/>
              <a:ea typeface="+mn-ea"/>
              <a:cs typeface="+mn-cs"/>
            </a:rPr>
            <a:t>万</a:t>
          </a:r>
          <a:r>
            <a:rPr kumimoji="1" lang="ja-JP" altLang="ja-JP" sz="1100">
              <a:solidFill>
                <a:sysClr val="windowText" lastClr="000000"/>
              </a:solidFill>
              <a:effectLst/>
              <a:latin typeface="+mn-lt"/>
              <a:ea typeface="+mn-ea"/>
              <a:cs typeface="+mn-cs"/>
            </a:rPr>
            <a:t>円を取崩した。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・償還財源として、年次的に取崩す予定である。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9,301
116.19
14,352,816
13,747,560
500,067
6,081,146
16,415,570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や全国平均を上回る高齢化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経常収支比率は、類似団体との差は</a:t>
          </a:r>
          <a:r>
            <a:rPr lang="en-US" altLang="ja-JP" sz="1100" b="0" i="0">
              <a:solidFill>
                <a:schemeClr val="dk1"/>
              </a:solidFill>
              <a:effectLst/>
              <a:latin typeface="+mn-lt"/>
              <a:ea typeface="+mn-ea"/>
              <a:cs typeface="+mn-cs"/>
            </a:rPr>
            <a:t>6.3</a:t>
          </a:r>
          <a:r>
            <a:rPr lang="ja-JP" altLang="ja-JP" sz="1100" b="0" i="0">
              <a:solidFill>
                <a:schemeClr val="dk1"/>
              </a:solidFill>
              <a:effectLst/>
              <a:latin typeface="+mn-lt"/>
              <a:ea typeface="+mn-ea"/>
              <a:cs typeface="+mn-cs"/>
            </a:rPr>
            <a:t>ポイントとなっており、令和</a:t>
          </a:r>
          <a:r>
            <a:rPr lang="en-US" altLang="ja-JP" sz="1100" b="0" i="0">
              <a:solidFill>
                <a:schemeClr val="dk1"/>
              </a:solidFill>
              <a:effectLst/>
              <a:latin typeface="+mn-lt"/>
              <a:ea typeface="+mn-ea"/>
              <a:cs typeface="+mn-cs"/>
            </a:rPr>
            <a:t>6</a:t>
          </a:r>
          <a:r>
            <a:rPr lang="ja-JP" altLang="ja-JP" sz="1100" b="0" i="0">
              <a:solidFill>
                <a:schemeClr val="dk1"/>
              </a:solidFill>
              <a:effectLst/>
              <a:latin typeface="+mn-lt"/>
              <a:ea typeface="+mn-ea"/>
              <a:cs typeface="+mn-cs"/>
            </a:rPr>
            <a:t>年度においては、令和</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年度と比較して</a:t>
          </a:r>
          <a:r>
            <a:rPr lang="en-US" altLang="ja-JP" sz="1100" b="0" i="0">
              <a:solidFill>
                <a:schemeClr val="dk1"/>
              </a:solidFill>
              <a:effectLst/>
              <a:latin typeface="+mn-lt"/>
              <a:ea typeface="+mn-ea"/>
              <a:cs typeface="+mn-cs"/>
            </a:rPr>
            <a:t>4.8</a:t>
          </a:r>
          <a:r>
            <a:rPr lang="ja-JP" altLang="ja-JP" sz="1100" b="0" i="0">
              <a:solidFill>
                <a:schemeClr val="dk1"/>
              </a:solidFill>
              <a:effectLst/>
              <a:latin typeface="+mn-lt"/>
              <a:ea typeface="+mn-ea"/>
              <a:cs typeface="+mn-cs"/>
            </a:rPr>
            <a:t>ポイント増加しいる。公債費、</a:t>
          </a:r>
          <a:r>
            <a:rPr lang="ja-JP" altLang="en-US" sz="1100" b="0" i="0">
              <a:solidFill>
                <a:schemeClr val="dk1"/>
              </a:solidFill>
              <a:effectLst/>
              <a:latin typeface="+mn-lt"/>
              <a:ea typeface="+mn-ea"/>
              <a:cs typeface="+mn-cs"/>
            </a:rPr>
            <a:t>人件費</a:t>
          </a:r>
          <a:r>
            <a:rPr lang="ja-JP" altLang="ja-JP" sz="1100" b="0" i="0">
              <a:solidFill>
                <a:schemeClr val="dk1"/>
              </a:solidFill>
              <a:effectLst/>
              <a:latin typeface="+mn-lt"/>
              <a:ea typeface="+mn-ea"/>
              <a:cs typeface="+mn-cs"/>
            </a:rPr>
            <a:t>等の増加が影響していると考えられる。今後も全ての事業の優先度を厳しく点検し、優先度の低い事務事業については、計画的に廃止・縮小を進め、経常経費の削減を図る。</a:t>
          </a:r>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65</xdr:row>
      <xdr:rowOff>118872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147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094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947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決算額が類似団体平均を下回っており、令和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23,315</a:t>
          </a:r>
          <a:r>
            <a:rPr kumimoji="1" lang="ja-JP" altLang="ja-JP" sz="1100">
              <a:solidFill>
                <a:schemeClr val="dk1"/>
              </a:solidFill>
              <a:effectLst/>
              <a:latin typeface="+mn-lt"/>
              <a:ea typeface="+mn-ea"/>
              <a:cs typeface="+mn-cs"/>
            </a:rPr>
            <a:t>円増加している。物件費については、商工費に係る人件費や需用費が多い。観光施設の管理を直営で行っていることに加え、指定管理に出していた温泉センター椿の湯が平成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年度から直営になったことによる会計年度任用職員数の増加等の影響が大きい</a:t>
          </a:r>
          <a:r>
            <a:rPr kumimoji="1" lang="ja-JP" altLang="en-US" sz="1100">
              <a:solidFill>
                <a:schemeClr val="dk1"/>
              </a:solidFill>
              <a:effectLst/>
              <a:latin typeface="+mn-lt"/>
              <a:ea typeface="+mn-ea"/>
              <a:cs typeface="+mn-cs"/>
            </a:rPr>
            <a:t>。また、昨今の人件費高騰や物価上昇も影響している。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行財政改革への取組を通じて行政コストの縮減に努める。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93607</xdr:rowOff>
    </xdr:from>
    <xdr:to>
      <xdr:col>23</xdr:col>
      <xdr:colOff>133350</xdr:colOff>
      <xdr:row>82</xdr:row>
      <xdr:rowOff>149867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52507"/>
          <a:ext cx="838200" cy="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65590</xdr:rowOff>
    </xdr:from>
    <xdr:to>
      <xdr:col>19</xdr:col>
      <xdr:colOff>133350</xdr:colOff>
      <xdr:row>82</xdr:row>
      <xdr:rowOff>93607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24490"/>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168459</xdr:rowOff>
    </xdr:from>
    <xdr:to>
      <xdr:col>15</xdr:col>
      <xdr:colOff>82550</xdr:colOff>
      <xdr:row>82</xdr:row>
      <xdr:rowOff>65590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5590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168459</xdr:rowOff>
    </xdr:from>
    <xdr:to>
      <xdr:col>11</xdr:col>
      <xdr:colOff>31750</xdr:colOff>
      <xdr:row>82</xdr:row>
      <xdr:rowOff>34575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55909"/>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99067</xdr:rowOff>
    </xdr:from>
    <xdr:to>
      <xdr:col>23</xdr:col>
      <xdr:colOff>184150</xdr:colOff>
      <xdr:row>83</xdr:row>
      <xdr:rowOff>29217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5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115594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0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42807</xdr:rowOff>
    </xdr:from>
    <xdr:to>
      <xdr:col>19</xdr:col>
      <xdr:colOff>184150</xdr:colOff>
      <xdr:row>82</xdr:row>
      <xdr:rowOff>144407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154584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7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14790</xdr:rowOff>
    </xdr:from>
    <xdr:to>
      <xdr:col>15</xdr:col>
      <xdr:colOff>133350</xdr:colOff>
      <xdr:row>82</xdr:row>
      <xdr:rowOff>116390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126567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4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117659</xdr:rowOff>
    </xdr:from>
    <xdr:to>
      <xdr:col>11</xdr:col>
      <xdr:colOff>82550</xdr:colOff>
      <xdr:row>82</xdr:row>
      <xdr:rowOff>47809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57986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7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155225</xdr:rowOff>
    </xdr:from>
    <xdr:to>
      <xdr:col>7</xdr:col>
      <xdr:colOff>31750</xdr:colOff>
      <xdr:row>82</xdr:row>
      <xdr:rowOff>85375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95552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している。給与構造見直しや級別職分類の適正な運用を実施し、給与の適正化に引き続き努める。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34572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7658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86</xdr:row>
      <xdr:rowOff>34572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111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51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51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人下回っており、ほぼ横ばいで推移している。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当初、早期退職者が多く、想定よりも早いペースで職員数が減少したが、福祉事務所の設置や権限移譲等で事務量が増加しているため、行政の円滑な遂行に必要な職員数は確保していく必要がある。採用数の平準化を図り、組織の見直し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103708</xdr:rowOff>
    </xdr:from>
    <xdr:to>
      <xdr:col>81</xdr:col>
      <xdr:colOff>44450</xdr:colOff>
      <xdr:row>59</xdr:row>
      <xdr:rowOff>150520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19258"/>
          <a:ext cx="8382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103708</xdr:rowOff>
    </xdr:from>
    <xdr:to>
      <xdr:col>77</xdr:col>
      <xdr:colOff>44450</xdr:colOff>
      <xdr:row>59</xdr:row>
      <xdr:rowOff>112395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21925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109017</xdr:rowOff>
    </xdr:from>
    <xdr:to>
      <xdr:col>72</xdr:col>
      <xdr:colOff>203200</xdr:colOff>
      <xdr:row>59</xdr:row>
      <xdr:rowOff>112395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24567"/>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96469</xdr:rowOff>
    </xdr:from>
    <xdr:to>
      <xdr:col>68</xdr:col>
      <xdr:colOff>152400</xdr:colOff>
      <xdr:row>59</xdr:row>
      <xdr:rowOff>109017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1201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99720</xdr:rowOff>
    </xdr:from>
    <xdr:to>
      <xdr:col>81</xdr:col>
      <xdr:colOff>95250</xdr:colOff>
      <xdr:row>60</xdr:row>
      <xdr:rowOff>29870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116247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6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52908</xdr:rowOff>
    </xdr:from>
    <xdr:to>
      <xdr:col>77</xdr:col>
      <xdr:colOff>95250</xdr:colOff>
      <xdr:row>59</xdr:row>
      <xdr:rowOff>154508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164685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58217</xdr:rowOff>
    </xdr:from>
    <xdr:to>
      <xdr:col>68</xdr:col>
      <xdr:colOff>203200</xdr:colOff>
      <xdr:row>59</xdr:row>
      <xdr:rowOff>159817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169994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4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45669</xdr:rowOff>
    </xdr:from>
    <xdr:to>
      <xdr:col>64</xdr:col>
      <xdr:colOff>152400</xdr:colOff>
      <xdr:row>59</xdr:row>
      <xdr:rowOff>147269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157446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3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年度と比較して増加しており、類似団体平均を上回った。今後とも総合振興計画、過疎計画等各種計画に基づく事業計画の見直し等を行い、起債依存度の高い事業をできるだけ見直すように努める。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46038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25217"/>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167217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447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76729</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347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36513</xdr:rowOff>
    </xdr:from>
    <xdr:to>
      <xdr:col>68</xdr:col>
      <xdr:colOff>152400</xdr:colOff>
      <xdr:row>40</xdr:row>
      <xdr:rowOff>76729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166688</xdr:rowOff>
    </xdr:from>
    <xdr:to>
      <xdr:col>81</xdr:col>
      <xdr:colOff>95250</xdr:colOff>
      <xdr:row>41</xdr:row>
      <xdr:rowOff>96838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138765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25929</xdr:rowOff>
    </xdr:from>
    <xdr:to>
      <xdr:col>68</xdr:col>
      <xdr:colOff>203200</xdr:colOff>
      <xdr:row>40</xdr:row>
      <xdr:rowOff>127529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137706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97490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年度まで減少傾向にあり、令和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年度以降は減債基金等への積立てを行ったこと等により算出されていないが、今後も事業実施の適正化を図り、財政の健全化に努める。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105047</xdr:rowOff>
    </xdr:from>
    <xdr:to>
      <xdr:col>68</xdr:col>
      <xdr:colOff>152400</xdr:colOff>
      <xdr:row>13</xdr:row>
      <xdr:rowOff>131475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338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54247</xdr:rowOff>
    </xdr:from>
    <xdr:to>
      <xdr:col>68</xdr:col>
      <xdr:colOff>203200</xdr:colOff>
      <xdr:row>13</xdr:row>
      <xdr:rowOff>155847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2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140624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80675</xdr:rowOff>
    </xdr:from>
    <xdr:to>
      <xdr:col>64</xdr:col>
      <xdr:colOff>152400</xdr:colOff>
      <xdr:row>14</xdr:row>
      <xdr:rowOff>10825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167052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9,301
116.19
14,352,816
13,747,560
500,067
6,081,146
16,415,570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職員数</a:t>
          </a:r>
          <a:r>
            <a:rPr kumimoji="1" lang="ja-JP" altLang="ja-JP" sz="1100">
              <a:solidFill>
                <a:schemeClr val="dk1"/>
              </a:solidFill>
              <a:effectLst/>
              <a:latin typeface="+mn-lt"/>
              <a:ea typeface="+mn-ea"/>
              <a:cs typeface="+mn-cs"/>
            </a:rPr>
            <a:t>は類似団体と比較して少なく、計画的な職員数の削減等により、人件費に係る経常収支比率が類似団体と比較して同水準に改善されつつある。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年度については、新規採用職員が少なく定年延長もあったことから、</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年度よりも高くなっている。</a:t>
          </a:r>
          <a:r>
            <a:rPr kumimoji="1" lang="ja-JP" altLang="ja-JP" sz="1100">
              <a:solidFill>
                <a:schemeClr val="dk1"/>
              </a:solidFill>
              <a:effectLst/>
              <a:latin typeface="+mn-lt"/>
              <a:ea typeface="+mn-ea"/>
              <a:cs typeface="+mn-cs"/>
            </a:rPr>
            <a:t>今後も引き続き定員適正化計画に掲げた取組みを実施し、人件費の抑制に努める。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36</xdr:row>
      <xdr:rowOff>64951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9586"/>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27396</xdr:rowOff>
    </xdr:from>
    <xdr:to>
      <xdr:col>19</xdr:col>
      <xdr:colOff>187325</xdr:colOff>
      <xdr:row>35</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2814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153126</xdr:rowOff>
    </xdr:from>
    <xdr:to>
      <xdr:col>15</xdr:col>
      <xdr:colOff>98425</xdr:colOff>
      <xdr:row>35</xdr:row>
      <xdr:rowOff>27396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824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153126</xdr:rowOff>
    </xdr:from>
    <xdr:to>
      <xdr:col>11</xdr:col>
      <xdr:colOff>9525</xdr:colOff>
      <xdr:row>35</xdr:row>
      <xdr:rowOff>92710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824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xdr:rowOff>
    </xdr:from>
    <xdr:to>
      <xdr:col>24</xdr:col>
      <xdr:colOff>76200</xdr:colOff>
      <xdr:row>36</xdr:row>
      <xdr:rowOff>115751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157678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148046</xdr:rowOff>
    </xdr:from>
    <xdr:to>
      <xdr:col>15</xdr:col>
      <xdr:colOff>149225</xdr:colOff>
      <xdr:row>35</xdr:row>
      <xdr:rowOff>78196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88373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102326</xdr:rowOff>
    </xdr:from>
    <xdr:to>
      <xdr:col>11</xdr:col>
      <xdr:colOff>60325</xdr:colOff>
      <xdr:row>35</xdr:row>
      <xdr:rowOff>32476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42653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類似団体平均と比較して物件費の比率が令和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年度について低いのは、特に商工費に係る人件費や需用費を昨年度</a:t>
          </a:r>
          <a:r>
            <a:rPr kumimoji="1" lang="ja-JP" altLang="en-US" sz="1100">
              <a:solidFill>
                <a:schemeClr val="dk1"/>
              </a:solidFill>
              <a:effectLst/>
              <a:latin typeface="+mn-lt"/>
              <a:ea typeface="+mn-ea"/>
              <a:cs typeface="+mn-cs"/>
            </a:rPr>
            <a:t>並みに</a:t>
          </a:r>
          <a:r>
            <a:rPr kumimoji="1" lang="ja-JP" altLang="ja-JP" sz="1100">
              <a:solidFill>
                <a:schemeClr val="dk1"/>
              </a:solidFill>
              <a:effectLst/>
              <a:latin typeface="+mn-lt"/>
              <a:ea typeface="+mn-ea"/>
              <a:cs typeface="+mn-cs"/>
            </a:rPr>
            <a:t>抑えられたためである。観光施設の管理を直営にて継続的に行っているが、指定管理に出していた温泉センター椿の湯などの修繕などを抑えることができた。令和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している。今後も予算及び執行状況の見直しを行い、物件費の抑制に努める。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749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17</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74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扶助費に係る経常収支比率が類似団体を大きく上回っている要因として、本町は平成</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年度より福祉事務所を設置していることがあげられる。平成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年度から増加傾向にあったのは、臨時福祉給付金等事業の実施に加え、子ども医療費助成事業の対象が高校生まで拡大されたことが影響している。令和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年度は前年度と比較し、</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ポイント上昇しており、</a:t>
          </a:r>
          <a:r>
            <a:rPr kumimoji="1" lang="ja-JP" altLang="en-US" sz="900">
              <a:solidFill>
                <a:sysClr val="windowText" lastClr="000000"/>
              </a:solidFill>
              <a:effectLst/>
              <a:latin typeface="+mn-lt"/>
              <a:ea typeface="+mn-ea"/>
              <a:cs typeface="+mn-cs"/>
            </a:rPr>
            <a:t>要因として</a:t>
          </a:r>
          <a:r>
            <a:rPr kumimoji="0" lang="ja-JP" altLang="en-US" sz="900">
              <a:solidFill>
                <a:sysClr val="windowText" lastClr="000000"/>
              </a:solidFill>
              <a:effectLst/>
              <a:latin typeface="+mn-lt"/>
              <a:ea typeface="+mn-ea"/>
              <a:cs typeface="+mn-cs"/>
            </a:rPr>
            <a:t>令和</a:t>
          </a:r>
          <a:r>
            <a:rPr lang="en-US" altLang="ja-JP" sz="900">
              <a:solidFill>
                <a:sysClr val="windowText" lastClr="000000"/>
              </a:solidFill>
            </a:rPr>
            <a:t>6</a:t>
          </a:r>
          <a:r>
            <a:rPr lang="ja-JP" altLang="en-US" sz="900">
              <a:solidFill>
                <a:sysClr val="windowText" lastClr="000000"/>
              </a:solidFill>
            </a:rPr>
            <a:t>年度は障害福祉サービス等に従事する方々の処遇改善を図ることを含めた報酬改定が行われたことで、障害福祉サービス費及び障害児入所給付費の支出が増加した。これに加え、本町では、障害児入所給付費関係の延べ利用人数の増</a:t>
          </a:r>
          <a:r>
            <a:rPr kumimoji="1" lang="ja-JP" altLang="en-US" sz="900">
              <a:solidFill>
                <a:sysClr val="windowText" lastClr="000000"/>
              </a:solidFill>
              <a:effectLst/>
              <a:latin typeface="+mn-lt"/>
              <a:ea typeface="+mn-ea"/>
              <a:cs typeface="+mn-cs"/>
            </a:rPr>
            <a:t>が原因と思慮される</a:t>
          </a:r>
          <a:r>
            <a:rPr kumimoji="1" lang="ja-JP" altLang="ja-JP" sz="900">
              <a:solidFill>
                <a:sysClr val="windowText" lastClr="000000"/>
              </a:solidFill>
              <a:effectLst/>
              <a:latin typeface="+mn-lt"/>
              <a:ea typeface="+mn-ea"/>
              <a:cs typeface="+mn-cs"/>
            </a:rPr>
            <a:t>。</a:t>
          </a:r>
          <a:r>
            <a:rPr kumimoji="1" lang="ja-JP" altLang="ja-JP" sz="900">
              <a:solidFill>
                <a:schemeClr val="dk1"/>
              </a:solidFill>
              <a:effectLst/>
              <a:latin typeface="+mn-lt"/>
              <a:ea typeface="+mn-ea"/>
              <a:cs typeface="+mn-cs"/>
            </a:rPr>
            <a:t>子ども医療費助成事業の適正化等により扶助費の抑制に努める。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71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157480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157480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39370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132715</xdr:rowOff>
    </xdr:from>
    <xdr:to>
      <xdr:col>82</xdr:col>
      <xdr:colOff>107950</xdr:colOff>
      <xdr:row>34</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7905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132715</xdr:rowOff>
    </xdr:from>
    <xdr:to>
      <xdr:col>78</xdr:col>
      <xdr:colOff>69850</xdr:colOff>
      <xdr:row>33</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790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86995</xdr:rowOff>
    </xdr:from>
    <xdr:to>
      <xdr:col>73</xdr:col>
      <xdr:colOff>180975</xdr:colOff>
      <xdr:row>33</xdr:row>
      <xdr:rowOff>132715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744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75565</xdr:rowOff>
    </xdr:from>
    <xdr:to>
      <xdr:col>69</xdr:col>
      <xdr:colOff>92075</xdr:colOff>
      <xdr:row>33</xdr:row>
      <xdr:rowOff>86995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733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144780</xdr:rowOff>
    </xdr:from>
    <xdr:to>
      <xdr:col>82</xdr:col>
      <xdr:colOff>158750</xdr:colOff>
      <xdr:row>34</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161307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81915</xdr:rowOff>
    </xdr:from>
    <xdr:to>
      <xdr:col>78</xdr:col>
      <xdr:colOff>120650</xdr:colOff>
      <xdr:row>34</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22242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0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81915</xdr:rowOff>
    </xdr:from>
    <xdr:to>
      <xdr:col>74</xdr:col>
      <xdr:colOff>31750</xdr:colOff>
      <xdr:row>34</xdr:row>
      <xdr:rowOff>12065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22242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0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36195</xdr:rowOff>
    </xdr:from>
    <xdr:to>
      <xdr:col>69</xdr:col>
      <xdr:colOff>142875</xdr:colOff>
      <xdr:row>33</xdr:row>
      <xdr:rowOff>137795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147972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24765</xdr:rowOff>
    </xdr:from>
    <xdr:to>
      <xdr:col>65</xdr:col>
      <xdr:colOff>53975</xdr:colOff>
      <xdr:row>33</xdr:row>
      <xdr:rowOff>126365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136542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45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614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146050</xdr:rowOff>
    </xdr:from>
    <xdr:to>
      <xdr:col>19</xdr:col>
      <xdr:colOff>187325</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1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146050</xdr:rowOff>
    </xdr:from>
    <xdr:to>
      <xdr:col>15</xdr:col>
      <xdr:colOff>98425</xdr:colOff>
      <xdr:row>78</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146050</xdr:rowOff>
    </xdr:from>
    <xdr:to>
      <xdr:col>11</xdr:col>
      <xdr:colOff>9525</xdr:colOff>
      <xdr:row>78</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60961</xdr:rowOff>
    </xdr:from>
    <xdr:to>
      <xdr:col>24</xdr:col>
      <xdr:colOff>76200</xdr:colOff>
      <xdr:row>79</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33038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95250</xdr:rowOff>
    </xdr:from>
    <xdr:to>
      <xdr:col>15</xdr:col>
      <xdr:colOff>149225</xdr:colOff>
      <xdr:row>79</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102870</xdr:rowOff>
    </xdr:from>
    <xdr:to>
      <xdr:col>11</xdr:col>
      <xdr:colOff>60325</xdr:colOff>
      <xdr:row>79</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95250</xdr:rowOff>
    </xdr:from>
    <xdr:to>
      <xdr:col>6</xdr:col>
      <xdr:colOff>171450</xdr:colOff>
      <xdr:row>79</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公債費以外に係る経常収支比率は、補助費や物件費等の支出を抑制したことにより、類似団体平均を下回って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今年は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増加となった</a:t>
          </a:r>
          <a:r>
            <a:rPr kumimoji="1" lang="ja-JP" altLang="ja-JP" sz="1100">
              <a:solidFill>
                <a:schemeClr val="dk1"/>
              </a:solidFill>
              <a:effectLst/>
              <a:latin typeface="+mn-lt"/>
              <a:ea typeface="+mn-ea"/>
              <a:cs typeface="+mn-cs"/>
            </a:rPr>
            <a:t>。今後は補助費や繰出金等の支出をさらに抑制し、減少傾向となるように努める。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66040</xdr:rowOff>
    </xdr:from>
    <xdr:to>
      <xdr:col>82</xdr:col>
      <xdr:colOff>107950</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4790"/>
          <a:ext cx="83820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2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37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134620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371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xdr:rowOff>
    </xdr:from>
    <xdr:to>
      <xdr:col>78</xdr:col>
      <xdr:colOff>120650</xdr:colOff>
      <xdr:row>75</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127017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69094</xdr:rowOff>
    </xdr:from>
    <xdr:to>
      <xdr:col>29</xdr:col>
      <xdr:colOff>127000</xdr:colOff>
      <xdr:row>17</xdr:row>
      <xdr:rowOff>150174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1369"/>
          <a:ext cx="647700" cy="81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150174</xdr:rowOff>
    </xdr:from>
    <xdr:to>
      <xdr:col>26</xdr:col>
      <xdr:colOff>50800</xdr:colOff>
      <xdr:row>18</xdr:row>
      <xdr:rowOff>78042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12449"/>
          <a:ext cx="698500" cy="9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78042</xdr:rowOff>
    </xdr:from>
    <xdr:to>
      <xdr:col>22</xdr:col>
      <xdr:colOff>114300</xdr:colOff>
      <xdr:row>18</xdr:row>
      <xdr:rowOff>86518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11767"/>
          <a:ext cx="698500" cy="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86518</xdr:rowOff>
    </xdr:from>
    <xdr:to>
      <xdr:col>18</xdr:col>
      <xdr:colOff>177800</xdr:colOff>
      <xdr:row>18</xdr:row>
      <xdr:rowOff>119418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20243"/>
          <a:ext cx="698500" cy="3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18294</xdr:rowOff>
    </xdr:from>
    <xdr:to>
      <xdr:col>29</xdr:col>
      <xdr:colOff>177800</xdr:colOff>
      <xdr:row>17</xdr:row>
      <xdr:rowOff>119894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8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161821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5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99374</xdr:rowOff>
    </xdr:from>
    <xdr:to>
      <xdr:col>26</xdr:col>
      <xdr:colOff>101600</xdr:colOff>
      <xdr:row>18</xdr:row>
      <xdr:rowOff>29524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27242</xdr:rowOff>
    </xdr:from>
    <xdr:to>
      <xdr:col>22</xdr:col>
      <xdr:colOff>165100</xdr:colOff>
      <xdr:row>18</xdr:row>
      <xdr:rowOff>128842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113618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35718</xdr:rowOff>
    </xdr:from>
    <xdr:to>
      <xdr:col>19</xdr:col>
      <xdr:colOff>38100</xdr:colOff>
      <xdr:row>18</xdr:row>
      <xdr:rowOff>137318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122095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68618</xdr:rowOff>
    </xdr:from>
    <xdr:to>
      <xdr:col>15</xdr:col>
      <xdr:colOff>101600</xdr:colOff>
      <xdr:row>18</xdr:row>
      <xdr:rowOff>170218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9537</xdr:rowOff>
    </xdr:from>
    <xdr:to>
      <xdr:col>29</xdr:col>
      <xdr:colOff>127000</xdr:colOff>
      <xdr:row>36</xdr:row>
      <xdr:rowOff>62116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2787"/>
          <a:ext cx="647700" cy="5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337215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4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62116</xdr:rowOff>
    </xdr:from>
    <xdr:to>
      <xdr:col>26</xdr:col>
      <xdr:colOff>50800</xdr:colOff>
      <xdr:row>37</xdr:row>
      <xdr:rowOff>36093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5366"/>
          <a:ext cx="698500" cy="145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21330</xdr:rowOff>
    </xdr:from>
    <xdr:to>
      <xdr:col>22</xdr:col>
      <xdr:colOff>114300</xdr:colOff>
      <xdr:row>37</xdr:row>
      <xdr:rowOff>36093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46030"/>
          <a:ext cx="698500" cy="1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21330</xdr:rowOff>
    </xdr:from>
    <xdr:to>
      <xdr:col>18</xdr:col>
      <xdr:colOff>177800</xdr:colOff>
      <xdr:row>37</xdr:row>
      <xdr:rowOff>153003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6030"/>
          <a:ext cx="698500" cy="131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301637</xdr:rowOff>
    </xdr:from>
    <xdr:to>
      <xdr:col>29</xdr:col>
      <xdr:colOff>177800</xdr:colOff>
      <xdr:row>36</xdr:row>
      <xdr:rowOff>60337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146714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11316</xdr:rowOff>
    </xdr:from>
    <xdr:to>
      <xdr:col>26</xdr:col>
      <xdr:colOff>101600</xdr:colOff>
      <xdr:row>36</xdr:row>
      <xdr:rowOff>112916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97693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156743</xdr:rowOff>
    </xdr:from>
    <xdr:to>
      <xdr:col>22</xdr:col>
      <xdr:colOff>165100</xdr:colOff>
      <xdr:row>37</xdr:row>
      <xdr:rowOff>86893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71670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9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141980</xdr:rowOff>
    </xdr:from>
    <xdr:to>
      <xdr:col>19</xdr:col>
      <xdr:colOff>38100</xdr:colOff>
      <xdr:row>37</xdr:row>
      <xdr:rowOff>72130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56907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102203</xdr:rowOff>
    </xdr:from>
    <xdr:to>
      <xdr:col>15</xdr:col>
      <xdr:colOff>101600</xdr:colOff>
      <xdr:row>37</xdr:row>
      <xdr:rowOff>203803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26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188580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1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9,301
116.19
14,352,816
13,747,560
500,067
6,081,146
16,415,570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83524</xdr:rowOff>
    </xdr:from>
    <xdr:to>
      <xdr:col>24</xdr:col>
      <xdr:colOff>63500</xdr:colOff>
      <xdr:row>37</xdr:row>
      <xdr:rowOff>304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55724"/>
          <a:ext cx="838200" cy="8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xdr:rowOff>
    </xdr:from>
    <xdr:to>
      <xdr:col>19</xdr:col>
      <xdr:colOff>177800</xdr:colOff>
      <xdr:row>37</xdr:row>
      <xdr:rowOff>72039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3954"/>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72039</xdr:rowOff>
    </xdr:from>
    <xdr:to>
      <xdr:col>15</xdr:col>
      <xdr:colOff>50800</xdr:colOff>
      <xdr:row>37</xdr:row>
      <xdr:rowOff>81905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15689"/>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81905</xdr:rowOff>
    </xdr:from>
    <xdr:to>
      <xdr:col>10</xdr:col>
      <xdr:colOff>114300</xdr:colOff>
      <xdr:row>37</xdr:row>
      <xdr:rowOff>113214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25555"/>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32724</xdr:rowOff>
    </xdr:from>
    <xdr:to>
      <xdr:col>24</xdr:col>
      <xdr:colOff>114300</xdr:colOff>
      <xdr:row>36</xdr:row>
      <xdr:rowOff>134324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55601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120954</xdr:rowOff>
    </xdr:from>
    <xdr:to>
      <xdr:col>20</xdr:col>
      <xdr:colOff>38100</xdr:colOff>
      <xdr:row>37</xdr:row>
      <xdr:rowOff>51104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42231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38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21239</xdr:rowOff>
    </xdr:from>
    <xdr:to>
      <xdr:col>15</xdr:col>
      <xdr:colOff>101600</xdr:colOff>
      <xdr:row>37</xdr:row>
      <xdr:rowOff>122839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113966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5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31105</xdr:rowOff>
    </xdr:from>
    <xdr:to>
      <xdr:col>10</xdr:col>
      <xdr:colOff>165100</xdr:colOff>
      <xdr:row>37</xdr:row>
      <xdr:rowOff>132705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123832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6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62414</xdr:rowOff>
    </xdr:from>
    <xdr:to>
      <xdr:col>6</xdr:col>
      <xdr:colOff>38100</xdr:colOff>
      <xdr:row>37</xdr:row>
      <xdr:rowOff>164015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060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155141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9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13098</xdr:rowOff>
    </xdr:from>
    <xdr:to>
      <xdr:col>24</xdr:col>
      <xdr:colOff>63500</xdr:colOff>
      <xdr:row>58</xdr:row>
      <xdr:rowOff>34304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7198"/>
          <a:ext cx="838200" cy="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160377</xdr:rowOff>
    </xdr:from>
    <xdr:to>
      <xdr:col>19</xdr:col>
      <xdr:colOff>177800</xdr:colOff>
      <xdr:row>58</xdr:row>
      <xdr:rowOff>34304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3027"/>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160377</xdr:rowOff>
    </xdr:from>
    <xdr:to>
      <xdr:col>15</xdr:col>
      <xdr:colOff>50800</xdr:colOff>
      <xdr:row>58</xdr:row>
      <xdr:rowOff>82870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3027"/>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165322</xdr:rowOff>
    </xdr:from>
    <xdr:to>
      <xdr:col>10</xdr:col>
      <xdr:colOff>114300</xdr:colOff>
      <xdr:row>58</xdr:row>
      <xdr:rowOff>82870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7972"/>
          <a:ext cx="889000" cy="8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133748</xdr:rowOff>
    </xdr:from>
    <xdr:to>
      <xdr:col>24</xdr:col>
      <xdr:colOff>114300</xdr:colOff>
      <xdr:row>58</xdr:row>
      <xdr:rowOff>63898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112175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154954</xdr:rowOff>
    </xdr:from>
    <xdr:to>
      <xdr:col>20</xdr:col>
      <xdr:colOff>38100</xdr:colOff>
      <xdr:row>58</xdr:row>
      <xdr:rowOff>85104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76231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2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109577</xdr:rowOff>
    </xdr:from>
    <xdr:to>
      <xdr:col>15</xdr:col>
      <xdr:colOff>101600</xdr:colOff>
      <xdr:row>58</xdr:row>
      <xdr:rowOff>39727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30854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32070</xdr:rowOff>
    </xdr:from>
    <xdr:to>
      <xdr:col>10</xdr:col>
      <xdr:colOff>165100</xdr:colOff>
      <xdr:row>58</xdr:row>
      <xdr:rowOff>133670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124797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6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114522</xdr:rowOff>
    </xdr:from>
    <xdr:to>
      <xdr:col>6</xdr:col>
      <xdr:colOff>38100</xdr:colOff>
      <xdr:row>58</xdr:row>
      <xdr:rowOff>44672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61199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3879</xdr:rowOff>
    </xdr:from>
    <xdr:to>
      <xdr:col>24</xdr:col>
      <xdr:colOff>63500</xdr:colOff>
      <xdr:row>79</xdr:row>
      <xdr:rowOff>15570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48429"/>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1642</xdr:rowOff>
    </xdr:from>
    <xdr:to>
      <xdr:col>19</xdr:col>
      <xdr:colOff>177800</xdr:colOff>
      <xdr:row>79</xdr:row>
      <xdr:rowOff>3879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6192"/>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1642</xdr:rowOff>
    </xdr:from>
    <xdr:to>
      <xdr:col>15</xdr:col>
      <xdr:colOff>50800</xdr:colOff>
      <xdr:row>79</xdr:row>
      <xdr:rowOff>30527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6192"/>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30527</xdr:rowOff>
    </xdr:from>
    <xdr:to>
      <xdr:col>10</xdr:col>
      <xdr:colOff>114300</xdr:colOff>
      <xdr:row>79</xdr:row>
      <xdr:rowOff>46692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75077"/>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136220</xdr:rowOff>
    </xdr:from>
    <xdr:to>
      <xdr:col>24</xdr:col>
      <xdr:colOff>114300</xdr:colOff>
      <xdr:row>79</xdr:row>
      <xdr:rowOff>66370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51147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124529</xdr:rowOff>
    </xdr:from>
    <xdr:to>
      <xdr:col>20</xdr:col>
      <xdr:colOff>38100</xdr:colOff>
      <xdr:row>79</xdr:row>
      <xdr:rowOff>54679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45806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122292</xdr:rowOff>
    </xdr:from>
    <xdr:to>
      <xdr:col>15</xdr:col>
      <xdr:colOff>101600</xdr:colOff>
      <xdr:row>79</xdr:row>
      <xdr:rowOff>52442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43569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151177</xdr:rowOff>
    </xdr:from>
    <xdr:to>
      <xdr:col>10</xdr:col>
      <xdr:colOff>165100</xdr:colOff>
      <xdr:row>79</xdr:row>
      <xdr:rowOff>81327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72454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167342</xdr:rowOff>
    </xdr:from>
    <xdr:to>
      <xdr:col>6</xdr:col>
      <xdr:colOff>38100</xdr:colOff>
      <xdr:row>79</xdr:row>
      <xdr:rowOff>97492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88619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23507</xdr:rowOff>
    </xdr:from>
    <xdr:to>
      <xdr:col>24</xdr:col>
      <xdr:colOff>63500</xdr:colOff>
      <xdr:row>91</xdr:row>
      <xdr:rowOff>123213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625457"/>
          <a:ext cx="838200" cy="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123213</xdr:rowOff>
    </xdr:from>
    <xdr:to>
      <xdr:col>19</xdr:col>
      <xdr:colOff>177800</xdr:colOff>
      <xdr:row>92</xdr:row>
      <xdr:rowOff>25940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25163"/>
          <a:ext cx="889000" cy="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65743</xdr:rowOff>
    </xdr:from>
    <xdr:to>
      <xdr:col>15</xdr:col>
      <xdr:colOff>50800</xdr:colOff>
      <xdr:row>92</xdr:row>
      <xdr:rowOff>25940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667693"/>
          <a:ext cx="889000" cy="13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65743</xdr:rowOff>
    </xdr:from>
    <xdr:to>
      <xdr:col>10</xdr:col>
      <xdr:colOff>114300</xdr:colOff>
      <xdr:row>93</xdr:row>
      <xdr:rowOff>5173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667693"/>
          <a:ext cx="889000" cy="28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144157</xdr:rowOff>
    </xdr:from>
    <xdr:to>
      <xdr:col>24</xdr:col>
      <xdr:colOff>114300</xdr:colOff>
      <xdr:row>91</xdr:row>
      <xdr:rowOff>74307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59084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8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72413</xdr:rowOff>
    </xdr:from>
    <xdr:to>
      <xdr:col>20</xdr:col>
      <xdr:colOff>38100</xdr:colOff>
      <xdr:row>92</xdr:row>
      <xdr:rowOff>2563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19090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4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146590</xdr:rowOff>
    </xdr:from>
    <xdr:to>
      <xdr:col>15</xdr:col>
      <xdr:colOff>101600</xdr:colOff>
      <xdr:row>92</xdr:row>
      <xdr:rowOff>76740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93267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2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14943</xdr:rowOff>
    </xdr:from>
    <xdr:to>
      <xdr:col>10</xdr:col>
      <xdr:colOff>165100</xdr:colOff>
      <xdr:row>91</xdr:row>
      <xdr:rowOff>116543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61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133070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39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125823</xdr:rowOff>
    </xdr:from>
    <xdr:to>
      <xdr:col>6</xdr:col>
      <xdr:colOff>38100</xdr:colOff>
      <xdr:row>93</xdr:row>
      <xdr:rowOff>55973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8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72500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67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110420</xdr:rowOff>
    </xdr:from>
    <xdr:to>
      <xdr:col>55</xdr:col>
      <xdr:colOff>0</xdr:colOff>
      <xdr:row>37</xdr:row>
      <xdr:rowOff>131286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54070"/>
          <a:ext cx="838200" cy="2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131286</xdr:rowOff>
    </xdr:from>
    <xdr:to>
      <xdr:col>50</xdr:col>
      <xdr:colOff>114300</xdr:colOff>
      <xdr:row>37</xdr:row>
      <xdr:rowOff>146779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74936"/>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146779</xdr:rowOff>
    </xdr:from>
    <xdr:to>
      <xdr:col>45</xdr:col>
      <xdr:colOff>177800</xdr:colOff>
      <xdr:row>37</xdr:row>
      <xdr:rowOff>162813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0429"/>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89884</xdr:rowOff>
    </xdr:from>
    <xdr:to>
      <xdr:col>41</xdr:col>
      <xdr:colOff>50800</xdr:colOff>
      <xdr:row>37</xdr:row>
      <xdr:rowOff>162813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2084"/>
          <a:ext cx="889000" cy="24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59620</xdr:rowOff>
    </xdr:from>
    <xdr:to>
      <xdr:col>55</xdr:col>
      <xdr:colOff>50800</xdr:colOff>
      <xdr:row>37</xdr:row>
      <xdr:rowOff>161220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145997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80486</xdr:rowOff>
    </xdr:from>
    <xdr:to>
      <xdr:col>50</xdr:col>
      <xdr:colOff>165100</xdr:colOff>
      <xdr:row>38</xdr:row>
      <xdr:rowOff>10636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1763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1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95979</xdr:rowOff>
    </xdr:from>
    <xdr:to>
      <xdr:col>46</xdr:col>
      <xdr:colOff>38100</xdr:colOff>
      <xdr:row>38</xdr:row>
      <xdr:rowOff>26129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17256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112013</xdr:rowOff>
    </xdr:from>
    <xdr:to>
      <xdr:col>41</xdr:col>
      <xdr:colOff>101600</xdr:colOff>
      <xdr:row>38</xdr:row>
      <xdr:rowOff>42163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33290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4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39084</xdr:rowOff>
    </xdr:from>
    <xdr:to>
      <xdr:col>36</xdr:col>
      <xdr:colOff>165100</xdr:colOff>
      <xdr:row>36</xdr:row>
      <xdr:rowOff>140684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131811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28266</xdr:rowOff>
    </xdr:from>
    <xdr:to>
      <xdr:col>55</xdr:col>
      <xdr:colOff>0</xdr:colOff>
      <xdr:row>56</xdr:row>
      <xdr:rowOff>163690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58016"/>
          <a:ext cx="838200" cy="30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163690</xdr:rowOff>
    </xdr:from>
    <xdr:to>
      <xdr:col>50</xdr:col>
      <xdr:colOff>114300</xdr:colOff>
      <xdr:row>57</xdr:row>
      <xdr:rowOff>35473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64890"/>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35473</xdr:rowOff>
    </xdr:from>
    <xdr:to>
      <xdr:col>45</xdr:col>
      <xdr:colOff>177800</xdr:colOff>
      <xdr:row>57</xdr:row>
      <xdr:rowOff>69659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08123"/>
          <a:ext cx="889000" cy="3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70900</xdr:rowOff>
    </xdr:from>
    <xdr:to>
      <xdr:col>41</xdr:col>
      <xdr:colOff>50800</xdr:colOff>
      <xdr:row>57</xdr:row>
      <xdr:rowOff>69659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72100"/>
          <a:ext cx="889000" cy="17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148916</xdr:rowOff>
    </xdr:from>
    <xdr:to>
      <xdr:col>55</xdr:col>
      <xdr:colOff>50800</xdr:colOff>
      <xdr:row>55</xdr:row>
      <xdr:rowOff>79066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112890</xdr:rowOff>
    </xdr:from>
    <xdr:to>
      <xdr:col>50</xdr:col>
      <xdr:colOff>165100</xdr:colOff>
      <xdr:row>57</xdr:row>
      <xdr:rowOff>43040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59567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8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156123</xdr:rowOff>
    </xdr:from>
    <xdr:to>
      <xdr:col>46</xdr:col>
      <xdr:colOff>38100</xdr:colOff>
      <xdr:row>57</xdr:row>
      <xdr:rowOff>86273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102800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3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18859</xdr:rowOff>
    </xdr:from>
    <xdr:to>
      <xdr:col>41</xdr:col>
      <xdr:colOff>101600</xdr:colOff>
      <xdr:row>57</xdr:row>
      <xdr:rowOff>120459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136986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6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20100</xdr:rowOff>
    </xdr:from>
    <xdr:to>
      <xdr:col>36</xdr:col>
      <xdr:colOff>165100</xdr:colOff>
      <xdr:row>56</xdr:row>
      <xdr:rowOff>121700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138227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9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35271</xdr:rowOff>
    </xdr:from>
    <xdr:to>
      <xdr:col>55</xdr:col>
      <xdr:colOff>0</xdr:colOff>
      <xdr:row>73</xdr:row>
      <xdr:rowOff>136627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36771"/>
          <a:ext cx="838200" cy="6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136627</xdr:rowOff>
    </xdr:from>
    <xdr:to>
      <xdr:col>50</xdr:col>
      <xdr:colOff>114300</xdr:colOff>
      <xdr:row>74</xdr:row>
      <xdr:rowOff>766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52477"/>
          <a:ext cx="889000" cy="3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766</xdr:rowOff>
    </xdr:from>
    <xdr:to>
      <xdr:col>45</xdr:col>
      <xdr:colOff>177800</xdr:colOff>
      <xdr:row>75</xdr:row>
      <xdr:rowOff>154025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88066"/>
          <a:ext cx="889000" cy="3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63828</xdr:rowOff>
    </xdr:from>
    <xdr:to>
      <xdr:col>41</xdr:col>
      <xdr:colOff>50800</xdr:colOff>
      <xdr:row>75</xdr:row>
      <xdr:rowOff>154025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751128"/>
          <a:ext cx="889000" cy="26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155921</xdr:rowOff>
    </xdr:from>
    <xdr:to>
      <xdr:col>55</xdr:col>
      <xdr:colOff>50800</xdr:colOff>
      <xdr:row>70</xdr:row>
      <xdr:rowOff>86071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108948</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85827</xdr:rowOff>
    </xdr:from>
    <xdr:to>
      <xdr:col>50</xdr:col>
      <xdr:colOff>165100</xdr:colOff>
      <xdr:row>74</xdr:row>
      <xdr:rowOff>15977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6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32504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37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121416</xdr:rowOff>
    </xdr:from>
    <xdr:to>
      <xdr:col>46</xdr:col>
      <xdr:colOff>38100</xdr:colOff>
      <xdr:row>74</xdr:row>
      <xdr:rowOff>51566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63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68093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41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103224</xdr:rowOff>
    </xdr:from>
    <xdr:to>
      <xdr:col>41</xdr:col>
      <xdr:colOff>101600</xdr:colOff>
      <xdr:row>76</xdr:row>
      <xdr:rowOff>33375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61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49901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3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13028</xdr:rowOff>
    </xdr:from>
    <xdr:to>
      <xdr:col>36</xdr:col>
      <xdr:colOff>165100</xdr:colOff>
      <xdr:row>74</xdr:row>
      <xdr:rowOff>114628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131155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47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106431</xdr:rowOff>
    </xdr:from>
    <xdr:to>
      <xdr:col>55</xdr:col>
      <xdr:colOff>0</xdr:colOff>
      <xdr:row>98</xdr:row>
      <xdr:rowOff>116404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08531"/>
          <a:ext cx="8382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116404</xdr:rowOff>
    </xdr:from>
    <xdr:to>
      <xdr:col>50</xdr:col>
      <xdr:colOff>114300</xdr:colOff>
      <xdr:row>98</xdr:row>
      <xdr:rowOff>155634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18504"/>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85092</xdr:rowOff>
    </xdr:from>
    <xdr:to>
      <xdr:col>45</xdr:col>
      <xdr:colOff>177800</xdr:colOff>
      <xdr:row>98</xdr:row>
      <xdr:rowOff>155634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87192"/>
          <a:ext cx="889000" cy="7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40371</xdr:rowOff>
    </xdr:from>
    <xdr:to>
      <xdr:col>41</xdr:col>
      <xdr:colOff>50800</xdr:colOff>
      <xdr:row>98</xdr:row>
      <xdr:rowOff>85092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2471"/>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55631</xdr:rowOff>
    </xdr:from>
    <xdr:to>
      <xdr:col>55</xdr:col>
      <xdr:colOff>50800</xdr:colOff>
      <xdr:row>98</xdr:row>
      <xdr:rowOff>157231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142008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65604</xdr:rowOff>
    </xdr:from>
    <xdr:to>
      <xdr:col>50</xdr:col>
      <xdr:colOff>165100</xdr:colOff>
      <xdr:row>98</xdr:row>
      <xdr:rowOff>167204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158331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104834</xdr:rowOff>
    </xdr:from>
    <xdr:to>
      <xdr:col>46</xdr:col>
      <xdr:colOff>38100</xdr:colOff>
      <xdr:row>99</xdr:row>
      <xdr:rowOff>34984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26111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34292</xdr:rowOff>
    </xdr:from>
    <xdr:to>
      <xdr:col>41</xdr:col>
      <xdr:colOff>101600</xdr:colOff>
      <xdr:row>98</xdr:row>
      <xdr:rowOff>135892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127019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161021</xdr:rowOff>
    </xdr:from>
    <xdr:to>
      <xdr:col>36</xdr:col>
      <xdr:colOff>165100</xdr:colOff>
      <xdr:row>98</xdr:row>
      <xdr:rowOff>91171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82298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137479</xdr:rowOff>
    </xdr:from>
    <xdr:to>
      <xdr:col>85</xdr:col>
      <xdr:colOff>127000</xdr:colOff>
      <xdr:row>39</xdr:row>
      <xdr:rowOff>15091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81129"/>
          <a:ext cx="838200" cy="22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137479</xdr:rowOff>
    </xdr:from>
    <xdr:to>
      <xdr:col>81</xdr:col>
      <xdr:colOff>50800</xdr:colOff>
      <xdr:row>38</xdr:row>
      <xdr:rowOff>57828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81129"/>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144348</xdr:rowOff>
    </xdr:from>
    <xdr:to>
      <xdr:col>76</xdr:col>
      <xdr:colOff>114300</xdr:colOff>
      <xdr:row>38</xdr:row>
      <xdr:rowOff>57828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5802198"/>
          <a:ext cx="889000" cy="77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144348</xdr:rowOff>
    </xdr:from>
    <xdr:to>
      <xdr:col>71</xdr:col>
      <xdr:colOff>177800</xdr:colOff>
      <xdr:row>36</xdr:row>
      <xdr:rowOff>88004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802198"/>
          <a:ext cx="889000" cy="45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135741</xdr:rowOff>
    </xdr:from>
    <xdr:to>
      <xdr:col>85</xdr:col>
      <xdr:colOff>177800</xdr:colOff>
      <xdr:row>39</xdr:row>
      <xdr:rowOff>65891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64877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86679</xdr:rowOff>
    </xdr:from>
    <xdr:to>
      <xdr:col>81</xdr:col>
      <xdr:colOff>101600</xdr:colOff>
      <xdr:row>38</xdr:row>
      <xdr:rowOff>16829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33356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0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7028</xdr:rowOff>
    </xdr:from>
    <xdr:to>
      <xdr:col>76</xdr:col>
      <xdr:colOff>165100</xdr:colOff>
      <xdr:row>38</xdr:row>
      <xdr:rowOff>108628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125156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93548</xdr:rowOff>
    </xdr:from>
    <xdr:to>
      <xdr:col>72</xdr:col>
      <xdr:colOff>38100</xdr:colOff>
      <xdr:row>34</xdr:row>
      <xdr:rowOff>23698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7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40225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5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37204</xdr:rowOff>
    </xdr:from>
    <xdr:to>
      <xdr:col>67</xdr:col>
      <xdr:colOff>101600</xdr:colOff>
      <xdr:row>36</xdr:row>
      <xdr:rowOff>138804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155331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9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106247</xdr:rowOff>
    </xdr:from>
    <xdr:to>
      <xdr:col>85</xdr:col>
      <xdr:colOff>127000</xdr:colOff>
      <xdr:row>73</xdr:row>
      <xdr:rowOff>169866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22097"/>
          <a:ext cx="838200" cy="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169866</xdr:rowOff>
    </xdr:from>
    <xdr:to>
      <xdr:col>81</xdr:col>
      <xdr:colOff>50800</xdr:colOff>
      <xdr:row>74</xdr:row>
      <xdr:rowOff>98437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85716"/>
          <a:ext cx="889000" cy="10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75244</xdr:rowOff>
    </xdr:from>
    <xdr:to>
      <xdr:col>76</xdr:col>
      <xdr:colOff>114300</xdr:colOff>
      <xdr:row>74</xdr:row>
      <xdr:rowOff>98437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762544"/>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75244</xdr:rowOff>
    </xdr:from>
    <xdr:to>
      <xdr:col>71</xdr:col>
      <xdr:colOff>177800</xdr:colOff>
      <xdr:row>74</xdr:row>
      <xdr:rowOff>147674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62544"/>
          <a:ext cx="88900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55447</xdr:rowOff>
    </xdr:from>
    <xdr:to>
      <xdr:col>85</xdr:col>
      <xdr:colOff>177800</xdr:colOff>
      <xdr:row>73</xdr:row>
      <xdr:rowOff>157047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78324</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2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119066</xdr:rowOff>
    </xdr:from>
    <xdr:to>
      <xdr:col>81</xdr:col>
      <xdr:colOff>101600</xdr:colOff>
      <xdr:row>74</xdr:row>
      <xdr:rowOff>49216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65743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41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47637</xdr:rowOff>
    </xdr:from>
    <xdr:to>
      <xdr:col>76</xdr:col>
      <xdr:colOff>165100</xdr:colOff>
      <xdr:row>74</xdr:row>
      <xdr:rowOff>149237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165764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51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24444</xdr:rowOff>
    </xdr:from>
    <xdr:to>
      <xdr:col>72</xdr:col>
      <xdr:colOff>38100</xdr:colOff>
      <xdr:row>74</xdr:row>
      <xdr:rowOff>126044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142571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8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96874</xdr:rowOff>
    </xdr:from>
    <xdr:to>
      <xdr:col>67</xdr:col>
      <xdr:colOff>101600</xdr:colOff>
      <xdr:row>75</xdr:row>
      <xdr:rowOff>27024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43551</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5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95915</xdr:rowOff>
    </xdr:from>
    <xdr:to>
      <xdr:col>85</xdr:col>
      <xdr:colOff>127000</xdr:colOff>
      <xdr:row>98</xdr:row>
      <xdr:rowOff>70858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26565"/>
          <a:ext cx="838200" cy="1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95915</xdr:rowOff>
    </xdr:from>
    <xdr:to>
      <xdr:col>81</xdr:col>
      <xdr:colOff>50800</xdr:colOff>
      <xdr:row>97</xdr:row>
      <xdr:rowOff>123606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26565"/>
          <a:ext cx="8890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81149</xdr:rowOff>
    </xdr:from>
    <xdr:to>
      <xdr:col>76</xdr:col>
      <xdr:colOff>114300</xdr:colOff>
      <xdr:row>97</xdr:row>
      <xdr:rowOff>123606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11799"/>
          <a:ext cx="889000" cy="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81149</xdr:rowOff>
    </xdr:from>
    <xdr:to>
      <xdr:col>71</xdr:col>
      <xdr:colOff>177800</xdr:colOff>
      <xdr:row>98</xdr:row>
      <xdr:rowOff>124003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11799"/>
          <a:ext cx="889000" cy="2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20058</xdr:rowOff>
    </xdr:from>
    <xdr:to>
      <xdr:col>85</xdr:col>
      <xdr:colOff>177800</xdr:colOff>
      <xdr:row>98</xdr:row>
      <xdr:rowOff>121658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106435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45115</xdr:rowOff>
    </xdr:from>
    <xdr:to>
      <xdr:col>81</xdr:col>
      <xdr:colOff>101600</xdr:colOff>
      <xdr:row>97</xdr:row>
      <xdr:rowOff>146715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163242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72806</xdr:rowOff>
    </xdr:from>
    <xdr:to>
      <xdr:col>76</xdr:col>
      <xdr:colOff>165100</xdr:colOff>
      <xdr:row>98</xdr:row>
      <xdr:rowOff>2956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165533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30349</xdr:rowOff>
    </xdr:from>
    <xdr:to>
      <xdr:col>72</xdr:col>
      <xdr:colOff>38100</xdr:colOff>
      <xdr:row>97</xdr:row>
      <xdr:rowOff>131949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123076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73203</xdr:rowOff>
    </xdr:from>
    <xdr:to>
      <xdr:col>67</xdr:col>
      <xdr:colOff>101600</xdr:colOff>
      <xdr:row>99</xdr:row>
      <xdr:rowOff>3353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165930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103772</xdr:rowOff>
    </xdr:from>
    <xdr:to>
      <xdr:col>116</xdr:col>
      <xdr:colOff>63500</xdr:colOff>
      <xdr:row>73</xdr:row>
      <xdr:rowOff>134760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19622"/>
          <a:ext cx="8382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103772</xdr:rowOff>
    </xdr:from>
    <xdr:to>
      <xdr:col>111</xdr:col>
      <xdr:colOff>177800</xdr:colOff>
      <xdr:row>73</xdr:row>
      <xdr:rowOff>160795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19622"/>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121869</xdr:rowOff>
    </xdr:from>
    <xdr:to>
      <xdr:col>107</xdr:col>
      <xdr:colOff>50800</xdr:colOff>
      <xdr:row>73</xdr:row>
      <xdr:rowOff>160795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37719"/>
          <a:ext cx="889000" cy="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121869</xdr:rowOff>
    </xdr:from>
    <xdr:to>
      <xdr:col>102</xdr:col>
      <xdr:colOff>114300</xdr:colOff>
      <xdr:row>73</xdr:row>
      <xdr:rowOff>136995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37719"/>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83960</xdr:rowOff>
    </xdr:from>
    <xdr:to>
      <xdr:col>116</xdr:col>
      <xdr:colOff>114300</xdr:colOff>
      <xdr:row>74</xdr:row>
      <xdr:rowOff>14110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106837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52972</xdr:rowOff>
    </xdr:from>
    <xdr:to>
      <xdr:col>112</xdr:col>
      <xdr:colOff>38100</xdr:colOff>
      <xdr:row>73</xdr:row>
      <xdr:rowOff>154572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145699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109995</xdr:rowOff>
    </xdr:from>
    <xdr:to>
      <xdr:col>107</xdr:col>
      <xdr:colOff>101600</xdr:colOff>
      <xdr:row>74</xdr:row>
      <xdr:rowOff>40145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31272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71069</xdr:rowOff>
    </xdr:from>
    <xdr:to>
      <xdr:col>102</xdr:col>
      <xdr:colOff>165100</xdr:colOff>
      <xdr:row>74</xdr:row>
      <xdr:rowOff>1219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163796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86195</xdr:rowOff>
    </xdr:from>
    <xdr:to>
      <xdr:col>98</xdr:col>
      <xdr:colOff>38100</xdr:colOff>
      <xdr:row>74</xdr:row>
      <xdr:rowOff>16345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7472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歳出決算総額は、住民一人当た</a:t>
          </a:r>
          <a:r>
            <a:rPr kumimoji="1" lang="ja-JP" altLang="en-US" sz="1100" b="0" i="0" baseline="0">
              <a:solidFill>
                <a:sysClr val="windowText" lastClr="000000"/>
              </a:solidFill>
              <a:effectLst/>
              <a:latin typeface="+mn-lt"/>
              <a:ea typeface="+mn-ea"/>
              <a:cs typeface="+mn-cs"/>
            </a:rPr>
            <a:t>り</a:t>
          </a:r>
          <a:r>
            <a:rPr kumimoji="1" lang="en-US" altLang="ja-JP" sz="1100" b="0" i="0" baseline="0">
              <a:solidFill>
                <a:sysClr val="windowText" lastClr="000000"/>
              </a:solidFill>
              <a:effectLst/>
              <a:latin typeface="+mn-lt"/>
              <a:ea typeface="+mn-ea"/>
              <a:cs typeface="+mn-cs"/>
            </a:rPr>
            <a:t>1,462,662</a:t>
          </a:r>
          <a:r>
            <a:rPr kumimoji="1" lang="ja-JP" altLang="ja-JP" sz="1100" b="0" i="0" baseline="0">
              <a:solidFill>
                <a:sysClr val="windowText" lastClr="000000"/>
              </a:solidFill>
              <a:effectLst/>
              <a:latin typeface="+mn-lt"/>
              <a:ea typeface="+mn-ea"/>
              <a:cs typeface="+mn-cs"/>
            </a:rPr>
            <a:t>円となっている。人件費は一人当たり</a:t>
          </a:r>
          <a:r>
            <a:rPr kumimoji="1" lang="en-US" altLang="ja-JP" sz="1100" b="0" i="0" baseline="0">
              <a:solidFill>
                <a:sysClr val="windowText" lastClr="000000"/>
              </a:solidFill>
              <a:effectLst/>
              <a:latin typeface="+mn-lt"/>
              <a:ea typeface="+mn-ea"/>
              <a:cs typeface="+mn-cs"/>
            </a:rPr>
            <a:t>1,897,287</a:t>
          </a:r>
          <a:r>
            <a:rPr kumimoji="1" lang="ja-JP" altLang="ja-JP" sz="1100" b="0" i="0" baseline="0">
              <a:solidFill>
                <a:sysClr val="windowText" lastClr="000000"/>
              </a:solidFill>
              <a:effectLst/>
              <a:latin typeface="+mn-lt"/>
              <a:ea typeface="+mn-ea"/>
              <a:cs typeface="+mn-cs"/>
            </a:rPr>
            <a:t>円で、類似団体並みとなった。また、前年度より</a:t>
          </a:r>
          <a:r>
            <a:rPr kumimoji="1" lang="en-US" altLang="ja-JP" sz="1100" b="0" i="0" baseline="0">
              <a:solidFill>
                <a:sysClr val="windowText" lastClr="000000"/>
              </a:solidFill>
              <a:effectLst/>
              <a:latin typeface="+mn-lt"/>
              <a:ea typeface="+mn-ea"/>
              <a:cs typeface="+mn-cs"/>
            </a:rPr>
            <a:t>19,298</a:t>
          </a:r>
          <a:r>
            <a:rPr kumimoji="1" lang="ja-JP" altLang="ja-JP" sz="1100" b="0" i="0" baseline="0">
              <a:solidFill>
                <a:sysClr val="windowText" lastClr="000000"/>
              </a:solidFill>
              <a:effectLst/>
              <a:latin typeface="+mn-lt"/>
              <a:ea typeface="+mn-ea"/>
              <a:cs typeface="+mn-cs"/>
            </a:rPr>
            <a:t>円増加している。主な要因は、福祉事務所や養護老人ホームを設置していることにより職員数が多いことや会計年度任用職員制度の影響があげられる。人口一人当たりの普通建設事業費は、類似団体平均を上回っており、前年度より</a:t>
          </a:r>
          <a:r>
            <a:rPr kumimoji="1" lang="en-US" altLang="ja-JP" sz="1100" b="0" i="0" baseline="0">
              <a:solidFill>
                <a:sysClr val="windowText" lastClr="000000"/>
              </a:solidFill>
              <a:effectLst/>
              <a:latin typeface="+mn-lt"/>
              <a:ea typeface="+mn-ea"/>
              <a:cs typeface="+mn-cs"/>
            </a:rPr>
            <a:t>187,937</a:t>
          </a:r>
          <a:r>
            <a:rPr kumimoji="1" lang="ja-JP" altLang="ja-JP" sz="1100" b="0" i="0" baseline="0">
              <a:solidFill>
                <a:sysClr val="windowText" lastClr="000000"/>
              </a:solidFill>
              <a:effectLst/>
              <a:latin typeface="+mn-lt"/>
              <a:ea typeface="+mn-ea"/>
              <a:cs typeface="+mn-cs"/>
            </a:rPr>
            <a:t>円増加している。主な要因については、港整備交付金事業（汐見漁港）と町道改良事業</a:t>
          </a:r>
          <a:r>
            <a:rPr kumimoji="1" lang="ja-JP" altLang="en-US" sz="1100" b="0" i="0" baseline="0">
              <a:solidFill>
                <a:sysClr val="windowText" lastClr="000000"/>
              </a:solidFill>
              <a:effectLst/>
              <a:latin typeface="+mn-lt"/>
              <a:ea typeface="+mn-ea"/>
              <a:cs typeface="+mn-cs"/>
            </a:rPr>
            <a:t>、レジリエンス事業（新規整備）</a:t>
          </a:r>
          <a:r>
            <a:rPr kumimoji="1" lang="ja-JP" altLang="ja-JP" sz="1100" b="0" i="0" baseline="0">
              <a:solidFill>
                <a:sysClr val="windowText" lastClr="000000"/>
              </a:solidFill>
              <a:effectLst/>
              <a:latin typeface="+mn-lt"/>
              <a:ea typeface="+mn-ea"/>
              <a:cs typeface="+mn-cs"/>
            </a:rPr>
            <a:t>である。公債費は、住民一人当たり</a:t>
          </a:r>
          <a:r>
            <a:rPr kumimoji="1" lang="en-US" altLang="ja-JP" sz="1100" b="0" i="0" baseline="0">
              <a:solidFill>
                <a:sysClr val="windowText" lastClr="000000"/>
              </a:solidFill>
              <a:effectLst/>
              <a:latin typeface="+mn-lt"/>
              <a:ea typeface="+mn-ea"/>
              <a:cs typeface="+mn-cs"/>
            </a:rPr>
            <a:t>194,817</a:t>
          </a:r>
          <a:r>
            <a:rPr kumimoji="1" lang="ja-JP" altLang="ja-JP" sz="1100" b="0" i="0" baseline="0">
              <a:solidFill>
                <a:sysClr val="windowText" lastClr="000000"/>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100" b="0" i="0" baseline="0">
              <a:solidFill>
                <a:sysClr val="windowText" lastClr="000000"/>
              </a:solidFill>
              <a:effectLst/>
              <a:latin typeface="+mn-lt"/>
              <a:ea typeface="+mn-ea"/>
              <a:cs typeface="+mn-cs"/>
            </a:rPr>
            <a:t>12.1</a:t>
          </a:r>
          <a:r>
            <a:rPr kumimoji="1" lang="ja-JP" altLang="ja-JP" sz="1100" b="0" i="0" baseline="0">
              <a:solidFill>
                <a:sysClr val="windowText" lastClr="000000"/>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積立金は一人当たり</a:t>
          </a:r>
          <a:r>
            <a:rPr kumimoji="1" lang="en-US" altLang="ja-JP" sz="1100" b="0" i="0" baseline="0">
              <a:solidFill>
                <a:sysClr val="windowText" lastClr="000000"/>
              </a:solidFill>
              <a:effectLst/>
              <a:latin typeface="+mn-lt"/>
              <a:ea typeface="+mn-ea"/>
              <a:cs typeface="+mn-cs"/>
            </a:rPr>
            <a:t>38,069</a:t>
          </a:r>
          <a:r>
            <a:rPr kumimoji="1" lang="ja-JP" altLang="ja-JP" sz="1100" b="0" i="0" baseline="0">
              <a:solidFill>
                <a:sysClr val="windowText" lastClr="000000"/>
              </a:solidFill>
              <a:effectLst/>
              <a:latin typeface="+mn-lt"/>
              <a:ea typeface="+mn-ea"/>
              <a:cs typeface="+mn-cs"/>
            </a:rPr>
            <a:t>円で、前年度よりも</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した主な要因は、</a:t>
          </a:r>
          <a:r>
            <a:rPr kumimoji="1" lang="ja-JP" altLang="en-US" sz="1100" b="0" i="0" baseline="0">
              <a:solidFill>
                <a:sysClr val="windowText" lastClr="000000"/>
              </a:solidFill>
              <a:effectLst/>
              <a:latin typeface="+mn-lt"/>
              <a:ea typeface="+mn-ea"/>
              <a:cs typeface="+mn-cs"/>
            </a:rPr>
            <a:t>夢追いふるさと長島景観基金や、まちづくり基金</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取り崩し</a:t>
          </a:r>
          <a:r>
            <a:rPr kumimoji="1" lang="ja-JP" altLang="ja-JP" sz="1100" b="0" i="0" baseline="0">
              <a:solidFill>
                <a:sysClr val="windowText" lastClr="000000"/>
              </a:solidFill>
              <a:effectLst/>
              <a:latin typeface="+mn-lt"/>
              <a:ea typeface="+mn-ea"/>
              <a:cs typeface="+mn-cs"/>
            </a:rPr>
            <a:t>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9,301
116.19
14,352,816
13,747,560
500,067
6,081,146
16,415,570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149824</xdr:rowOff>
    </xdr:from>
    <xdr:to>
      <xdr:col>24</xdr:col>
      <xdr:colOff>63500</xdr:colOff>
      <xdr:row>36</xdr:row>
      <xdr:rowOff>159730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2202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159730</xdr:rowOff>
    </xdr:from>
    <xdr:to>
      <xdr:col>19</xdr:col>
      <xdr:colOff>177800</xdr:colOff>
      <xdr:row>37</xdr:row>
      <xdr:rowOff>8963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3193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8963</xdr:rowOff>
    </xdr:from>
    <xdr:to>
      <xdr:col>15</xdr:col>
      <xdr:colOff>50800</xdr:colOff>
      <xdr:row>37</xdr:row>
      <xdr:rowOff>25073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52613"/>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149388</xdr:rowOff>
    </xdr:from>
    <xdr:to>
      <xdr:col>10</xdr:col>
      <xdr:colOff>114300</xdr:colOff>
      <xdr:row>37</xdr:row>
      <xdr:rowOff>25073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21588"/>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99024</xdr:rowOff>
    </xdr:from>
    <xdr:to>
      <xdr:col>24</xdr:col>
      <xdr:colOff>114300</xdr:colOff>
      <xdr:row>37</xdr:row>
      <xdr:rowOff>29174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77451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108930</xdr:rowOff>
    </xdr:from>
    <xdr:to>
      <xdr:col>20</xdr:col>
      <xdr:colOff>38100</xdr:colOff>
      <xdr:row>37</xdr:row>
      <xdr:rowOff>39080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30207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129613</xdr:rowOff>
    </xdr:from>
    <xdr:to>
      <xdr:col>15</xdr:col>
      <xdr:colOff>101600</xdr:colOff>
      <xdr:row>37</xdr:row>
      <xdr:rowOff>59763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50890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145723</xdr:rowOff>
    </xdr:from>
    <xdr:to>
      <xdr:col>10</xdr:col>
      <xdr:colOff>165100</xdr:colOff>
      <xdr:row>37</xdr:row>
      <xdr:rowOff>75873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67000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1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98588</xdr:rowOff>
    </xdr:from>
    <xdr:to>
      <xdr:col>6</xdr:col>
      <xdr:colOff>38100</xdr:colOff>
      <xdr:row>37</xdr:row>
      <xdr:rowOff>28738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45265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0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41821</xdr:rowOff>
    </xdr:from>
    <xdr:to>
      <xdr:col>24</xdr:col>
      <xdr:colOff>63500</xdr:colOff>
      <xdr:row>56</xdr:row>
      <xdr:rowOff>123668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43021"/>
          <a:ext cx="838200" cy="8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123668</xdr:rowOff>
    </xdr:from>
    <xdr:to>
      <xdr:col>19</xdr:col>
      <xdr:colOff>177800</xdr:colOff>
      <xdr:row>56</xdr:row>
      <xdr:rowOff>147619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24868"/>
          <a:ext cx="889000" cy="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146603</xdr:rowOff>
    </xdr:from>
    <xdr:to>
      <xdr:col>15</xdr:col>
      <xdr:colOff>50800</xdr:colOff>
      <xdr:row>56</xdr:row>
      <xdr:rowOff>147619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7803"/>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119292</xdr:rowOff>
    </xdr:from>
    <xdr:to>
      <xdr:col>10</xdr:col>
      <xdr:colOff>114300</xdr:colOff>
      <xdr:row>56</xdr:row>
      <xdr:rowOff>146603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49042"/>
          <a:ext cx="889000" cy="19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162471</xdr:rowOff>
    </xdr:from>
    <xdr:to>
      <xdr:col>24</xdr:col>
      <xdr:colOff>114300</xdr:colOff>
      <xdr:row>56</xdr:row>
      <xdr:rowOff>92621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13898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4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72868</xdr:rowOff>
    </xdr:from>
    <xdr:to>
      <xdr:col>20</xdr:col>
      <xdr:colOff>38100</xdr:colOff>
      <xdr:row>57</xdr:row>
      <xdr:rowOff>3018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165595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96819</xdr:rowOff>
    </xdr:from>
    <xdr:to>
      <xdr:col>15</xdr:col>
      <xdr:colOff>101600</xdr:colOff>
      <xdr:row>57</xdr:row>
      <xdr:rowOff>26969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18096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9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95803</xdr:rowOff>
    </xdr:from>
    <xdr:to>
      <xdr:col>10</xdr:col>
      <xdr:colOff>165100</xdr:colOff>
      <xdr:row>57</xdr:row>
      <xdr:rowOff>25953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68492</xdr:rowOff>
    </xdr:from>
    <xdr:to>
      <xdr:col>6</xdr:col>
      <xdr:colOff>38100</xdr:colOff>
      <xdr:row>55</xdr:row>
      <xdr:rowOff>170092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161219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151427</xdr:rowOff>
    </xdr:from>
    <xdr:to>
      <xdr:col>24</xdr:col>
      <xdr:colOff>63500</xdr:colOff>
      <xdr:row>72</xdr:row>
      <xdr:rowOff>150787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24377"/>
          <a:ext cx="838200" cy="1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150787</xdr:rowOff>
    </xdr:from>
    <xdr:to>
      <xdr:col>19</xdr:col>
      <xdr:colOff>177800</xdr:colOff>
      <xdr:row>73</xdr:row>
      <xdr:rowOff>137651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95187"/>
          <a:ext cx="889000" cy="1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166431</xdr:rowOff>
    </xdr:from>
    <xdr:to>
      <xdr:col>15</xdr:col>
      <xdr:colOff>50800</xdr:colOff>
      <xdr:row>73</xdr:row>
      <xdr:rowOff>137651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10831"/>
          <a:ext cx="889000" cy="14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166431</xdr:rowOff>
    </xdr:from>
    <xdr:to>
      <xdr:col>10</xdr:col>
      <xdr:colOff>114300</xdr:colOff>
      <xdr:row>74</xdr:row>
      <xdr:rowOff>115545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10831"/>
          <a:ext cx="889000" cy="29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100627</xdr:rowOff>
    </xdr:from>
    <xdr:to>
      <xdr:col>24</xdr:col>
      <xdr:colOff>114300</xdr:colOff>
      <xdr:row>72</xdr:row>
      <xdr:rowOff>30777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15554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8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99987</xdr:rowOff>
    </xdr:from>
    <xdr:to>
      <xdr:col>20</xdr:col>
      <xdr:colOff>38100</xdr:colOff>
      <xdr:row>73</xdr:row>
      <xdr:rowOff>30137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46664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1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86851</xdr:rowOff>
    </xdr:from>
    <xdr:to>
      <xdr:col>15</xdr:col>
      <xdr:colOff>101600</xdr:colOff>
      <xdr:row>74</xdr:row>
      <xdr:rowOff>17001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33528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7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115631</xdr:rowOff>
    </xdr:from>
    <xdr:to>
      <xdr:col>10</xdr:col>
      <xdr:colOff>165100</xdr:colOff>
      <xdr:row>73</xdr:row>
      <xdr:rowOff>45781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62308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3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64745</xdr:rowOff>
    </xdr:from>
    <xdr:to>
      <xdr:col>6</xdr:col>
      <xdr:colOff>38100</xdr:colOff>
      <xdr:row>74</xdr:row>
      <xdr:rowOff>166345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11422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2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69436</xdr:rowOff>
    </xdr:from>
    <xdr:to>
      <xdr:col>24</xdr:col>
      <xdr:colOff>63500</xdr:colOff>
      <xdr:row>97</xdr:row>
      <xdr:rowOff>121286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0086"/>
          <a:ext cx="838200" cy="5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107646</xdr:rowOff>
    </xdr:from>
    <xdr:to>
      <xdr:col>19</xdr:col>
      <xdr:colOff>177800</xdr:colOff>
      <xdr:row>97</xdr:row>
      <xdr:rowOff>121286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3829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107646</xdr:rowOff>
    </xdr:from>
    <xdr:to>
      <xdr:col>15</xdr:col>
      <xdr:colOff>50800</xdr:colOff>
      <xdr:row>97</xdr:row>
      <xdr:rowOff>108268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38296"/>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43676</xdr:rowOff>
    </xdr:from>
    <xdr:to>
      <xdr:col>10</xdr:col>
      <xdr:colOff>114300</xdr:colOff>
      <xdr:row>97</xdr:row>
      <xdr:rowOff>108268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74326"/>
          <a:ext cx="889000" cy="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18636</xdr:rowOff>
    </xdr:from>
    <xdr:to>
      <xdr:col>24</xdr:col>
      <xdr:colOff>114300</xdr:colOff>
      <xdr:row>97</xdr:row>
      <xdr:rowOff>120236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70486</xdr:rowOff>
    </xdr:from>
    <xdr:to>
      <xdr:col>20</xdr:col>
      <xdr:colOff>38100</xdr:colOff>
      <xdr:row>98</xdr:row>
      <xdr:rowOff>636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163213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56846</xdr:rowOff>
    </xdr:from>
    <xdr:to>
      <xdr:col>15</xdr:col>
      <xdr:colOff>101600</xdr:colOff>
      <xdr:row>97</xdr:row>
      <xdr:rowOff>158446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149573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57468</xdr:rowOff>
    </xdr:from>
    <xdr:to>
      <xdr:col>10</xdr:col>
      <xdr:colOff>165100</xdr:colOff>
      <xdr:row>97</xdr:row>
      <xdr:rowOff>159068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150195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164326</xdr:rowOff>
    </xdr:from>
    <xdr:to>
      <xdr:col>6</xdr:col>
      <xdr:colOff>38100</xdr:colOff>
      <xdr:row>97</xdr:row>
      <xdr:rowOff>94476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85603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112988</xdr:rowOff>
    </xdr:from>
    <xdr:to>
      <xdr:col>55</xdr:col>
      <xdr:colOff>0</xdr:colOff>
      <xdr:row>56</xdr:row>
      <xdr:rowOff>22641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71288"/>
          <a:ext cx="838200" cy="2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11162</xdr:rowOff>
    </xdr:from>
    <xdr:to>
      <xdr:col>50</xdr:col>
      <xdr:colOff>114300</xdr:colOff>
      <xdr:row>56</xdr:row>
      <xdr:rowOff>22641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12362"/>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11162</xdr:rowOff>
    </xdr:from>
    <xdr:to>
      <xdr:col>45</xdr:col>
      <xdr:colOff>177800</xdr:colOff>
      <xdr:row>56</xdr:row>
      <xdr:rowOff>91603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12362"/>
          <a:ext cx="889000" cy="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69733</xdr:rowOff>
    </xdr:from>
    <xdr:to>
      <xdr:col>41</xdr:col>
      <xdr:colOff>50800</xdr:colOff>
      <xdr:row>56</xdr:row>
      <xdr:rowOff>91603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99483"/>
          <a:ext cx="8890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62188</xdr:rowOff>
    </xdr:from>
    <xdr:to>
      <xdr:col>55</xdr:col>
      <xdr:colOff>50800</xdr:colOff>
      <xdr:row>54</xdr:row>
      <xdr:rowOff>163788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85065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7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143291</xdr:rowOff>
    </xdr:from>
    <xdr:to>
      <xdr:col>50</xdr:col>
      <xdr:colOff>165100</xdr:colOff>
      <xdr:row>56</xdr:row>
      <xdr:rowOff>73441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89968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4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131812</xdr:rowOff>
    </xdr:from>
    <xdr:to>
      <xdr:col>46</xdr:col>
      <xdr:colOff>38100</xdr:colOff>
      <xdr:row>56</xdr:row>
      <xdr:rowOff>61962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78489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40803</xdr:rowOff>
    </xdr:from>
    <xdr:to>
      <xdr:col>41</xdr:col>
      <xdr:colOff>101600</xdr:colOff>
      <xdr:row>56</xdr:row>
      <xdr:rowOff>142403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158930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1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18933</xdr:rowOff>
    </xdr:from>
    <xdr:to>
      <xdr:col>36</xdr:col>
      <xdr:colOff>165100</xdr:colOff>
      <xdr:row>55</xdr:row>
      <xdr:rowOff>120533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137060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2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45233</xdr:rowOff>
    </xdr:from>
    <xdr:to>
      <xdr:col>55</xdr:col>
      <xdr:colOff>0</xdr:colOff>
      <xdr:row>77</xdr:row>
      <xdr:rowOff>115216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6883"/>
          <a:ext cx="838200" cy="6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115216</xdr:rowOff>
    </xdr:from>
    <xdr:to>
      <xdr:col>50</xdr:col>
      <xdr:colOff>114300</xdr:colOff>
      <xdr:row>77</xdr:row>
      <xdr:rowOff>147286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16866"/>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146993</xdr:rowOff>
    </xdr:from>
    <xdr:to>
      <xdr:col>45</xdr:col>
      <xdr:colOff>177800</xdr:colOff>
      <xdr:row>77</xdr:row>
      <xdr:rowOff>147286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48643"/>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126592</xdr:rowOff>
    </xdr:from>
    <xdr:to>
      <xdr:col>41</xdr:col>
      <xdr:colOff>50800</xdr:colOff>
      <xdr:row>77</xdr:row>
      <xdr:rowOff>146993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8242"/>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165883</xdr:rowOff>
    </xdr:from>
    <xdr:to>
      <xdr:col>55</xdr:col>
      <xdr:colOff>50800</xdr:colOff>
      <xdr:row>77</xdr:row>
      <xdr:rowOff>96033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17310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4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64416</xdr:rowOff>
    </xdr:from>
    <xdr:to>
      <xdr:col>50</xdr:col>
      <xdr:colOff>165100</xdr:colOff>
      <xdr:row>77</xdr:row>
      <xdr:rowOff>166016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157143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96486</xdr:rowOff>
    </xdr:from>
    <xdr:to>
      <xdr:col>46</xdr:col>
      <xdr:colOff>38100</xdr:colOff>
      <xdr:row>78</xdr:row>
      <xdr:rowOff>26636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17763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9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96193</xdr:rowOff>
    </xdr:from>
    <xdr:to>
      <xdr:col>41</xdr:col>
      <xdr:colOff>101600</xdr:colOff>
      <xdr:row>78</xdr:row>
      <xdr:rowOff>26343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17470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75792</xdr:rowOff>
    </xdr:from>
    <xdr:to>
      <xdr:col>36</xdr:col>
      <xdr:colOff>165100</xdr:colOff>
      <xdr:row>78</xdr:row>
      <xdr:rowOff>5942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168519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113973</xdr:rowOff>
    </xdr:from>
    <xdr:to>
      <xdr:col>55</xdr:col>
      <xdr:colOff>0</xdr:colOff>
      <xdr:row>95</xdr:row>
      <xdr:rowOff>4904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058823"/>
          <a:ext cx="838200" cy="2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142050</xdr:rowOff>
    </xdr:from>
    <xdr:to>
      <xdr:col>50</xdr:col>
      <xdr:colOff>114300</xdr:colOff>
      <xdr:row>95</xdr:row>
      <xdr:rowOff>4904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58350"/>
          <a:ext cx="889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142050</xdr:rowOff>
    </xdr:from>
    <xdr:to>
      <xdr:col>45</xdr:col>
      <xdr:colOff>177800</xdr:colOff>
      <xdr:row>95</xdr:row>
      <xdr:rowOff>67859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58350"/>
          <a:ext cx="889000" cy="9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22388</xdr:rowOff>
    </xdr:from>
    <xdr:to>
      <xdr:col>41</xdr:col>
      <xdr:colOff>50800</xdr:colOff>
      <xdr:row>95</xdr:row>
      <xdr:rowOff>67859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10138"/>
          <a:ext cx="889000" cy="4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63173</xdr:rowOff>
    </xdr:from>
    <xdr:to>
      <xdr:col>55</xdr:col>
      <xdr:colOff>50800</xdr:colOff>
      <xdr:row>93</xdr:row>
      <xdr:rowOff>164773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86050</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5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125554</xdr:rowOff>
    </xdr:from>
    <xdr:to>
      <xdr:col>50</xdr:col>
      <xdr:colOff>165100</xdr:colOff>
      <xdr:row>95</xdr:row>
      <xdr:rowOff>55704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72231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1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91250</xdr:rowOff>
    </xdr:from>
    <xdr:to>
      <xdr:col>46</xdr:col>
      <xdr:colOff>38100</xdr:colOff>
      <xdr:row>95</xdr:row>
      <xdr:rowOff>21400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37927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8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17059</xdr:rowOff>
    </xdr:from>
    <xdr:to>
      <xdr:col>41</xdr:col>
      <xdr:colOff>101600</xdr:colOff>
      <xdr:row>95</xdr:row>
      <xdr:rowOff>118659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135186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8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143038</xdr:rowOff>
    </xdr:from>
    <xdr:to>
      <xdr:col>36</xdr:col>
      <xdr:colOff>165100</xdr:colOff>
      <xdr:row>95</xdr:row>
      <xdr:rowOff>73188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89715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3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95093</xdr:rowOff>
    </xdr:from>
    <xdr:to>
      <xdr:col>85</xdr:col>
      <xdr:colOff>127000</xdr:colOff>
      <xdr:row>37</xdr:row>
      <xdr:rowOff>80096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67293"/>
          <a:ext cx="838200" cy="1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95093</xdr:rowOff>
    </xdr:from>
    <xdr:to>
      <xdr:col>81</xdr:col>
      <xdr:colOff>50800</xdr:colOff>
      <xdr:row>37</xdr:row>
      <xdr:rowOff>54463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67293"/>
          <a:ext cx="889000" cy="1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54463</xdr:rowOff>
    </xdr:from>
    <xdr:to>
      <xdr:col>76</xdr:col>
      <xdr:colOff>114300</xdr:colOff>
      <xdr:row>37</xdr:row>
      <xdr:rowOff>115354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98113"/>
          <a:ext cx="889000" cy="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115354</xdr:rowOff>
    </xdr:from>
    <xdr:to>
      <xdr:col>71</xdr:col>
      <xdr:colOff>177800</xdr:colOff>
      <xdr:row>37</xdr:row>
      <xdr:rowOff>131821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59004"/>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29296</xdr:rowOff>
    </xdr:from>
    <xdr:to>
      <xdr:col>85</xdr:col>
      <xdr:colOff>177800</xdr:colOff>
      <xdr:row>37</xdr:row>
      <xdr:rowOff>130896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115673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8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44293</xdr:rowOff>
    </xdr:from>
    <xdr:to>
      <xdr:col>81</xdr:col>
      <xdr:colOff>101600</xdr:colOff>
      <xdr:row>36</xdr:row>
      <xdr:rowOff>145893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162420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9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3663</xdr:rowOff>
    </xdr:from>
    <xdr:to>
      <xdr:col>76</xdr:col>
      <xdr:colOff>165100</xdr:colOff>
      <xdr:row>37</xdr:row>
      <xdr:rowOff>105263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96390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64554</xdr:rowOff>
    </xdr:from>
    <xdr:to>
      <xdr:col>72</xdr:col>
      <xdr:colOff>38100</xdr:colOff>
      <xdr:row>37</xdr:row>
      <xdr:rowOff>166154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157281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81021</xdr:rowOff>
    </xdr:from>
    <xdr:to>
      <xdr:col>67</xdr:col>
      <xdr:colOff>101600</xdr:colOff>
      <xdr:row>38</xdr:row>
      <xdr:rowOff>11171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114609</xdr:rowOff>
    </xdr:from>
    <xdr:to>
      <xdr:col>85</xdr:col>
      <xdr:colOff>127000</xdr:colOff>
      <xdr:row>56</xdr:row>
      <xdr:rowOff>122820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15809"/>
          <a:ext cx="8382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122820</xdr:rowOff>
    </xdr:from>
    <xdr:to>
      <xdr:col>81</xdr:col>
      <xdr:colOff>50800</xdr:colOff>
      <xdr:row>57</xdr:row>
      <xdr:rowOff>17650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24020"/>
          <a:ext cx="889000" cy="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8347</xdr:rowOff>
    </xdr:from>
    <xdr:to>
      <xdr:col>76</xdr:col>
      <xdr:colOff>114300</xdr:colOff>
      <xdr:row>57</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80997"/>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118801</xdr:rowOff>
    </xdr:from>
    <xdr:to>
      <xdr:col>71</xdr:col>
      <xdr:colOff>177800</xdr:colOff>
      <xdr:row>57</xdr:row>
      <xdr:rowOff>8347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20001"/>
          <a:ext cx="889000" cy="6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63809</xdr:rowOff>
    </xdr:from>
    <xdr:to>
      <xdr:col>85</xdr:col>
      <xdr:colOff>177800</xdr:colOff>
      <xdr:row>56</xdr:row>
      <xdr:rowOff>165409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150186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72020</xdr:rowOff>
    </xdr:from>
    <xdr:to>
      <xdr:col>81</xdr:col>
      <xdr:colOff>101600</xdr:colOff>
      <xdr:row>57</xdr:row>
      <xdr:rowOff>2170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164747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6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138300</xdr:rowOff>
    </xdr:from>
    <xdr:to>
      <xdr:col>76</xdr:col>
      <xdr:colOff>165100</xdr:colOff>
      <xdr:row>57</xdr:row>
      <xdr:rowOff>68450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3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59577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3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128997</xdr:rowOff>
    </xdr:from>
    <xdr:to>
      <xdr:col>72</xdr:col>
      <xdr:colOff>38100</xdr:colOff>
      <xdr:row>57</xdr:row>
      <xdr:rowOff>59147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68001</xdr:rowOff>
    </xdr:from>
    <xdr:to>
      <xdr:col>67</xdr:col>
      <xdr:colOff>101600</xdr:colOff>
      <xdr:row>56</xdr:row>
      <xdr:rowOff>169601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160728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137480</xdr:rowOff>
    </xdr:from>
    <xdr:to>
      <xdr:col>85</xdr:col>
      <xdr:colOff>127000</xdr:colOff>
      <xdr:row>79</xdr:row>
      <xdr:rowOff>15091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39130"/>
          <a:ext cx="838200" cy="2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137480</xdr:rowOff>
    </xdr:from>
    <xdr:to>
      <xdr:col>81</xdr:col>
      <xdr:colOff>50800</xdr:colOff>
      <xdr:row>78</xdr:row>
      <xdr:rowOff>57829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39130"/>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144349</xdr:rowOff>
    </xdr:from>
    <xdr:to>
      <xdr:col>76</xdr:col>
      <xdr:colOff>114300</xdr:colOff>
      <xdr:row>78</xdr:row>
      <xdr:rowOff>57829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660199"/>
          <a:ext cx="889000" cy="77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144349</xdr:rowOff>
    </xdr:from>
    <xdr:to>
      <xdr:col>71</xdr:col>
      <xdr:colOff>177800</xdr:colOff>
      <xdr:row>76</xdr:row>
      <xdr:rowOff>88004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660199"/>
          <a:ext cx="889000" cy="45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135741</xdr:rowOff>
    </xdr:from>
    <xdr:to>
      <xdr:col>85</xdr:col>
      <xdr:colOff>177800</xdr:colOff>
      <xdr:row>79</xdr:row>
      <xdr:rowOff>65891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64877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86680</xdr:rowOff>
    </xdr:from>
    <xdr:to>
      <xdr:col>81</xdr:col>
      <xdr:colOff>101600</xdr:colOff>
      <xdr:row>78</xdr:row>
      <xdr:rowOff>16830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33357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7029</xdr:rowOff>
    </xdr:from>
    <xdr:to>
      <xdr:col>76</xdr:col>
      <xdr:colOff>165100</xdr:colOff>
      <xdr:row>78</xdr:row>
      <xdr:rowOff>108629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125156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93549</xdr:rowOff>
    </xdr:from>
    <xdr:to>
      <xdr:col>72</xdr:col>
      <xdr:colOff>38100</xdr:colOff>
      <xdr:row>74</xdr:row>
      <xdr:rowOff>23699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40226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3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37204</xdr:rowOff>
    </xdr:from>
    <xdr:to>
      <xdr:col>67</xdr:col>
      <xdr:colOff>101600</xdr:colOff>
      <xdr:row>76</xdr:row>
      <xdr:rowOff>138804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155331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106246</xdr:rowOff>
    </xdr:from>
    <xdr:to>
      <xdr:col>85</xdr:col>
      <xdr:colOff>127000</xdr:colOff>
      <xdr:row>93</xdr:row>
      <xdr:rowOff>169866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51096"/>
          <a:ext cx="838200" cy="6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169866</xdr:rowOff>
    </xdr:from>
    <xdr:to>
      <xdr:col>81</xdr:col>
      <xdr:colOff>50800</xdr:colOff>
      <xdr:row>94</xdr:row>
      <xdr:rowOff>98437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114716"/>
          <a:ext cx="889000" cy="10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75243</xdr:rowOff>
    </xdr:from>
    <xdr:to>
      <xdr:col>76</xdr:col>
      <xdr:colOff>114300</xdr:colOff>
      <xdr:row>94</xdr:row>
      <xdr:rowOff>98437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191543"/>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75243</xdr:rowOff>
    </xdr:from>
    <xdr:to>
      <xdr:col>71</xdr:col>
      <xdr:colOff>177800</xdr:colOff>
      <xdr:row>94</xdr:row>
      <xdr:rowOff>147673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91543"/>
          <a:ext cx="88900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55446</xdr:rowOff>
    </xdr:from>
    <xdr:to>
      <xdr:col>85</xdr:col>
      <xdr:colOff>177800</xdr:colOff>
      <xdr:row>93</xdr:row>
      <xdr:rowOff>157046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78323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5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119066</xdr:rowOff>
    </xdr:from>
    <xdr:to>
      <xdr:col>81</xdr:col>
      <xdr:colOff>101600</xdr:colOff>
      <xdr:row>94</xdr:row>
      <xdr:rowOff>49216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65743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83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47637</xdr:rowOff>
    </xdr:from>
    <xdr:to>
      <xdr:col>76</xdr:col>
      <xdr:colOff>165100</xdr:colOff>
      <xdr:row>94</xdr:row>
      <xdr:rowOff>149237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165764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93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24443</xdr:rowOff>
    </xdr:from>
    <xdr:to>
      <xdr:col>72</xdr:col>
      <xdr:colOff>38100</xdr:colOff>
      <xdr:row>94</xdr:row>
      <xdr:rowOff>126043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142570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1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96873</xdr:rowOff>
    </xdr:from>
    <xdr:to>
      <xdr:col>67</xdr:col>
      <xdr:colOff>101600</xdr:colOff>
      <xdr:row>95</xdr:row>
      <xdr:rowOff>27023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43550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9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総務費は住民一人当たり</a:t>
          </a:r>
          <a:r>
            <a:rPr kumimoji="1" lang="en-US" altLang="ja-JP" sz="1100">
              <a:solidFill>
                <a:sysClr val="windowText" lastClr="000000"/>
              </a:solidFill>
              <a:effectLst/>
              <a:latin typeface="+mn-lt"/>
              <a:ea typeface="+mn-ea"/>
              <a:cs typeface="+mn-cs"/>
            </a:rPr>
            <a:t>271,380</a:t>
          </a:r>
          <a:r>
            <a:rPr kumimoji="1" lang="ja-JP" altLang="ja-JP" sz="1100">
              <a:solidFill>
                <a:sysClr val="windowText" lastClr="000000"/>
              </a:solidFill>
              <a:effectLst/>
              <a:latin typeface="+mn-lt"/>
              <a:ea typeface="+mn-ea"/>
              <a:cs typeface="+mn-cs"/>
            </a:rPr>
            <a:t>円で類似団体とほぼ同水準となっており、令和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年度と比較し</a:t>
          </a:r>
          <a:r>
            <a:rPr kumimoji="1" lang="en-US" altLang="ja-JP" sz="1100">
              <a:solidFill>
                <a:sysClr val="windowText" lastClr="000000"/>
              </a:solidFill>
              <a:effectLst/>
              <a:latin typeface="+mn-lt"/>
              <a:ea typeface="+mn-ea"/>
              <a:cs typeface="+mn-cs"/>
            </a:rPr>
            <a:t>42,964</a:t>
          </a:r>
          <a:r>
            <a:rPr kumimoji="1" lang="ja-JP" altLang="ja-JP" sz="1100">
              <a:solidFill>
                <a:sysClr val="windowText" lastClr="000000"/>
              </a:solidFill>
              <a:effectLst/>
              <a:latin typeface="+mn-lt"/>
              <a:ea typeface="+mn-ea"/>
              <a:cs typeface="+mn-cs"/>
            </a:rPr>
            <a:t>円増加している。民生費は住民一人当たり</a:t>
          </a:r>
          <a:r>
            <a:rPr kumimoji="1" lang="en-US" altLang="ja-JP" sz="1100">
              <a:solidFill>
                <a:sysClr val="windowText" lastClr="000000"/>
              </a:solidFill>
              <a:effectLst/>
              <a:latin typeface="+mn-lt"/>
              <a:ea typeface="+mn-ea"/>
              <a:cs typeface="+mn-cs"/>
            </a:rPr>
            <a:t>315,961</a:t>
          </a:r>
          <a:r>
            <a:rPr kumimoji="1" lang="ja-JP" altLang="ja-JP" sz="1100">
              <a:solidFill>
                <a:sysClr val="windowText" lastClr="000000"/>
              </a:solidFill>
              <a:effectLst/>
              <a:latin typeface="+mn-lt"/>
              <a:ea typeface="+mn-ea"/>
              <a:cs typeface="+mn-cs"/>
            </a:rPr>
            <a:t>円で、類似団体と比べて高い水準にあり</a:t>
          </a:r>
          <a:r>
            <a:rPr kumimoji="1" lang="ja-JP" altLang="en-US" sz="1100">
              <a:solidFill>
                <a:sysClr val="windowText" lastClr="000000"/>
              </a:solidFill>
              <a:effectLst/>
              <a:latin typeface="+mn-lt"/>
              <a:ea typeface="+mn-ea"/>
              <a:cs typeface="+mn-cs"/>
            </a:rPr>
            <a:t>、障害福祉サービスの処遇改善等により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年度と比較し</a:t>
          </a:r>
          <a:r>
            <a:rPr kumimoji="1" lang="en-US" altLang="ja-JP" sz="1100">
              <a:solidFill>
                <a:sysClr val="windowText" lastClr="000000"/>
              </a:solidFill>
              <a:effectLst/>
              <a:latin typeface="+mn-lt"/>
              <a:ea typeface="+mn-ea"/>
              <a:cs typeface="+mn-cs"/>
            </a:rPr>
            <a:t>22,416</a:t>
          </a:r>
          <a:r>
            <a:rPr kumimoji="1" lang="ja-JP" altLang="ja-JP" sz="1100">
              <a:solidFill>
                <a:sysClr val="windowText" lastClr="000000"/>
              </a:solidFill>
              <a:effectLst/>
              <a:latin typeface="+mn-lt"/>
              <a:ea typeface="+mn-ea"/>
              <a:cs typeface="+mn-cs"/>
            </a:rPr>
            <a:t>円増加している。衛生費は住民一人当たり</a:t>
          </a:r>
          <a:r>
            <a:rPr kumimoji="1" lang="en-US" altLang="ja-JP" sz="1100">
              <a:solidFill>
                <a:sysClr val="windowText" lastClr="000000"/>
              </a:solidFill>
              <a:effectLst/>
              <a:latin typeface="+mn-lt"/>
              <a:ea typeface="+mn-ea"/>
              <a:cs typeface="+mn-cs"/>
            </a:rPr>
            <a:t>83,442</a:t>
          </a:r>
          <a:r>
            <a:rPr kumimoji="1" lang="ja-JP" altLang="ja-JP" sz="1100">
              <a:solidFill>
                <a:sysClr val="windowText" lastClr="000000"/>
              </a:solidFill>
              <a:effectLst/>
              <a:latin typeface="+mn-lt"/>
              <a:ea typeface="+mn-ea"/>
              <a:cs typeface="+mn-cs"/>
            </a:rPr>
            <a:t>円で類似団体を下回っており、前年度と比較して</a:t>
          </a:r>
          <a:r>
            <a:rPr kumimoji="1" lang="en-US" altLang="ja-JP" sz="1100">
              <a:solidFill>
                <a:sysClr val="windowText" lastClr="000000"/>
              </a:solidFill>
              <a:effectLst/>
              <a:latin typeface="+mn-lt"/>
              <a:ea typeface="+mn-ea"/>
              <a:cs typeface="+mn-cs"/>
            </a:rPr>
            <a:t>13,609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している。農林水産業費は一人当たり</a:t>
          </a:r>
          <a:r>
            <a:rPr kumimoji="1" lang="en-US" altLang="ja-JP" sz="1100">
              <a:solidFill>
                <a:sysClr val="windowText" lastClr="000000"/>
              </a:solidFill>
              <a:effectLst/>
              <a:latin typeface="+mn-lt"/>
              <a:ea typeface="+mn-ea"/>
              <a:cs typeface="+mn-cs"/>
            </a:rPr>
            <a:t>207,011</a:t>
          </a:r>
          <a:r>
            <a:rPr kumimoji="1" lang="ja-JP" altLang="ja-JP" sz="1100">
              <a:solidFill>
                <a:sysClr val="windowText" lastClr="000000"/>
              </a:solidFill>
              <a:effectLst/>
              <a:latin typeface="+mn-lt"/>
              <a:ea typeface="+mn-ea"/>
              <a:cs typeface="+mn-cs"/>
            </a:rPr>
            <a:t>円で類似団体</a:t>
          </a:r>
          <a:r>
            <a:rPr kumimoji="1" lang="ja-JP" altLang="en-US" sz="1100">
              <a:solidFill>
                <a:sysClr val="windowText" lastClr="000000"/>
              </a:solidFill>
              <a:effectLst/>
              <a:latin typeface="+mn-lt"/>
              <a:ea typeface="+mn-ea"/>
              <a:cs typeface="+mn-cs"/>
            </a:rPr>
            <a:t>と比べて高い</a:t>
          </a:r>
          <a:r>
            <a:rPr kumimoji="1" lang="ja-JP" altLang="ja-JP" sz="1100">
              <a:solidFill>
                <a:sysClr val="windowText" lastClr="000000"/>
              </a:solidFill>
              <a:effectLst/>
              <a:latin typeface="+mn-lt"/>
              <a:ea typeface="+mn-ea"/>
              <a:cs typeface="+mn-cs"/>
            </a:rPr>
            <a:t>水準</a:t>
          </a:r>
          <a:r>
            <a:rPr kumimoji="1" lang="ja-JP" altLang="en-US" sz="1100">
              <a:solidFill>
                <a:sysClr val="windowText" lastClr="000000"/>
              </a:solidFill>
              <a:effectLst/>
              <a:latin typeface="+mn-lt"/>
              <a:ea typeface="+mn-ea"/>
              <a:cs typeface="+mn-cs"/>
            </a:rPr>
            <a:t>にあり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年度増加した要因として港整備事業や汐見漁港などの漁港関連が挙げられる。</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年度と比較し</a:t>
          </a:r>
          <a:r>
            <a:rPr kumimoji="1" lang="en-US" altLang="ja-JP" sz="1100">
              <a:solidFill>
                <a:sysClr val="windowText" lastClr="000000"/>
              </a:solidFill>
              <a:effectLst/>
              <a:latin typeface="+mn-lt"/>
              <a:ea typeface="+mn-ea"/>
              <a:cs typeface="+mn-cs"/>
            </a:rPr>
            <a:t>66,287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した。土木費は住民一人当たり</a:t>
          </a:r>
          <a:r>
            <a:rPr kumimoji="1" lang="en-US" altLang="ja-JP" sz="1100">
              <a:solidFill>
                <a:sysClr val="windowText" lastClr="000000"/>
              </a:solidFill>
              <a:effectLst/>
              <a:latin typeface="+mn-lt"/>
              <a:ea typeface="+mn-ea"/>
              <a:cs typeface="+mn-cs"/>
            </a:rPr>
            <a:t>193,127</a:t>
          </a:r>
          <a:r>
            <a:rPr kumimoji="1" lang="ja-JP" altLang="ja-JP" sz="1100">
              <a:solidFill>
                <a:sysClr val="windowText" lastClr="000000"/>
              </a:solidFill>
              <a:effectLst/>
              <a:latin typeface="+mn-lt"/>
              <a:ea typeface="+mn-ea"/>
              <a:cs typeface="+mn-cs"/>
            </a:rPr>
            <a:t>円で、町道整備や維持補修工事に加え、港湾整備事業や総合運動公園整備事業等大規模事業を実施してきたことにより、類似団体と比べて高い水準にある。</a:t>
          </a:r>
          <a:r>
            <a:rPr kumimoji="1" lang="ja-JP" altLang="en-US" sz="1100">
              <a:solidFill>
                <a:sysClr val="windowText" lastClr="000000"/>
              </a:solidFill>
              <a:effectLst/>
              <a:latin typeface="+mn-lt"/>
              <a:ea typeface="+mn-ea"/>
              <a:cs typeface="+mn-cs"/>
            </a:rPr>
            <a:t>また、公営企業操出金が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年度より算入されたため増加している。</a:t>
          </a:r>
          <a:r>
            <a:rPr kumimoji="1" lang="ja-JP" altLang="ja-JP" sz="1100">
              <a:solidFill>
                <a:sysClr val="windowText" lastClr="000000"/>
              </a:solidFill>
              <a:effectLst/>
              <a:latin typeface="+mn-lt"/>
              <a:ea typeface="+mn-ea"/>
              <a:cs typeface="+mn-cs"/>
            </a:rPr>
            <a:t>消防費は一人当たり</a:t>
          </a:r>
          <a:r>
            <a:rPr kumimoji="1" lang="en-US" altLang="ja-JP" sz="1100">
              <a:solidFill>
                <a:sysClr val="windowText" lastClr="000000"/>
              </a:solidFill>
              <a:effectLst/>
              <a:latin typeface="+mn-lt"/>
              <a:ea typeface="+mn-ea"/>
              <a:cs typeface="+mn-cs"/>
            </a:rPr>
            <a:t>40,322</a:t>
          </a:r>
          <a:r>
            <a:rPr kumimoji="1" lang="ja-JP" altLang="ja-JP" sz="1100">
              <a:solidFill>
                <a:sysClr val="windowText" lastClr="000000"/>
              </a:solidFill>
              <a:effectLst/>
              <a:latin typeface="+mn-lt"/>
              <a:ea typeface="+mn-ea"/>
              <a:cs typeface="+mn-cs"/>
            </a:rPr>
            <a:t>円で類似団体より</a:t>
          </a:r>
          <a:r>
            <a:rPr kumimoji="1" lang="ja-JP" altLang="en-US" sz="1100">
              <a:solidFill>
                <a:sysClr val="windowText" lastClr="000000"/>
              </a:solidFill>
              <a:effectLst/>
              <a:latin typeface="+mn-lt"/>
              <a:ea typeface="+mn-ea"/>
              <a:cs typeface="+mn-cs"/>
            </a:rPr>
            <a:t>やや低水</a:t>
          </a:r>
          <a:r>
            <a:rPr kumimoji="1" lang="ja-JP" altLang="ja-JP" sz="1100">
              <a:solidFill>
                <a:sysClr val="windowText" lastClr="000000"/>
              </a:solidFill>
              <a:effectLst/>
              <a:latin typeface="+mn-lt"/>
              <a:ea typeface="+mn-ea"/>
              <a:cs typeface="+mn-cs"/>
            </a:rPr>
            <a:t>準となっており、令和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年度と比較し</a:t>
          </a:r>
          <a:r>
            <a:rPr kumimoji="1" lang="en-US" altLang="ja-JP" sz="1100">
              <a:solidFill>
                <a:sysClr val="windowText" lastClr="000000"/>
              </a:solidFill>
              <a:effectLst/>
              <a:latin typeface="+mn-lt"/>
              <a:ea typeface="+mn-ea"/>
              <a:cs typeface="+mn-cs"/>
            </a:rPr>
            <a:t>20,532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した主な要因は、平尾地区避難施設整備事業</a:t>
          </a:r>
          <a:r>
            <a:rPr kumimoji="1" lang="ja-JP" altLang="en-US" sz="1100">
              <a:solidFill>
                <a:sysClr val="windowText" lastClr="000000"/>
              </a:solidFill>
              <a:effectLst/>
              <a:latin typeface="+mn-lt"/>
              <a:ea typeface="+mn-ea"/>
              <a:cs typeface="+mn-cs"/>
            </a:rPr>
            <a:t>が終了したこと</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よるものである</a:t>
          </a:r>
          <a:r>
            <a:rPr kumimoji="1" lang="ja-JP" altLang="ja-JP" sz="1100">
              <a:solidFill>
                <a:sysClr val="windowText" lastClr="000000"/>
              </a:solidFill>
              <a:effectLst/>
              <a:latin typeface="+mn-lt"/>
              <a:ea typeface="+mn-ea"/>
              <a:cs typeface="+mn-cs"/>
            </a:rPr>
            <a:t>。教育費は住民一人当たり</a:t>
          </a:r>
          <a:r>
            <a:rPr kumimoji="1" lang="en-US" altLang="ja-JP" sz="1100">
              <a:solidFill>
                <a:sysClr val="windowText" lastClr="000000"/>
              </a:solidFill>
              <a:effectLst/>
              <a:latin typeface="+mn-lt"/>
              <a:ea typeface="+mn-ea"/>
              <a:cs typeface="+mn-cs"/>
            </a:rPr>
            <a:t>80,488</a:t>
          </a:r>
          <a:r>
            <a:rPr kumimoji="1" lang="ja-JP" altLang="ja-JP" sz="1100">
              <a:solidFill>
                <a:sysClr val="windowText" lastClr="000000"/>
              </a:solidFill>
              <a:effectLst/>
              <a:latin typeface="+mn-lt"/>
              <a:ea typeface="+mn-ea"/>
              <a:cs typeface="+mn-cs"/>
            </a:rPr>
            <a:t>円で類似団体を下回っており、前年度より</a:t>
          </a:r>
          <a:r>
            <a:rPr kumimoji="1" lang="en-US" altLang="ja-JP" sz="1100">
              <a:solidFill>
                <a:sysClr val="windowText" lastClr="000000"/>
              </a:solidFill>
              <a:effectLst/>
              <a:latin typeface="+mn-lt"/>
              <a:ea typeface="+mn-ea"/>
              <a:cs typeface="+mn-cs"/>
            </a:rPr>
            <a:t>1,796</a:t>
          </a:r>
          <a:r>
            <a:rPr kumimoji="1" lang="ja-JP" altLang="ja-JP" sz="1100">
              <a:solidFill>
                <a:sysClr val="windowText" lastClr="000000"/>
              </a:solidFill>
              <a:effectLst/>
              <a:latin typeface="+mn-lt"/>
              <a:ea typeface="+mn-ea"/>
              <a:cs typeface="+mn-cs"/>
            </a:rPr>
            <a:t>円増加している。公債費は、住民一人当たり</a:t>
          </a:r>
          <a:r>
            <a:rPr kumimoji="1" lang="en-US" altLang="ja-JP" sz="1100">
              <a:solidFill>
                <a:sysClr val="windowText" lastClr="000000"/>
              </a:solidFill>
              <a:effectLst/>
              <a:latin typeface="+mn-lt"/>
              <a:ea typeface="+mn-ea"/>
              <a:cs typeface="+mn-cs"/>
            </a:rPr>
            <a:t>194,817</a:t>
          </a:r>
          <a:r>
            <a:rPr kumimoji="1" lang="ja-JP" altLang="ja-JP" sz="1100">
              <a:solidFill>
                <a:sysClr val="windowText" lastClr="000000"/>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もののみを借入れることや総合振興計画等の事業計画を見直し、今後、少しずつでも減少傾向に転じるよう努め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の確保と歳出の精査により、取崩しを回避しており、前年度とほぼ同額を維持している。実質単年度収支については、普通交付税の追加交付や臨時交付金等もあったが赤字としており、標準財政規模に占める割合では</a:t>
          </a:r>
          <a:r>
            <a:rPr kumimoji="1" lang="en-US" altLang="ja-JP" sz="1100">
              <a:solidFill>
                <a:schemeClr val="dk1"/>
              </a:solidFill>
              <a:effectLst/>
              <a:latin typeface="+mn-lt"/>
              <a:ea typeface="+mn-ea"/>
              <a:cs typeface="+mn-cs"/>
            </a:rPr>
            <a:t>0.45</a:t>
          </a:r>
          <a:r>
            <a:rPr kumimoji="1" lang="ja-JP" altLang="ja-JP" sz="1100">
              <a:solidFill>
                <a:schemeClr val="dk1"/>
              </a:solidFill>
              <a:effectLst/>
              <a:latin typeface="+mn-lt"/>
              <a:ea typeface="+mn-ea"/>
              <a:cs typeface="+mn-cs"/>
            </a:rPr>
            <a:t>ポイントの減となっている。今後は町道整備や漁港整備等、普通建設事業費が増大する見込みがあるが、基金の積み増しを行っていきたい。また、収納対策の強化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一般会計は、普通交付税の追加交付や臨時交付金等により、引き続き黒字を確保しており、標準財政規模に対する黒字額の割合は</a:t>
          </a:r>
          <a:r>
            <a:rPr kumimoji="1" lang="en-US" altLang="ja-JP" sz="1100">
              <a:solidFill>
                <a:schemeClr val="dk1"/>
              </a:solidFill>
              <a:effectLst/>
              <a:latin typeface="+mn-lt"/>
              <a:ea typeface="+mn-ea"/>
              <a:cs typeface="+mn-cs"/>
            </a:rPr>
            <a:t>8.19</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％減少している。</a:t>
          </a:r>
          <a:endParaRPr lang="ja-JP" altLang="ja-JP">
            <a:effectLst/>
          </a:endParaRPr>
        </a:p>
        <a:p>
          <a:r>
            <a:rPr kumimoji="1" lang="ja-JP" altLang="ja-JP" sz="1100">
              <a:solidFill>
                <a:schemeClr val="dk1"/>
              </a:solidFill>
              <a:effectLst/>
              <a:latin typeface="+mn-lt"/>
              <a:ea typeface="+mn-ea"/>
              <a:cs typeface="+mn-cs"/>
            </a:rPr>
            <a:t>　国民健康保険特別会計では、保険給付費等の歳出が増加傾向にあるため、これまでに引き続き健診等の受診率向上、ジェネリック医薬品利用の推進を図り、医療費の抑制に努めたい。</a:t>
          </a:r>
          <a:endParaRPr lang="ja-JP" altLang="ja-JP">
            <a:effectLst/>
          </a:endParaRPr>
        </a:p>
        <a:p>
          <a:r>
            <a:rPr kumimoji="1" lang="ja-JP" altLang="ja-JP" sz="1100">
              <a:solidFill>
                <a:schemeClr val="dk1"/>
              </a:solidFill>
              <a:effectLst/>
              <a:latin typeface="+mn-lt"/>
              <a:ea typeface="+mn-ea"/>
              <a:cs typeface="+mn-cs"/>
            </a:rPr>
            <a:t>　太陽光発電特別会計では、令和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年度の売電収入は前年より低下はしている。これは令和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年度より九州電力からの出力制御対応が増加していたことや台風による停電時間の増加が主な要因と思われる。</a:t>
          </a:r>
          <a:endParaRPr lang="ja-JP" altLang="ja-JP">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年度については、赤字となる会計はなく、今後においても、各会計で財政運営を見直し適正な運営・企業経営を行うよう努める。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14352816</v>
      </c>
      <c r="BO4" s="436"/>
      <c r="BP4" s="436"/>
      <c r="BQ4" s="436"/>
      <c r="BR4" s="436"/>
      <c r="BS4" s="436"/>
      <c r="BT4" s="436"/>
      <c r="BU4" s="437"/>
      <c r="BV4" s="435">
        <v>13014290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8.1999999999999993</v>
      </c>
      <c r="CU4" s="576"/>
      <c r="CV4" s="576"/>
      <c r="CW4" s="576"/>
      <c r="CX4" s="576"/>
      <c r="CY4" s="576"/>
      <c r="CZ4" s="576"/>
      <c r="DA4" s="577"/>
      <c r="DB4" s="575">
        <v>10.5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13747560</v>
      </c>
      <c r="BO5" s="407"/>
      <c r="BP5" s="407"/>
      <c r="BQ5" s="407"/>
      <c r="BR5" s="407"/>
      <c r="BS5" s="407"/>
      <c r="BT5" s="407"/>
      <c r="BU5" s="408"/>
      <c r="BV5" s="406">
        <v>12303726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94.7</v>
      </c>
      <c r="CU5" s="404"/>
      <c r="CV5" s="404"/>
      <c r="CW5" s="404"/>
      <c r="CX5" s="404"/>
      <c r="CY5" s="404"/>
      <c r="CZ5" s="404"/>
      <c r="DA5" s="405"/>
      <c r="DB5" s="403">
        <v>89.9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605256</v>
      </c>
      <c r="BO6" s="407"/>
      <c r="BP6" s="407"/>
      <c r="BQ6" s="407"/>
      <c r="BR6" s="407"/>
      <c r="BS6" s="407"/>
      <c r="BT6" s="407"/>
      <c r="BU6" s="408"/>
      <c r="BV6" s="406">
        <v>710564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90.3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105189</v>
      </c>
      <c r="BO7" s="407"/>
      <c r="BP7" s="407"/>
      <c r="BQ7" s="407"/>
      <c r="BR7" s="407"/>
      <c r="BS7" s="407"/>
      <c r="BT7" s="407"/>
      <c r="BU7" s="408"/>
      <c r="BV7" s="406">
        <v>85211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6081146</v>
      </c>
      <c r="CU7" s="407"/>
      <c r="CV7" s="407"/>
      <c r="CW7" s="407"/>
      <c r="CX7" s="407"/>
      <c r="CY7" s="407"/>
      <c r="CZ7" s="407"/>
      <c r="DA7" s="408"/>
      <c r="DB7" s="406">
        <v>5961884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500067</v>
      </c>
      <c r="BO8" s="407"/>
      <c r="BP8" s="407"/>
      <c r="BQ8" s="407"/>
      <c r="BR8" s="407"/>
      <c r="BS8" s="407"/>
      <c r="BT8" s="407"/>
      <c r="BU8" s="408"/>
      <c r="BV8" s="406">
        <v>625353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9705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-125286</v>
      </c>
      <c r="BO9" s="407"/>
      <c r="BP9" s="407"/>
      <c r="BQ9" s="407"/>
      <c r="BR9" s="407"/>
      <c r="BS9" s="407"/>
      <c r="BT9" s="407"/>
      <c r="BU9" s="408"/>
      <c r="BV9" s="406">
        <v>-95732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22.2</v>
      </c>
      <c r="CU9" s="404"/>
      <c r="CV9" s="404"/>
      <c r="CW9" s="404"/>
      <c r="CX9" s="404"/>
      <c r="CY9" s="404"/>
      <c r="CZ9" s="404"/>
      <c r="DA9" s="405"/>
      <c r="DB9" s="403">
        <v>20.9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10431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9399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9301</v>
      </c>
      <c r="S13" s="494"/>
      <c r="T13" s="494"/>
      <c r="U13" s="494"/>
      <c r="V13" s="495"/>
      <c r="W13" s="496" t="s">
        <v>131</v>
      </c>
      <c r="X13" s="392"/>
      <c r="Y13" s="392"/>
      <c r="Z13" s="392"/>
      <c r="AA13" s="392"/>
      <c r="AB13" s="393"/>
      <c r="AC13" s="359">
        <v>2005</v>
      </c>
      <c r="AD13" s="360"/>
      <c r="AE13" s="360"/>
      <c r="AF13" s="360"/>
      <c r="AG13" s="361"/>
      <c r="AH13" s="359">
        <v>2306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-125286</v>
      </c>
      <c r="BO13" s="407"/>
      <c r="BP13" s="407"/>
      <c r="BQ13" s="407"/>
      <c r="BR13" s="407"/>
      <c r="BS13" s="407"/>
      <c r="BT13" s="407"/>
      <c r="BU13" s="408"/>
      <c r="BV13" s="406">
        <v>-95732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9.4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9643</v>
      </c>
      <c r="S14" s="494"/>
      <c r="T14" s="494"/>
      <c r="U14" s="494"/>
      <c r="V14" s="495"/>
      <c r="W14" s="497"/>
      <c r="X14" s="395"/>
      <c r="Y14" s="395"/>
      <c r="Z14" s="395"/>
      <c r="AA14" s="395"/>
      <c r="AB14" s="396"/>
      <c r="AC14" s="486">
        <v>38.700000000000003</v>
      </c>
      <c r="AD14" s="487"/>
      <c r="AE14" s="487"/>
      <c r="AF14" s="487"/>
      <c r="AG14" s="488"/>
      <c r="AH14" s="486">
        <v>40.200000000000003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9542</v>
      </c>
      <c r="S15" s="494"/>
      <c r="T15" s="494"/>
      <c r="U15" s="494"/>
      <c r="V15" s="495"/>
      <c r="W15" s="496" t="s">
        <v>137</v>
      </c>
      <c r="X15" s="392"/>
      <c r="Y15" s="392"/>
      <c r="Z15" s="392"/>
      <c r="AA15" s="392"/>
      <c r="AB15" s="393"/>
      <c r="AC15" s="359">
        <v>896</v>
      </c>
      <c r="AD15" s="360"/>
      <c r="AE15" s="360"/>
      <c r="AF15" s="360"/>
      <c r="AG15" s="361"/>
      <c r="AH15" s="359">
        <v>1040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1089506</v>
      </c>
      <c r="BO15" s="436"/>
      <c r="BP15" s="436"/>
      <c r="BQ15" s="436"/>
      <c r="BR15" s="436"/>
      <c r="BS15" s="436"/>
      <c r="BT15" s="436"/>
      <c r="BU15" s="437"/>
      <c r="BV15" s="435">
        <v>1073240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17.3</v>
      </c>
      <c r="AD16" s="487"/>
      <c r="AE16" s="487"/>
      <c r="AF16" s="487"/>
      <c r="AG16" s="488"/>
      <c r="AH16" s="486">
        <v>18.100000000000001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5803335</v>
      </c>
      <c r="BO16" s="407"/>
      <c r="BP16" s="407"/>
      <c r="BQ16" s="407"/>
      <c r="BR16" s="407"/>
      <c r="BS16" s="407"/>
      <c r="BT16" s="407"/>
      <c r="BU16" s="408"/>
      <c r="BV16" s="406">
        <v>5646278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2286</v>
      </c>
      <c r="AD17" s="360"/>
      <c r="AE17" s="360"/>
      <c r="AF17" s="360"/>
      <c r="AG17" s="361"/>
      <c r="AH17" s="359">
        <v>2388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1356618</v>
      </c>
      <c r="BO17" s="407"/>
      <c r="BP17" s="407"/>
      <c r="BQ17" s="407"/>
      <c r="BR17" s="407"/>
      <c r="BS17" s="407"/>
      <c r="BT17" s="407"/>
      <c r="BU17" s="408"/>
      <c r="BV17" s="406">
        <v>1336119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116.19</v>
      </c>
      <c r="M18" s="459"/>
      <c r="N18" s="459"/>
      <c r="O18" s="459"/>
      <c r="P18" s="459"/>
      <c r="Q18" s="459"/>
      <c r="R18" s="460"/>
      <c r="S18" s="460"/>
      <c r="T18" s="460"/>
      <c r="U18" s="460"/>
      <c r="V18" s="461"/>
      <c r="W18" s="477"/>
      <c r="X18" s="478"/>
      <c r="Y18" s="478"/>
      <c r="Z18" s="478"/>
      <c r="AA18" s="478"/>
      <c r="AB18" s="502"/>
      <c r="AC18" s="376">
        <v>44.1</v>
      </c>
      <c r="AD18" s="377"/>
      <c r="AE18" s="377"/>
      <c r="AF18" s="377"/>
      <c r="AG18" s="462"/>
      <c r="AH18" s="376">
        <v>41.6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5754373</v>
      </c>
      <c r="BO18" s="407"/>
      <c r="BP18" s="407"/>
      <c r="BQ18" s="407"/>
      <c r="BR18" s="407"/>
      <c r="BS18" s="407"/>
      <c r="BT18" s="407"/>
      <c r="BU18" s="408"/>
      <c r="BV18" s="406">
        <v>5409450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8240366</v>
      </c>
      <c r="BO19" s="407"/>
      <c r="BP19" s="407"/>
      <c r="BQ19" s="407"/>
      <c r="BR19" s="407"/>
      <c r="BS19" s="407"/>
      <c r="BT19" s="407"/>
      <c r="BU19" s="408"/>
      <c r="BV19" s="406">
        <v>8348245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3981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16415570</v>
      </c>
      <c r="BO22" s="436"/>
      <c r="BP22" s="436"/>
      <c r="BQ22" s="436"/>
      <c r="BR22" s="436"/>
      <c r="BS22" s="436"/>
      <c r="BT22" s="436"/>
      <c r="BU22" s="437"/>
      <c r="BV22" s="435">
        <v>16262182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12173581</v>
      </c>
      <c r="BO23" s="407"/>
      <c r="BP23" s="407"/>
      <c r="BQ23" s="407"/>
      <c r="BR23" s="407"/>
      <c r="BS23" s="407"/>
      <c r="BT23" s="407"/>
      <c r="BU23" s="408"/>
      <c r="BV23" s="406">
        <v>11783868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7580</v>
      </c>
      <c r="R24" s="360"/>
      <c r="S24" s="360"/>
      <c r="T24" s="360"/>
      <c r="U24" s="360"/>
      <c r="V24" s="361"/>
      <c r="W24" s="449"/>
      <c r="X24" s="386"/>
      <c r="Y24" s="387"/>
      <c r="Z24" s="362" t="s">
        <v>161</v>
      </c>
      <c r="AA24" s="363"/>
      <c r="AB24" s="363"/>
      <c r="AC24" s="363"/>
      <c r="AD24" s="363"/>
      <c r="AE24" s="363"/>
      <c r="AF24" s="363"/>
      <c r="AG24" s="364"/>
      <c r="AH24" s="359">
        <v>126</v>
      </c>
      <c r="AI24" s="360"/>
      <c r="AJ24" s="360"/>
      <c r="AK24" s="360"/>
      <c r="AL24" s="361"/>
      <c r="AM24" s="359">
        <v>398412</v>
      </c>
      <c r="AN24" s="360"/>
      <c r="AO24" s="360"/>
      <c r="AP24" s="360"/>
      <c r="AQ24" s="360"/>
      <c r="AR24" s="361"/>
      <c r="AS24" s="359">
        <v>3162</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14285501</v>
      </c>
      <c r="BO24" s="407"/>
      <c r="BP24" s="407"/>
      <c r="BQ24" s="407"/>
      <c r="BR24" s="407"/>
      <c r="BS24" s="407"/>
      <c r="BT24" s="407"/>
      <c r="BU24" s="408"/>
      <c r="BV24" s="406">
        <v>13893970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5970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448</v>
      </c>
      <c r="BO25" s="436"/>
      <c r="BP25" s="436"/>
      <c r="BQ25" s="436"/>
      <c r="BR25" s="436"/>
      <c r="BS25" s="436"/>
      <c r="BT25" s="436"/>
      <c r="BU25" s="437"/>
      <c r="BV25" s="435">
        <v>632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5660</v>
      </c>
      <c r="R26" s="360"/>
      <c r="S26" s="360"/>
      <c r="T26" s="360"/>
      <c r="U26" s="360"/>
      <c r="V26" s="361"/>
      <c r="W26" s="449"/>
      <c r="X26" s="386"/>
      <c r="Y26" s="387"/>
      <c r="Z26" s="362" t="s">
        <v>167</v>
      </c>
      <c r="AA26" s="417"/>
      <c r="AB26" s="417"/>
      <c r="AC26" s="417"/>
      <c r="AD26" s="417"/>
      <c r="AE26" s="417"/>
      <c r="AF26" s="417"/>
      <c r="AG26" s="418"/>
      <c r="AH26" s="359">
        <v>6</v>
      </c>
      <c r="AI26" s="360"/>
      <c r="AJ26" s="360"/>
      <c r="AK26" s="360"/>
      <c r="AL26" s="361"/>
      <c r="AM26" s="359">
        <v>18342</v>
      </c>
      <c r="AN26" s="360"/>
      <c r="AO26" s="360"/>
      <c r="AP26" s="360"/>
      <c r="AQ26" s="360"/>
      <c r="AR26" s="361"/>
      <c r="AS26" s="359">
        <v>3057</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3030</v>
      </c>
      <c r="R27" s="360"/>
      <c r="S27" s="360"/>
      <c r="T27" s="360"/>
      <c r="U27" s="360"/>
      <c r="V27" s="361"/>
      <c r="W27" s="449"/>
      <c r="X27" s="386"/>
      <c r="Y27" s="387"/>
      <c r="Z27" s="362" t="s">
        <v>170</v>
      </c>
      <c r="AA27" s="363"/>
      <c r="AB27" s="363"/>
      <c r="AC27" s="363"/>
      <c r="AD27" s="363"/>
      <c r="AE27" s="363"/>
      <c r="AF27" s="363"/>
      <c r="AG27" s="364"/>
      <c r="AH27" s="359">
        <v>6</v>
      </c>
      <c r="AI27" s="360"/>
      <c r="AJ27" s="360"/>
      <c r="AK27" s="360"/>
      <c r="AL27" s="361"/>
      <c r="AM27" s="359">
        <v>19472</v>
      </c>
      <c r="AN27" s="360"/>
      <c r="AO27" s="360"/>
      <c r="AP27" s="360"/>
      <c r="AQ27" s="360"/>
      <c r="AR27" s="361"/>
      <c r="AS27" s="359">
        <v>3245</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107478</v>
      </c>
      <c r="BO27" s="441"/>
      <c r="BP27" s="441"/>
      <c r="BQ27" s="441"/>
      <c r="BR27" s="441"/>
      <c r="BS27" s="441"/>
      <c r="BT27" s="441"/>
      <c r="BU27" s="442"/>
      <c r="BV27" s="440">
        <v>107478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2500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600351</v>
      </c>
      <c r="BO28" s="436"/>
      <c r="BP28" s="436"/>
      <c r="BQ28" s="436"/>
      <c r="BR28" s="436"/>
      <c r="BS28" s="436"/>
      <c r="BT28" s="436"/>
      <c r="BU28" s="437"/>
      <c r="BV28" s="435">
        <v>600351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12</v>
      </c>
      <c r="M29" s="360"/>
      <c r="N29" s="360"/>
      <c r="O29" s="360"/>
      <c r="P29" s="361"/>
      <c r="Q29" s="359">
        <v>2270</v>
      </c>
      <c r="R29" s="360"/>
      <c r="S29" s="360"/>
      <c r="T29" s="360"/>
      <c r="U29" s="360"/>
      <c r="V29" s="361"/>
      <c r="W29" s="450"/>
      <c r="X29" s="451"/>
      <c r="Y29" s="452"/>
      <c r="Z29" s="362" t="s">
        <v>176</v>
      </c>
      <c r="AA29" s="363"/>
      <c r="AB29" s="363"/>
      <c r="AC29" s="363"/>
      <c r="AD29" s="363"/>
      <c r="AE29" s="363"/>
      <c r="AF29" s="363"/>
      <c r="AG29" s="364"/>
      <c r="AH29" s="359">
        <v>132</v>
      </c>
      <c r="AI29" s="360"/>
      <c r="AJ29" s="360"/>
      <c r="AK29" s="360"/>
      <c r="AL29" s="361"/>
      <c r="AM29" s="359">
        <v>417884</v>
      </c>
      <c r="AN29" s="360"/>
      <c r="AO29" s="360"/>
      <c r="AP29" s="360"/>
      <c r="AQ29" s="360"/>
      <c r="AR29" s="361"/>
      <c r="AS29" s="359">
        <v>3166</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1081888</v>
      </c>
      <c r="BO29" s="407"/>
      <c r="BP29" s="407"/>
      <c r="BQ29" s="407"/>
      <c r="BR29" s="407"/>
      <c r="BS29" s="407"/>
      <c r="BT29" s="407"/>
      <c r="BU29" s="408"/>
      <c r="BV29" s="406">
        <v>1068618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4843463</v>
      </c>
      <c r="BO30" s="441"/>
      <c r="BP30" s="441"/>
      <c r="BQ30" s="441"/>
      <c r="BR30" s="441"/>
      <c r="BS30" s="441"/>
      <c r="BT30" s="441"/>
      <c r="BU30" s="442"/>
      <c r="BV30" s="440">
        <v>5133770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IF('各会計、関係団体の財政状況及び健全化判断比率'!B33="","",'各会計、関係団体の財政状況及び健全化判断比率'!B33)</f>
        <v>長島町水道事業</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IF('各会計、関係団体の財政状況及び健全化判断比率'!B37="","",'各会計、関係団体の財政状況及び健全化判断比率'!B37)</f>
        <v>太陽光発電特別会計</v>
      </c>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天長フェリー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①</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へき地診療施設特別会計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国民健康保険診療施設特別会計</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IF('各会計、関係団体の財政状況及び健全化判断比率'!B34="","",'各会計、関係団体の財政状況及び健全化判断比率'!B34)</f>
        <v>長島町簡易水道事業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諸浦港埠頭特別会計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12</v>
      </c>
      <c r="AN36" s="354"/>
      <c r="AO36" s="355" t="str">
        <f>IF('各会計、関係団体の財政状況及び健全化判断比率'!B35="","",'各会計、関係団体の財政状況及び健全化判断比率'!B35)</f>
        <v>長島町集落排水事業（農業集落排水事業）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観光施設特別会計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f t="shared" si="0"/>
        <v>13</v>
      </c>
      <c r="AN37" s="354"/>
      <c r="AO37" s="355" t="str">
        <f>IF('各会計、関係団体の財政状況及び健全化判断比率'!B36="","",'各会計、関係団体の財政状況及び健全化判断比率'!B36)</f>
        <v>長島町集落排水事業（漁業集落排水事業）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9</v>
      </c>
      <c r="V38" s="354"/>
      <c r="W38" s="355" t="str">
        <f>IF('各会計、関係団体の財政状況及び健全化判断比率'!B32="","",'各会計、関係団体の財政状況及び健全化判断比率'!B32)</f>
        <v>介護サービス事業</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3nr8ok8ftizuNDGFIn62DXC2Itwxsx8xVBHQ0HDUAcRMlXmqn1WQ6+PsRN8baZc3iIxvDY0RNjVu6Norgc4YbA==" saltValue="ra3GbzAxJP/vdzsIHlsF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42" t="s">
        <v>539</v>
      </c>
      <c r="D34" s="1142"/>
      <c r="E34" s="1143"/>
      <c r="F34" s="32">
        <v>9.7799999999999994</v>
      </c>
      <c r="G34" s="33">
        <v>11.61</v>
      </c>
      <c r="H34" s="33">
        <v>12.38</v>
      </c>
      <c r="I34" s="33">
        <v>10.33</v>
      </c>
      <c r="J34" s="34">
        <v>8.19</v>
      </c>
      <c r="K34" s="22"/>
      <c r="L34" s="22"/>
      <c r="M34" s="22"/>
      <c r="N34" s="22"/>
      <c r="O34" s="22"/>
      <c r="P34" s="22"/>
    </row>
    <row r="35" spans="1:16" ht="39" customHeight="1" x14ac:dyDescent="0.2">
      <c r="A35" s="22"/>
      <c r="B35" s="35"/>
      <c r="C35" s="1138" t="s">
        <v>540</v>
      </c>
      <c r="D35" s="1138"/>
      <c r="E35" s="1139"/>
      <c r="F35" s="36">
        <v>3.33</v>
      </c>
      <c r="G35" s="37">
        <v>4.16</v>
      </c>
      <c r="H35" s="37">
        <v>6.18</v>
      </c>
      <c r="I35" s="37">
        <v>6.22</v>
      </c>
      <c r="J35" s="38">
        <v>3.55</v>
      </c>
      <c r="K35" s="22"/>
      <c r="L35" s="22"/>
      <c r="M35" s="22"/>
      <c r="N35" s="22"/>
      <c r="O35" s="22"/>
      <c r="P35" s="22"/>
    </row>
    <row r="36" spans="1:16" ht="39" customHeight="1" x14ac:dyDescent="0.2">
      <c r="A36" s="22"/>
      <c r="B36" s="35"/>
      <c r="C36" s="1138" t="s">
        <v>541</v>
      </c>
      <c r="D36" s="1138"/>
      <c r="E36" s="1139"/>
      <c r="F36" s="36">
        <v>2.44</v>
      </c>
      <c r="G36" s="37">
        <v>2.35</v>
      </c>
      <c r="H36" s="37">
        <v>2.69</v>
      </c>
      <c r="I36" s="37">
        <v>2.77</v>
      </c>
      <c r="J36" s="38">
        <v>3.07</v>
      </c>
      <c r="K36" s="22"/>
      <c r="L36" s="22"/>
      <c r="M36" s="22"/>
      <c r="N36" s="22"/>
      <c r="O36" s="22"/>
      <c r="P36" s="22"/>
    </row>
    <row r="37" spans="1:16" ht="39" customHeight="1" x14ac:dyDescent="0.2">
      <c r="A37" s="22"/>
      <c r="B37" s="35"/>
      <c r="C37" s="1138" t="s">
        <v>542</v>
      </c>
      <c r="D37" s="1138"/>
      <c r="E37" s="1139"/>
      <c r="F37" s="36">
        <v>0.78</v>
      </c>
      <c r="G37" s="37">
        <v>1.17</v>
      </c>
      <c r="H37" s="37">
        <v>1.35</v>
      </c>
      <c r="I37" s="37">
        <v>1.44</v>
      </c>
      <c r="J37" s="38">
        <v>1.02</v>
      </c>
      <c r="K37" s="22"/>
      <c r="L37" s="22"/>
      <c r="M37" s="22"/>
      <c r="N37" s="22"/>
      <c r="O37" s="22"/>
      <c r="P37" s="22"/>
    </row>
    <row r="38" spans="1:16" ht="39" customHeight="1" x14ac:dyDescent="0.2">
      <c r="A38" s="22"/>
      <c r="B38" s="35"/>
      <c r="C38" s="1138" t="s">
        <v>543</v>
      </c>
      <c r="D38" s="1138"/>
      <c r="E38" s="1139"/>
      <c r="F38" s="36">
        <v>1.29</v>
      </c>
      <c r="G38" s="37">
        <v>1.26</v>
      </c>
      <c r="H38" s="37">
        <v>1.42</v>
      </c>
      <c r="I38" s="37">
        <v>0.57999999999999996</v>
      </c>
      <c r="J38" s="38">
        <v>0.54</v>
      </c>
      <c r="K38" s="22"/>
      <c r="L38" s="22"/>
      <c r="M38" s="22"/>
      <c r="N38" s="22"/>
      <c r="O38" s="22"/>
      <c r="P38" s="22"/>
    </row>
    <row r="39" spans="1:16" ht="39" customHeight="1" x14ac:dyDescent="0.2">
      <c r="A39" s="22"/>
      <c r="B39" s="35"/>
      <c r="C39" s="1138" t="s">
        <v>544</v>
      </c>
      <c r="D39" s="1138"/>
      <c r="E39" s="1139"/>
      <c r="F39" s="36" t="s">
        <v>493</v>
      </c>
      <c r="G39" s="37" t="s">
        <v>493</v>
      </c>
      <c r="H39" s="37" t="s">
        <v>493</v>
      </c>
      <c r="I39" s="37" t="s">
        <v>493</v>
      </c>
      <c r="J39" s="38">
        <v>0.22</v>
      </c>
      <c r="K39" s="22"/>
      <c r="L39" s="22"/>
      <c r="M39" s="22"/>
      <c r="N39" s="22"/>
      <c r="O39" s="22"/>
      <c r="P39" s="22"/>
    </row>
    <row r="40" spans="1:16" ht="39" customHeight="1" x14ac:dyDescent="0.2">
      <c r="A40" s="22"/>
      <c r="B40" s="35"/>
      <c r="C40" s="1138" t="s">
        <v>545</v>
      </c>
      <c r="D40" s="1138"/>
      <c r="E40" s="1139"/>
      <c r="F40" s="36">
        <v>0.09</v>
      </c>
      <c r="G40" s="37">
        <v>0.13</v>
      </c>
      <c r="H40" s="37">
        <v>0.35</v>
      </c>
      <c r="I40" s="37">
        <v>0.24</v>
      </c>
      <c r="J40" s="38">
        <v>0.22</v>
      </c>
      <c r="K40" s="22"/>
      <c r="L40" s="22"/>
      <c r="M40" s="22"/>
      <c r="N40" s="22"/>
      <c r="O40" s="22"/>
      <c r="P40" s="22"/>
    </row>
    <row r="41" spans="1:16" ht="39" customHeight="1" x14ac:dyDescent="0.2">
      <c r="A41" s="22"/>
      <c r="B41" s="35"/>
      <c r="C41" s="1138" t="s">
        <v>546</v>
      </c>
      <c r="D41" s="1138"/>
      <c r="E41" s="1139"/>
      <c r="F41" s="36" t="s">
        <v>493</v>
      </c>
      <c r="G41" s="37" t="s">
        <v>493</v>
      </c>
      <c r="H41" s="37" t="s">
        <v>493</v>
      </c>
      <c r="I41" s="37" t="s">
        <v>493</v>
      </c>
      <c r="J41" s="38">
        <v>0.09</v>
      </c>
      <c r="K41" s="22"/>
      <c r="L41" s="22"/>
      <c r="M41" s="22"/>
      <c r="N41" s="22"/>
      <c r="O41" s="22"/>
      <c r="P41" s="22"/>
    </row>
    <row r="42" spans="1:16" ht="39" customHeight="1" x14ac:dyDescent="0.2">
      <c r="A42" s="22"/>
      <c r="B42" s="39"/>
      <c r="C42" s="1138" t="s">
        <v>547</v>
      </c>
      <c r="D42" s="1138"/>
      <c r="E42" s="1139"/>
      <c r="F42" s="36" t="s">
        <v>548</v>
      </c>
      <c r="G42" s="37" t="s">
        <v>493</v>
      </c>
      <c r="H42" s="37" t="s">
        <v>493</v>
      </c>
      <c r="I42" s="37" t="s">
        <v>493</v>
      </c>
      <c r="J42" s="38" t="s">
        <v>493</v>
      </c>
      <c r="K42" s="22"/>
      <c r="L42" s="22"/>
      <c r="M42" s="22"/>
      <c r="N42" s="22"/>
      <c r="O42" s="22"/>
      <c r="P42" s="22"/>
    </row>
    <row r="43" spans="1:16" ht="39" customHeight="1" thickBot="1" x14ac:dyDescent="0.25">
      <c r="A43" s="22"/>
      <c r="B43" s="40"/>
      <c r="C43" s="1140" t="s">
        <v>549</v>
      </c>
      <c r="D43" s="1140"/>
      <c r="E43" s="1141"/>
      <c r="F43" s="41">
        <v>0.24</v>
      </c>
      <c r="G43" s="42">
        <v>0.33</v>
      </c>
      <c r="H43" s="42">
        <v>0.64</v>
      </c>
      <c r="I43" s="42">
        <v>0.53</v>
      </c>
      <c r="J43" s="43">
        <v>0.16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wotgUyuLRDcdKKFIN1eXpHOaZo0WCvnco5taENAukKnx8O093aVLigAsGVjA1by9qtID4cf0yAogNRcNzwm3Hw==" saltValue="PdcEo8mEsAEbmIwcMdqu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7" t="s">
        <v>9</v>
      </c>
      <c r="C45" s="1168"/>
      <c r="D45" s="56"/>
      <c r="E45" s="1173" t="s">
        <v>10</v>
      </c>
      <c r="F45" s="1173"/>
      <c r="G45" s="1173"/>
      <c r="H45" s="1173"/>
      <c r="I45" s="1173"/>
      <c r="J45" s="1174"/>
      <c r="K45" s="57">
        <v>1514</v>
      </c>
      <c r="L45" s="58">
        <v>1644</v>
      </c>
      <c r="M45" s="58">
        <v>1560</v>
      </c>
      <c r="N45" s="58">
        <v>1744</v>
      </c>
      <c r="O45" s="59">
        <v>1831</v>
      </c>
      <c r="P45" s="46"/>
      <c r="Q45" s="46"/>
      <c r="R45" s="46"/>
      <c r="S45" s="46"/>
      <c r="T45" s="46"/>
      <c r="U45" s="46"/>
    </row>
    <row r="46" spans="1:21" ht="30.75" customHeight="1" x14ac:dyDescent="0.2">
      <c r="A46" s="46"/>
      <c r="B46" s="1169"/>
      <c r="C46" s="1170"/>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69"/>
      <c r="C47" s="1170"/>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69"/>
      <c r="C48" s="1170"/>
      <c r="D48" s="60"/>
      <c r="E48" s="1146" t="s">
        <v>13</v>
      </c>
      <c r="F48" s="1146"/>
      <c r="G48" s="1146"/>
      <c r="H48" s="1146"/>
      <c r="I48" s="1146"/>
      <c r="J48" s="1147"/>
      <c r="K48" s="61">
        <v>117</v>
      </c>
      <c r="L48" s="62">
        <v>128</v>
      </c>
      <c r="M48" s="62">
        <v>113</v>
      </c>
      <c r="N48" s="62">
        <v>132</v>
      </c>
      <c r="O48" s="63">
        <v>124</v>
      </c>
      <c r="P48" s="46"/>
      <c r="Q48" s="46"/>
      <c r="R48" s="46"/>
      <c r="S48" s="46"/>
      <c r="T48" s="46"/>
      <c r="U48" s="46"/>
    </row>
    <row r="49" spans="1:21" ht="30.75" customHeight="1" x14ac:dyDescent="0.2">
      <c r="A49" s="46"/>
      <c r="B49" s="1169"/>
      <c r="C49" s="1170"/>
      <c r="D49" s="60"/>
      <c r="E49" s="1146" t="s">
        <v>14</v>
      </c>
      <c r="F49" s="1146"/>
      <c r="G49" s="1146"/>
      <c r="H49" s="1146"/>
      <c r="I49" s="1146"/>
      <c r="J49" s="1147"/>
      <c r="K49" s="61">
        <v>21</v>
      </c>
      <c r="L49" s="62">
        <v>23</v>
      </c>
      <c r="M49" s="62">
        <v>22</v>
      </c>
      <c r="N49" s="62">
        <v>13</v>
      </c>
      <c r="O49" s="63">
        <v>11</v>
      </c>
      <c r="P49" s="46"/>
      <c r="Q49" s="46"/>
      <c r="R49" s="46"/>
      <c r="S49" s="46"/>
      <c r="T49" s="46"/>
      <c r="U49" s="46"/>
    </row>
    <row r="50" spans="1:21" ht="30.75" customHeight="1" x14ac:dyDescent="0.2">
      <c r="A50" s="46"/>
      <c r="B50" s="1169"/>
      <c r="C50" s="1170"/>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71"/>
      <c r="C51" s="1172"/>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4" t="s">
        <v>17</v>
      </c>
      <c r="C52" s="1145"/>
      <c r="D52" s="64"/>
      <c r="E52" s="1146" t="s">
        <v>18</v>
      </c>
      <c r="F52" s="1146"/>
      <c r="G52" s="1146"/>
      <c r="H52" s="1146"/>
      <c r="I52" s="1146"/>
      <c r="J52" s="1147"/>
      <c r="K52" s="61">
        <v>1298</v>
      </c>
      <c r="L52" s="62">
        <v>1379</v>
      </c>
      <c r="M52" s="62">
        <v>1296</v>
      </c>
      <c r="N52" s="62">
        <v>1422</v>
      </c>
      <c r="O52" s="63">
        <v>1485</v>
      </c>
      <c r="P52" s="46"/>
      <c r="Q52" s="46"/>
      <c r="R52" s="46"/>
      <c r="S52" s="46"/>
      <c r="T52" s="46"/>
      <c r="U52" s="46"/>
    </row>
    <row r="53" spans="1:21" ht="30.75" customHeight="1" thickBot="1" x14ac:dyDescent="0.25">
      <c r="A53" s="46"/>
      <c r="B53" s="1148" t="s">
        <v>19</v>
      </c>
      <c r="C53" s="1149"/>
      <c r="D53" s="65"/>
      <c r="E53" s="1150" t="s">
        <v>20</v>
      </c>
      <c r="F53" s="1150"/>
      <c r="G53" s="1150"/>
      <c r="H53" s="1150"/>
      <c r="I53" s="1150"/>
      <c r="J53" s="1151"/>
      <c r="K53" s="66">
        <v>354</v>
      </c>
      <c r="L53" s="67">
        <v>416</v>
      </c>
      <c r="M53" s="67">
        <v>399</v>
      </c>
      <c r="N53" s="67">
        <v>467</v>
      </c>
      <c r="O53" s="68">
        <v>481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2" t="s">
        <v>24</v>
      </c>
      <c r="C58" s="1153"/>
      <c r="D58" s="1158" t="s">
        <v>25</v>
      </c>
      <c r="E58" s="1159"/>
      <c r="F58" s="1159"/>
      <c r="G58" s="1159"/>
      <c r="H58" s="1159"/>
      <c r="I58" s="1159"/>
      <c r="J58" s="1160"/>
      <c r="K58" s="81"/>
      <c r="L58" s="82"/>
      <c r="M58" s="82"/>
      <c r="N58" s="82"/>
      <c r="O58" s="83"/>
    </row>
    <row r="59" spans="1:21" ht="31.5" customHeight="1" x14ac:dyDescent="0.2">
      <c r="B59" s="1154"/>
      <c r="C59" s="1155"/>
      <c r="D59" s="1161" t="s">
        <v>26</v>
      </c>
      <c r="E59" s="1162"/>
      <c r="F59" s="1162"/>
      <c r="G59" s="1162"/>
      <c r="H59" s="1162"/>
      <c r="I59" s="1162"/>
      <c r="J59" s="1163"/>
      <c r="K59" s="84"/>
      <c r="L59" s="85"/>
      <c r="M59" s="85"/>
      <c r="N59" s="85"/>
      <c r="O59" s="86"/>
    </row>
    <row r="60" spans="1:21" ht="31.5" customHeight="1" thickBot="1" x14ac:dyDescent="0.25">
      <c r="B60" s="1156"/>
      <c r="C60" s="1157"/>
      <c r="D60" s="1164" t="s">
        <v>27</v>
      </c>
      <c r="E60" s="1165"/>
      <c r="F60" s="1165"/>
      <c r="G60" s="1165"/>
      <c r="H60" s="1165"/>
      <c r="I60" s="1165"/>
      <c r="J60" s="116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b3OZoo1THbpBPn5ZJa281yO704W4RyMnIfgac/h0cT+OM9l2tdMyuU5D3Hqmx93azPjeUxYN54V0fsm7ZRAng==" saltValue="QkOCt205rK2HxXUnCWGe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87" t="s">
        <v>30</v>
      </c>
      <c r="C41" s="1188"/>
      <c r="D41" s="103"/>
      <c r="E41" s="1189" t="s">
        <v>31</v>
      </c>
      <c r="F41" s="1189"/>
      <c r="G41" s="1189"/>
      <c r="H41" s="1190"/>
      <c r="I41" s="330">
        <v>16672</v>
      </c>
      <c r="J41" s="331">
        <v>16641</v>
      </c>
      <c r="K41" s="331">
        <v>16408</v>
      </c>
      <c r="L41" s="331">
        <v>16262</v>
      </c>
      <c r="M41" s="332">
        <v>16416</v>
      </c>
    </row>
    <row r="42" spans="2:13" ht="27.75" customHeight="1" x14ac:dyDescent="0.2">
      <c r="B42" s="1177"/>
      <c r="C42" s="1178"/>
      <c r="D42" s="104"/>
      <c r="E42" s="1181" t="s">
        <v>32</v>
      </c>
      <c r="F42" s="1181"/>
      <c r="G42" s="1181"/>
      <c r="H42" s="1182"/>
      <c r="I42" s="333" t="s">
        <v>493</v>
      </c>
      <c r="J42" s="334" t="s">
        <v>493</v>
      </c>
      <c r="K42" s="334" t="s">
        <v>493</v>
      </c>
      <c r="L42" s="334" t="s">
        <v>493</v>
      </c>
      <c r="M42" s="335" t="s">
        <v>493</v>
      </c>
    </row>
    <row r="43" spans="2:13" ht="27.75" customHeight="1" x14ac:dyDescent="0.2">
      <c r="B43" s="1177"/>
      <c r="C43" s="1178"/>
      <c r="D43" s="104"/>
      <c r="E43" s="1181" t="s">
        <v>33</v>
      </c>
      <c r="F43" s="1181"/>
      <c r="G43" s="1181"/>
      <c r="H43" s="1182"/>
      <c r="I43" s="333">
        <v>1174</v>
      </c>
      <c r="J43" s="334">
        <v>1100</v>
      </c>
      <c r="K43" s="334">
        <v>1070</v>
      </c>
      <c r="L43" s="334">
        <v>1002</v>
      </c>
      <c r="M43" s="335">
        <v>1019</v>
      </c>
    </row>
    <row r="44" spans="2:13" ht="27.75" customHeight="1" x14ac:dyDescent="0.2">
      <c r="B44" s="1177"/>
      <c r="C44" s="1178"/>
      <c r="D44" s="104"/>
      <c r="E44" s="1181" t="s">
        <v>34</v>
      </c>
      <c r="F44" s="1181"/>
      <c r="G44" s="1181"/>
      <c r="H44" s="1182"/>
      <c r="I44" s="333">
        <v>99</v>
      </c>
      <c r="J44" s="334">
        <v>75</v>
      </c>
      <c r="K44" s="334">
        <v>54</v>
      </c>
      <c r="L44" s="334">
        <v>103</v>
      </c>
      <c r="M44" s="335">
        <v>237</v>
      </c>
    </row>
    <row r="45" spans="2:13" ht="27.75" customHeight="1" x14ac:dyDescent="0.2">
      <c r="B45" s="1177"/>
      <c r="C45" s="1178"/>
      <c r="D45" s="104"/>
      <c r="E45" s="1181" t="s">
        <v>35</v>
      </c>
      <c r="F45" s="1181"/>
      <c r="G45" s="1181"/>
      <c r="H45" s="1182"/>
      <c r="I45" s="333">
        <v>879</v>
      </c>
      <c r="J45" s="334">
        <v>791</v>
      </c>
      <c r="K45" s="334">
        <v>656</v>
      </c>
      <c r="L45" s="334">
        <v>584</v>
      </c>
      <c r="M45" s="335">
        <v>741</v>
      </c>
    </row>
    <row r="46" spans="2:13" ht="27.75" customHeight="1" x14ac:dyDescent="0.2">
      <c r="B46" s="1177"/>
      <c r="C46" s="1178"/>
      <c r="D46" s="105"/>
      <c r="E46" s="1181" t="s">
        <v>36</v>
      </c>
      <c r="F46" s="1181"/>
      <c r="G46" s="1181"/>
      <c r="H46" s="1182"/>
      <c r="I46" s="333" t="s">
        <v>493</v>
      </c>
      <c r="J46" s="334" t="s">
        <v>493</v>
      </c>
      <c r="K46" s="334" t="s">
        <v>493</v>
      </c>
      <c r="L46" s="334" t="s">
        <v>493</v>
      </c>
      <c r="M46" s="335" t="s">
        <v>493</v>
      </c>
    </row>
    <row r="47" spans="2:13" ht="27.75" customHeight="1" x14ac:dyDescent="0.2">
      <c r="B47" s="1177"/>
      <c r="C47" s="1178"/>
      <c r="D47" s="106"/>
      <c r="E47" s="1191" t="s">
        <v>37</v>
      </c>
      <c r="F47" s="1192"/>
      <c r="G47" s="1192"/>
      <c r="H47" s="1193"/>
      <c r="I47" s="333" t="s">
        <v>493</v>
      </c>
      <c r="J47" s="334" t="s">
        <v>493</v>
      </c>
      <c r="K47" s="334" t="s">
        <v>493</v>
      </c>
      <c r="L47" s="334" t="s">
        <v>493</v>
      </c>
      <c r="M47" s="335" t="s">
        <v>493</v>
      </c>
    </row>
    <row r="48" spans="2:13" ht="27.75" customHeight="1" x14ac:dyDescent="0.2">
      <c r="B48" s="1177"/>
      <c r="C48" s="1178"/>
      <c r="D48" s="104"/>
      <c r="E48" s="1181" t="s">
        <v>38</v>
      </c>
      <c r="F48" s="1181"/>
      <c r="G48" s="1181"/>
      <c r="H48" s="1182"/>
      <c r="I48" s="333" t="s">
        <v>493</v>
      </c>
      <c r="J48" s="334" t="s">
        <v>493</v>
      </c>
      <c r="K48" s="334" t="s">
        <v>493</v>
      </c>
      <c r="L48" s="334" t="s">
        <v>493</v>
      </c>
      <c r="M48" s="335" t="s">
        <v>493</v>
      </c>
    </row>
    <row r="49" spans="2:13" ht="27.75" customHeight="1" x14ac:dyDescent="0.2">
      <c r="B49" s="1179"/>
      <c r="C49" s="1180"/>
      <c r="D49" s="104"/>
      <c r="E49" s="1181" t="s">
        <v>39</v>
      </c>
      <c r="F49" s="1181"/>
      <c r="G49" s="1181"/>
      <c r="H49" s="1182"/>
      <c r="I49" s="333" t="s">
        <v>493</v>
      </c>
      <c r="J49" s="334" t="s">
        <v>493</v>
      </c>
      <c r="K49" s="334" t="s">
        <v>493</v>
      </c>
      <c r="L49" s="334" t="s">
        <v>493</v>
      </c>
      <c r="M49" s="335" t="s">
        <v>493</v>
      </c>
    </row>
    <row r="50" spans="2:13" ht="27.75" customHeight="1" x14ac:dyDescent="0.2">
      <c r="B50" s="1175" t="s">
        <v>40</v>
      </c>
      <c r="C50" s="1176"/>
      <c r="D50" s="107"/>
      <c r="E50" s="1181" t="s">
        <v>41</v>
      </c>
      <c r="F50" s="1181"/>
      <c r="G50" s="1181"/>
      <c r="H50" s="1182"/>
      <c r="I50" s="333">
        <v>4929</v>
      </c>
      <c r="J50" s="334">
        <v>5450</v>
      </c>
      <c r="K50" s="334">
        <v>6255</v>
      </c>
      <c r="L50" s="334">
        <v>6836</v>
      </c>
      <c r="M50" s="335">
        <v>6754</v>
      </c>
    </row>
    <row r="51" spans="2:13" ht="27.75" customHeight="1" x14ac:dyDescent="0.2">
      <c r="B51" s="1177"/>
      <c r="C51" s="1178"/>
      <c r="D51" s="104"/>
      <c r="E51" s="1181" t="s">
        <v>42</v>
      </c>
      <c r="F51" s="1181"/>
      <c r="G51" s="1181"/>
      <c r="H51" s="1182"/>
      <c r="I51" s="333">
        <v>5</v>
      </c>
      <c r="J51" s="334">
        <v>8</v>
      </c>
      <c r="K51" s="334">
        <v>6</v>
      </c>
      <c r="L51" s="334">
        <v>5</v>
      </c>
      <c r="M51" s="335">
        <v>4</v>
      </c>
    </row>
    <row r="52" spans="2:13" ht="27.75" customHeight="1" x14ac:dyDescent="0.2">
      <c r="B52" s="1179"/>
      <c r="C52" s="1180"/>
      <c r="D52" s="104"/>
      <c r="E52" s="1181" t="s">
        <v>43</v>
      </c>
      <c r="F52" s="1181"/>
      <c r="G52" s="1181"/>
      <c r="H52" s="1182"/>
      <c r="I52" s="333">
        <v>13708</v>
      </c>
      <c r="J52" s="334">
        <v>13061</v>
      </c>
      <c r="K52" s="334">
        <v>12786</v>
      </c>
      <c r="L52" s="334">
        <v>13122</v>
      </c>
      <c r="M52" s="335">
        <v>13141</v>
      </c>
    </row>
    <row r="53" spans="2:13" ht="27.75" customHeight="1" thickBot="1" x14ac:dyDescent="0.25">
      <c r="B53" s="1183" t="s">
        <v>19</v>
      </c>
      <c r="C53" s="1184"/>
      <c r="D53" s="108"/>
      <c r="E53" s="1185" t="s">
        <v>44</v>
      </c>
      <c r="F53" s="1185"/>
      <c r="G53" s="1185"/>
      <c r="H53" s="1186"/>
      <c r="I53" s="336">
        <v>181</v>
      </c>
      <c r="J53" s="337">
        <v>88</v>
      </c>
      <c r="K53" s="337">
        <v>-859</v>
      </c>
      <c r="L53" s="337">
        <v>-2011</v>
      </c>
      <c r="M53" s="338">
        <v>-1486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RgwLB/BT/b1aoG/jAek9ncaYTH2MMrEbZhykSfeUOkOfc5JJepOzJTrXQA/K8nHO+Rrv+K0QJNdW/tDznc/Xg==" saltValue="nmYkbx40usMeRMLruK7/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202" t="s">
        <v>46</v>
      </c>
      <c r="D55" s="1202"/>
      <c r="E55" s="1203"/>
      <c r="F55" s="339">
        <v>600</v>
      </c>
      <c r="G55" s="339">
        <v>600</v>
      </c>
      <c r="H55" s="340">
        <v>600</v>
      </c>
    </row>
    <row r="56" spans="2:8" ht="52.5" customHeight="1" x14ac:dyDescent="0.2">
      <c r="B56" s="120"/>
      <c r="C56" s="1204" t="s">
        <v>47</v>
      </c>
      <c r="D56" s="1204"/>
      <c r="E56" s="1205"/>
      <c r="F56" s="341">
        <v>1054</v>
      </c>
      <c r="G56" s="341">
        <v>1069</v>
      </c>
      <c r="H56" s="342">
        <v>1082</v>
      </c>
    </row>
    <row r="57" spans="2:8" ht="53.25" customHeight="1" x14ac:dyDescent="0.2">
      <c r="B57" s="120"/>
      <c r="C57" s="1206" t="s">
        <v>48</v>
      </c>
      <c r="D57" s="1206"/>
      <c r="E57" s="1207"/>
      <c r="F57" s="343">
        <v>4656</v>
      </c>
      <c r="G57" s="343">
        <v>5134</v>
      </c>
      <c r="H57" s="344">
        <v>4843</v>
      </c>
    </row>
    <row r="58" spans="2:8" ht="45.75" customHeight="1" x14ac:dyDescent="0.2">
      <c r="B58" s="121"/>
      <c r="C58" s="1194" t="s">
        <v>556</v>
      </c>
      <c r="D58" s="1195"/>
      <c r="E58" s="1196"/>
      <c r="F58" s="345">
        <v>1700</v>
      </c>
      <c r="G58" s="345">
        <v>1830</v>
      </c>
      <c r="H58" s="346">
        <v>2000</v>
      </c>
    </row>
    <row r="59" spans="2:8" ht="45.75" customHeight="1" x14ac:dyDescent="0.2">
      <c r="B59" s="121"/>
      <c r="C59" s="1194" t="s">
        <v>557</v>
      </c>
      <c r="D59" s="1195"/>
      <c r="E59" s="1196"/>
      <c r="F59" s="345">
        <v>700</v>
      </c>
      <c r="G59" s="345">
        <v>1000</v>
      </c>
      <c r="H59" s="346">
        <v>1000</v>
      </c>
    </row>
    <row r="60" spans="2:8" ht="45.75" customHeight="1" x14ac:dyDescent="0.2">
      <c r="B60" s="121"/>
      <c r="C60" s="1194" t="s">
        <v>558</v>
      </c>
      <c r="D60" s="1195"/>
      <c r="E60" s="1196"/>
      <c r="F60" s="345">
        <v>1000</v>
      </c>
      <c r="G60" s="345">
        <v>933</v>
      </c>
      <c r="H60" s="346">
        <v>822</v>
      </c>
    </row>
    <row r="61" spans="2:8" ht="45.75" customHeight="1" x14ac:dyDescent="0.2">
      <c r="B61" s="121"/>
      <c r="C61" s="1194" t="s">
        <v>559</v>
      </c>
      <c r="D61" s="1195"/>
      <c r="E61" s="1196"/>
      <c r="F61" s="345">
        <v>876</v>
      </c>
      <c r="G61" s="345">
        <v>915</v>
      </c>
      <c r="H61" s="346">
        <v>528</v>
      </c>
    </row>
    <row r="62" spans="2:8" ht="45.75" customHeight="1" thickBot="1" x14ac:dyDescent="0.25">
      <c r="B62" s="122"/>
      <c r="C62" s="1197" t="s">
        <v>560</v>
      </c>
      <c r="D62" s="1198"/>
      <c r="E62" s="1199"/>
      <c r="F62" s="347">
        <v>260</v>
      </c>
      <c r="G62" s="347">
        <v>326</v>
      </c>
      <c r="H62" s="348">
        <v>372</v>
      </c>
    </row>
    <row r="63" spans="2:8" ht="52.5" customHeight="1" thickBot="1" x14ac:dyDescent="0.25">
      <c r="B63" s="123"/>
      <c r="C63" s="1200" t="s">
        <v>49</v>
      </c>
      <c r="D63" s="1200"/>
      <c r="E63" s="1201"/>
      <c r="F63" s="349">
        <v>6310</v>
      </c>
      <c r="G63" s="349">
        <v>6803</v>
      </c>
      <c r="H63" s="350">
        <v>6526</v>
      </c>
    </row>
    <row r="64" spans="2:8" ht="13" x14ac:dyDescent="0.2"/>
  </sheetData>
  <sheetProtection algorithmName="SHA-512" hashValue="gelod1DGL6sR5jVcV77jQZ6etl11XozVWdbNAnnKkiBlbGX14HEN0oYSwi+K01J2i9Z8w0UiL5syvO8DAelQFw==" saltValue="XyYlBoVJb7tlufZJEixm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332135</v>
      </c>
      <c r="E3" s="142"/>
      <c r="F3" s="143">
        <v>200194</v>
      </c>
      <c r="G3" s="144"/>
      <c r="H3" s="145"/>
    </row>
    <row r="4" spans="1:8" x14ac:dyDescent="0.2">
      <c r="A4" s="146"/>
      <c r="B4" s="147"/>
      <c r="C4" s="148"/>
      <c r="D4" s="149">
        <v>97234</v>
      </c>
      <c r="E4" s="150"/>
      <c r="F4" s="151">
        <v>106422</v>
      </c>
      <c r="G4" s="152"/>
      <c r="H4" s="153"/>
    </row>
    <row r="5" spans="1:8" x14ac:dyDescent="0.2">
      <c r="A5" s="134" t="s">
        <v>526</v>
      </c>
      <c r="B5" s="139"/>
      <c r="C5" s="140"/>
      <c r="D5" s="141">
        <v>227895</v>
      </c>
      <c r="E5" s="142"/>
      <c r="F5" s="143">
        <v>196914</v>
      </c>
      <c r="G5" s="144"/>
      <c r="H5" s="145"/>
    </row>
    <row r="6" spans="1:8" x14ac:dyDescent="0.2">
      <c r="A6" s="146"/>
      <c r="B6" s="147"/>
      <c r="C6" s="148"/>
      <c r="D6" s="149">
        <v>75506</v>
      </c>
      <c r="E6" s="150"/>
      <c r="F6" s="151">
        <v>98966</v>
      </c>
      <c r="G6" s="152"/>
      <c r="H6" s="153"/>
    </row>
    <row r="7" spans="1:8" x14ac:dyDescent="0.2">
      <c r="A7" s="134" t="s">
        <v>527</v>
      </c>
      <c r="B7" s="139"/>
      <c r="C7" s="140"/>
      <c r="D7" s="141">
        <v>248831</v>
      </c>
      <c r="E7" s="142"/>
      <c r="F7" s="143">
        <v>204757</v>
      </c>
      <c r="G7" s="144"/>
      <c r="H7" s="145"/>
    </row>
    <row r="8" spans="1:8" x14ac:dyDescent="0.2">
      <c r="A8" s="146"/>
      <c r="B8" s="147"/>
      <c r="C8" s="148"/>
      <c r="D8" s="149">
        <v>74772</v>
      </c>
      <c r="E8" s="150"/>
      <c r="F8" s="151">
        <v>106071</v>
      </c>
      <c r="G8" s="152"/>
      <c r="H8" s="153"/>
    </row>
    <row r="9" spans="1:8" x14ac:dyDescent="0.2">
      <c r="A9" s="134" t="s">
        <v>528</v>
      </c>
      <c r="B9" s="139"/>
      <c r="C9" s="140"/>
      <c r="D9" s="141">
        <v>275308</v>
      </c>
      <c r="E9" s="142"/>
      <c r="F9" s="143">
        <v>194971</v>
      </c>
      <c r="G9" s="144"/>
      <c r="H9" s="145"/>
    </row>
    <row r="10" spans="1:8" x14ac:dyDescent="0.2">
      <c r="A10" s="146"/>
      <c r="B10" s="147"/>
      <c r="C10" s="148"/>
      <c r="D10" s="149">
        <v>105088</v>
      </c>
      <c r="E10" s="150"/>
      <c r="F10" s="151">
        <v>105966</v>
      </c>
      <c r="G10" s="152"/>
      <c r="H10" s="153"/>
    </row>
    <row r="11" spans="1:8" x14ac:dyDescent="0.2">
      <c r="A11" s="134" t="s">
        <v>529</v>
      </c>
      <c r="B11" s="139"/>
      <c r="C11" s="140"/>
      <c r="D11" s="141">
        <v>463245</v>
      </c>
      <c r="E11" s="142"/>
      <c r="F11" s="143">
        <v>224172</v>
      </c>
      <c r="G11" s="144"/>
      <c r="H11" s="145"/>
    </row>
    <row r="12" spans="1:8" x14ac:dyDescent="0.2">
      <c r="A12" s="146"/>
      <c r="B12" s="147"/>
      <c r="C12" s="154"/>
      <c r="D12" s="149">
        <v>103095</v>
      </c>
      <c r="E12" s="150"/>
      <c r="F12" s="151">
        <v>117611</v>
      </c>
      <c r="G12" s="152"/>
      <c r="H12" s="153"/>
    </row>
    <row r="13" spans="1:8" x14ac:dyDescent="0.2">
      <c r="A13" s="134"/>
      <c r="B13" s="139"/>
      <c r="C13" s="140"/>
      <c r="D13" s="141">
        <v>309483</v>
      </c>
      <c r="E13" s="142"/>
      <c r="F13" s="143">
        <v>204202</v>
      </c>
      <c r="G13" s="155"/>
      <c r="H13" s="145"/>
    </row>
    <row r="14" spans="1:8" x14ac:dyDescent="0.2">
      <c r="A14" s="146"/>
      <c r="B14" s="147"/>
      <c r="C14" s="148"/>
      <c r="D14" s="149">
        <v>91139</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9.5</v>
      </c>
      <c r="C19" s="156">
        <f>ROUND(VALUE(SUBSTITUTE(実質収支比率等に係る経年分析!G$48,"▲","-")),2)</f>
        <v>11.75</v>
      </c>
      <c r="D19" s="156">
        <f>ROUND(VALUE(SUBSTITUTE(実質収支比率等に係る経年分析!H$48,"▲","-")),2)</f>
        <v>12.55</v>
      </c>
      <c r="E19" s="156">
        <f>ROUND(VALUE(SUBSTITUTE(実質収支比率等に係る経年分析!I$48,"▲","-")),2)</f>
        <v>10.49</v>
      </c>
      <c r="F19" s="156">
        <f>ROUND(VALUE(SUBSTITUTE(実質収支比率等に係る経年分析!J$48,"▲","-")),2)</f>
        <v>8.2200000000000006</v>
      </c>
    </row>
    <row r="20" spans="1:11" x14ac:dyDescent="0.2">
      <c r="A20" s="156" t="s">
        <v>53</v>
      </c>
      <c r="B20" s="156">
        <f>ROUND(VALUE(SUBSTITUTE(実質収支比率等に係る経年分析!F$47,"▲","-")),2)</f>
        <v>8.85</v>
      </c>
      <c r="C20" s="156">
        <f>ROUND(VALUE(SUBSTITUTE(実質収支比率等に係る経年分析!G$47,"▲","-")),2)</f>
        <v>9.9600000000000009</v>
      </c>
      <c r="D20" s="156">
        <f>ROUND(VALUE(SUBSTITUTE(実質収支比率等に係る経年分析!H$47,"▲","-")),2)</f>
        <v>10.45</v>
      </c>
      <c r="E20" s="156">
        <f>ROUND(VALUE(SUBSTITUTE(実質収支比率等に係る経年分析!I$47,"▲","-")),2)</f>
        <v>10.07</v>
      </c>
      <c r="F20" s="156">
        <f>ROUND(VALUE(SUBSTITUTE(実質収支比率等に係る経年分析!J$47,"▲","-")),2)</f>
        <v>9.8699999999999992</v>
      </c>
    </row>
    <row r="21" spans="1:11" x14ac:dyDescent="0.2">
      <c r="A21" s="156" t="s">
        <v>54</v>
      </c>
      <c r="B21" s="156">
        <f>IF(ISNUMBER(VALUE(SUBSTITUTE(実質収支比率等に係る経年分析!F$49,"▲","-"))),ROUND(VALUE(SUBSTITUTE(実質収支比率等に係る経年分析!F$49,"▲","-")),2),NA())</f>
        <v>3.45</v>
      </c>
      <c r="C21" s="156">
        <f>IF(ISNUMBER(VALUE(SUBSTITUTE(実質収支比率等に係る経年分析!G$49,"▲","-"))),ROUND(VALUE(SUBSTITUTE(実質収支比率等に係る経年分析!G$49,"▲","-")),2),NA())</f>
        <v>4.5</v>
      </c>
      <c r="D21" s="156">
        <f>IF(ISNUMBER(VALUE(SUBSTITUTE(実質収支比率等に係る経年分析!H$49,"▲","-"))),ROUND(VALUE(SUBSTITUTE(実質収支比率等に係る経年分析!H$49,"▲","-")),2),NA())</f>
        <v>0.22</v>
      </c>
      <c r="E21" s="156">
        <f>IF(ISNUMBER(VALUE(SUBSTITUTE(実質収支比率等に係る経年分析!I$49,"▲","-"))),ROUND(VALUE(SUBSTITUTE(実質収支比率等に係る経年分析!I$49,"▲","-")),2),NA())</f>
        <v>-1.61</v>
      </c>
      <c r="F21" s="156">
        <f>IF(ISNUMBER(VALUE(SUBSTITUTE(実質収支比率等に係る経年分析!J$49,"▲","-"))),ROUND(VALUE(SUBSTITUTE(実質収支比率等に係る経年分析!J$49,"▲","-")),2),NA())</f>
        <v>-2.06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0.16</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0.35</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長島町集落排水事業（漁業集落排水事業）</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0.09</v>
      </c>
    </row>
    <row r="30" spans="1:11" x14ac:dyDescent="0.2">
      <c r="A30" s="157" t="str">
        <f>IF(連結実質赤字比率に係る赤字・黒字の構成分析!C$40="",NA(),連結実質赤字比率に係る赤字・黒字の構成分析!C$40)</f>
        <v>国民健康保険診療施設特別会計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2">
      <c r="A31" s="157" t="str">
        <f>IF(連結実質赤字比率に係る赤字・黒字の構成分析!C$39="",NA(),連結実質赤字比率に係る赤字・黒字の構成分析!C$39)</f>
        <v>長島町簡易水道事業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2">
      <c r="A32" s="157" t="str">
        <f>IF(連結実質赤字比率に係る赤字・黒字の構成分析!C$38="",NA(),連結実質赤字比率に係る赤字・黒字の構成分析!C$38)</f>
        <v>太陽光発電特別会計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0.57999999999999996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1.02</v>
      </c>
    </row>
    <row r="34" spans="1:16" x14ac:dyDescent="0.2">
      <c r="A34" s="157" t="str">
        <f>IF(連結実質赤字比率に係る赤字・黒字の構成分析!C$36="",NA(),連結実質赤字比率に係る赤字・黒字の構成分析!C$36)</f>
        <v>長島町水道事業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3.07</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9.7799999999999994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1298</v>
      </c>
      <c r="E42" s="158"/>
      <c r="F42" s="158"/>
      <c r="G42" s="158">
        <f>'実質公債費比率（分子）の構造'!L$52</f>
        <v>1379</v>
      </c>
      <c r="H42" s="158"/>
      <c r="I42" s="158"/>
      <c r="J42" s="158">
        <f>'実質公債費比率（分子）の構造'!M$52</f>
        <v>1296</v>
      </c>
      <c r="K42" s="158"/>
      <c r="L42" s="158"/>
      <c r="M42" s="158">
        <f>'実質公債費比率（分子）の構造'!N$52</f>
        <v>1422</v>
      </c>
      <c r="N42" s="158"/>
      <c r="O42" s="158"/>
      <c r="P42" s="158">
        <f>'実質公債費比率（分子）の構造'!O$52</f>
        <v>1485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21</v>
      </c>
      <c r="C45" s="158"/>
      <c r="D45" s="158"/>
      <c r="E45" s="158">
        <f>'実質公債費比率（分子）の構造'!L$49</f>
        <v>23</v>
      </c>
      <c r="F45" s="158"/>
      <c r="G45" s="158"/>
      <c r="H45" s="158">
        <f>'実質公債費比率（分子）の構造'!M$49</f>
        <v>22</v>
      </c>
      <c r="I45" s="158"/>
      <c r="J45" s="158"/>
      <c r="K45" s="158">
        <f>'実質公債費比率（分子）の構造'!N$49</f>
        <v>13</v>
      </c>
      <c r="L45" s="158"/>
      <c r="M45" s="158"/>
      <c r="N45" s="158">
        <f>'実質公債費比率（分子）の構造'!O$49</f>
        <v>11</v>
      </c>
      <c r="O45" s="158"/>
      <c r="P45" s="158"/>
    </row>
    <row r="46" spans="1:16" x14ac:dyDescent="0.2">
      <c r="A46" s="158" t="s">
        <v>64</v>
      </c>
      <c r="B46" s="158">
        <f>'実質公債費比率（分子）の構造'!K$48</f>
        <v>117</v>
      </c>
      <c r="C46" s="158"/>
      <c r="D46" s="158"/>
      <c r="E46" s="158">
        <f>'実質公債費比率（分子）の構造'!L$48</f>
        <v>128</v>
      </c>
      <c r="F46" s="158"/>
      <c r="G46" s="158"/>
      <c r="H46" s="158">
        <f>'実質公債費比率（分子）の構造'!M$48</f>
        <v>113</v>
      </c>
      <c r="I46" s="158"/>
      <c r="J46" s="158"/>
      <c r="K46" s="158">
        <f>'実質公債費比率（分子）の構造'!N$48</f>
        <v>132</v>
      </c>
      <c r="L46" s="158"/>
      <c r="M46" s="158"/>
      <c r="N46" s="158">
        <f>'実質公債費比率（分子）の構造'!O$48</f>
        <v>124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1514</v>
      </c>
      <c r="C49" s="158"/>
      <c r="D49" s="158"/>
      <c r="E49" s="158">
        <f>'実質公債費比率（分子）の構造'!L$45</f>
        <v>1644</v>
      </c>
      <c r="F49" s="158"/>
      <c r="G49" s="158"/>
      <c r="H49" s="158">
        <f>'実質公債費比率（分子）の構造'!M$45</f>
        <v>1560</v>
      </c>
      <c r="I49" s="158"/>
      <c r="J49" s="158"/>
      <c r="K49" s="158">
        <f>'実質公債費比率（分子）の構造'!N$45</f>
        <v>1744</v>
      </c>
      <c r="L49" s="158"/>
      <c r="M49" s="158"/>
      <c r="N49" s="158">
        <f>'実質公債費比率（分子）の構造'!O$45</f>
        <v>1831</v>
      </c>
      <c r="O49" s="158"/>
      <c r="P49" s="158"/>
    </row>
    <row r="50" spans="1:16" x14ac:dyDescent="0.2">
      <c r="A50" s="158" t="s">
        <v>67</v>
      </c>
      <c r="B50" s="158" t="e">
        <f>NA()</f>
        <v>#N/A</v>
      </c>
      <c r="C50" s="158">
        <f>IF(ISNUMBER('実質公債費比率（分子）の構造'!K$53),'実質公債費比率（分子）の構造'!K$53,NA())</f>
        <v>354</v>
      </c>
      <c r="D50" s="158" t="e">
        <f>NA()</f>
        <v>#N/A</v>
      </c>
      <c r="E50" s="158" t="e">
        <f>NA()</f>
        <v>#N/A</v>
      </c>
      <c r="F50" s="158">
        <f>IF(ISNUMBER('実質公債費比率（分子）の構造'!L$53),'実質公債費比率（分子）の構造'!L$53,NA())</f>
        <v>416</v>
      </c>
      <c r="G50" s="158" t="e">
        <f>NA()</f>
        <v>#N/A</v>
      </c>
      <c r="H50" s="158" t="e">
        <f>NA()</f>
        <v>#N/A</v>
      </c>
      <c r="I50" s="158">
        <f>IF(ISNUMBER('実質公債費比率（分子）の構造'!M$53),'実質公債費比率（分子）の構造'!M$53,NA())</f>
        <v>399</v>
      </c>
      <c r="J50" s="158" t="e">
        <f>NA()</f>
        <v>#N/A</v>
      </c>
      <c r="K50" s="158" t="e">
        <f>NA()</f>
        <v>#N/A</v>
      </c>
      <c r="L50" s="158">
        <f>IF(ISNUMBER('実質公債費比率（分子）の構造'!N$53),'実質公債費比率（分子）の構造'!N$53,NA())</f>
        <v>467</v>
      </c>
      <c r="M50" s="158" t="e">
        <f>NA()</f>
        <v>#N/A</v>
      </c>
      <c r="N50" s="158" t="e">
        <f>NA()</f>
        <v>#N/A</v>
      </c>
      <c r="O50" s="158">
        <f>IF(ISNUMBER('実質公債費比率（分子）の構造'!O$53),'実質公債費比率（分子）の構造'!O$53,NA())</f>
        <v>481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13708</v>
      </c>
      <c r="E56" s="157"/>
      <c r="F56" s="157"/>
      <c r="G56" s="157">
        <f>'将来負担比率（分子）の構造'!J$52</f>
        <v>13061</v>
      </c>
      <c r="H56" s="157"/>
      <c r="I56" s="157"/>
      <c r="J56" s="157">
        <f>'将来負担比率（分子）の構造'!K$52</f>
        <v>12786</v>
      </c>
      <c r="K56" s="157"/>
      <c r="L56" s="157"/>
      <c r="M56" s="157">
        <f>'将来負担比率（分子）の構造'!L$52</f>
        <v>13122</v>
      </c>
      <c r="N56" s="157"/>
      <c r="O56" s="157"/>
      <c r="P56" s="157">
        <f>'将来負担比率（分子）の構造'!M$52</f>
        <v>13141</v>
      </c>
    </row>
    <row r="57" spans="1:16" x14ac:dyDescent="0.2">
      <c r="A57" s="157" t="s">
        <v>42</v>
      </c>
      <c r="B57" s="157"/>
      <c r="C57" s="157"/>
      <c r="D57" s="157">
        <f>'将来負担比率（分子）の構造'!I$51</f>
        <v>5</v>
      </c>
      <c r="E57" s="157"/>
      <c r="F57" s="157"/>
      <c r="G57" s="157">
        <f>'将来負担比率（分子）の構造'!J$51</f>
        <v>8</v>
      </c>
      <c r="H57" s="157"/>
      <c r="I57" s="157"/>
      <c r="J57" s="157">
        <f>'将来負担比率（分子）の構造'!K$51</f>
        <v>6</v>
      </c>
      <c r="K57" s="157"/>
      <c r="L57" s="157"/>
      <c r="M57" s="157">
        <f>'将来負担比率（分子）の構造'!L$51</f>
        <v>5</v>
      </c>
      <c r="N57" s="157"/>
      <c r="O57" s="157"/>
      <c r="P57" s="157">
        <f>'将来負担比率（分子）の構造'!M$51</f>
        <v>4</v>
      </c>
    </row>
    <row r="58" spans="1:16" x14ac:dyDescent="0.2">
      <c r="A58" s="157" t="s">
        <v>41</v>
      </c>
      <c r="B58" s="157"/>
      <c r="C58" s="157"/>
      <c r="D58" s="157">
        <f>'将来負担比率（分子）の構造'!I$50</f>
        <v>4929</v>
      </c>
      <c r="E58" s="157"/>
      <c r="F58" s="157"/>
      <c r="G58" s="157">
        <f>'将来負担比率（分子）の構造'!J$50</f>
        <v>5450</v>
      </c>
      <c r="H58" s="157"/>
      <c r="I58" s="157"/>
      <c r="J58" s="157">
        <f>'将来負担比率（分子）の構造'!K$50</f>
        <v>6255</v>
      </c>
      <c r="K58" s="157"/>
      <c r="L58" s="157"/>
      <c r="M58" s="157">
        <f>'将来負担比率（分子）の構造'!L$50</f>
        <v>6836</v>
      </c>
      <c r="N58" s="157"/>
      <c r="O58" s="157"/>
      <c r="P58" s="157">
        <f>'将来負担比率（分子）の構造'!M$50</f>
        <v>6754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879</v>
      </c>
      <c r="C62" s="157"/>
      <c r="D62" s="157"/>
      <c r="E62" s="157">
        <f>'将来負担比率（分子）の構造'!J$45</f>
        <v>791</v>
      </c>
      <c r="F62" s="157"/>
      <c r="G62" s="157"/>
      <c r="H62" s="157">
        <f>'将来負担比率（分子）の構造'!K$45</f>
        <v>656</v>
      </c>
      <c r="I62" s="157"/>
      <c r="J62" s="157"/>
      <c r="K62" s="157">
        <f>'将来負担比率（分子）の構造'!L$45</f>
        <v>584</v>
      </c>
      <c r="L62" s="157"/>
      <c r="M62" s="157"/>
      <c r="N62" s="157">
        <f>'将来負担比率（分子）の構造'!M$45</f>
        <v>741</v>
      </c>
      <c r="O62" s="157"/>
      <c r="P62" s="157"/>
    </row>
    <row r="63" spans="1:16" x14ac:dyDescent="0.2">
      <c r="A63" s="157" t="s">
        <v>34</v>
      </c>
      <c r="B63" s="157">
        <f>'将来負担比率（分子）の構造'!I$44</f>
        <v>99</v>
      </c>
      <c r="C63" s="157"/>
      <c r="D63" s="157"/>
      <c r="E63" s="157">
        <f>'将来負担比率（分子）の構造'!J$44</f>
        <v>75</v>
      </c>
      <c r="F63" s="157"/>
      <c r="G63" s="157"/>
      <c r="H63" s="157">
        <f>'将来負担比率（分子）の構造'!K$44</f>
        <v>54</v>
      </c>
      <c r="I63" s="157"/>
      <c r="J63" s="157"/>
      <c r="K63" s="157">
        <f>'将来負担比率（分子）の構造'!L$44</f>
        <v>103</v>
      </c>
      <c r="L63" s="157"/>
      <c r="M63" s="157"/>
      <c r="N63" s="157">
        <f>'将来負担比率（分子）の構造'!M$44</f>
        <v>237</v>
      </c>
      <c r="O63" s="157"/>
      <c r="P63" s="157"/>
    </row>
    <row r="64" spans="1:16" x14ac:dyDescent="0.2">
      <c r="A64" s="157" t="s">
        <v>33</v>
      </c>
      <c r="B64" s="157">
        <f>'将来負担比率（分子）の構造'!I$43</f>
        <v>1174</v>
      </c>
      <c r="C64" s="157"/>
      <c r="D64" s="157"/>
      <c r="E64" s="157">
        <f>'将来負担比率（分子）の構造'!J$43</f>
        <v>1100</v>
      </c>
      <c r="F64" s="157"/>
      <c r="G64" s="157"/>
      <c r="H64" s="157">
        <f>'将来負担比率（分子）の構造'!K$43</f>
        <v>1070</v>
      </c>
      <c r="I64" s="157"/>
      <c r="J64" s="157"/>
      <c r="K64" s="157">
        <f>'将来負担比率（分子）の構造'!L$43</f>
        <v>1002</v>
      </c>
      <c r="L64" s="157"/>
      <c r="M64" s="157"/>
      <c r="N64" s="157">
        <f>'将来負担比率（分子）の構造'!M$43</f>
        <v>1019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16672</v>
      </c>
      <c r="C66" s="157"/>
      <c r="D66" s="157"/>
      <c r="E66" s="157">
        <f>'将来負担比率（分子）の構造'!J$41</f>
        <v>16641</v>
      </c>
      <c r="F66" s="157"/>
      <c r="G66" s="157"/>
      <c r="H66" s="157">
        <f>'将来負担比率（分子）の構造'!K$41</f>
        <v>16408</v>
      </c>
      <c r="I66" s="157"/>
      <c r="J66" s="157"/>
      <c r="K66" s="157">
        <f>'将来負担比率（分子）の構造'!L$41</f>
        <v>16262</v>
      </c>
      <c r="L66" s="157"/>
      <c r="M66" s="157"/>
      <c r="N66" s="157">
        <f>'将来負担比率（分子）の構造'!M$41</f>
        <v>16416</v>
      </c>
      <c r="O66" s="157"/>
      <c r="P66" s="157"/>
    </row>
    <row r="67" spans="1:16" x14ac:dyDescent="0.2">
      <c r="A67" s="157" t="s">
        <v>71</v>
      </c>
      <c r="B67" s="157" t="e">
        <f>NA()</f>
        <v>#N/A</v>
      </c>
      <c r="C67" s="157">
        <f>IF(ISNUMBER('将来負担比率（分子）の構造'!I$53), IF('将来負担比率（分子）の構造'!I$53 &lt; 0, 0, '将来負担比率（分子）の構造'!I$53), NA())</f>
        <v>181</v>
      </c>
      <c r="D67" s="157" t="e">
        <f>NA()</f>
        <v>#N/A</v>
      </c>
      <c r="E67" s="157" t="e">
        <f>NA()</f>
        <v>#N/A</v>
      </c>
      <c r="F67" s="157">
        <f>IF(ISNUMBER('将来負担比率（分子）の構造'!J$53), IF('将来負担比率（分子）の構造'!J$53 &lt; 0, 0, '将来負担比率（分子）の構造'!J$53), NA())</f>
        <v>88</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600</v>
      </c>
      <c r="C72" s="161">
        <f>基金残高に係る経年分析!G55</f>
        <v>600</v>
      </c>
      <c r="D72" s="161">
        <f>基金残高に係る経年分析!H55</f>
        <v>600</v>
      </c>
    </row>
    <row r="73" spans="1:16" x14ac:dyDescent="0.2">
      <c r="A73" s="160" t="s">
        <v>74</v>
      </c>
      <c r="B73" s="161">
        <f>基金残高に係る経年分析!F56</f>
        <v>1054</v>
      </c>
      <c r="C73" s="161">
        <f>基金残高に係る経年分析!G56</f>
        <v>1069</v>
      </c>
      <c r="D73" s="161">
        <f>基金残高に係る経年分析!H56</f>
        <v>1082</v>
      </c>
    </row>
    <row r="74" spans="1:16" x14ac:dyDescent="0.2">
      <c r="A74" s="160" t="s">
        <v>75</v>
      </c>
      <c r="B74" s="161">
        <f>基金残高に係る経年分析!F57</f>
        <v>4656</v>
      </c>
      <c r="C74" s="161">
        <f>基金残高に係る経年分析!G57</f>
        <v>5134</v>
      </c>
      <c r="D74" s="161">
        <f>基金残高に係る経年分析!H57</f>
        <v>4843</v>
      </c>
    </row>
  </sheetData>
  <sheetProtection algorithmName="SHA-512" hashValue="i4I9NJrgx+0/wwY1Z9Vk+IwWvLybV84vbIhUgTNLmxOJTx96wJ6c+DHhnHQ0rzvf1ImWAkRIfhdkUeFIfivtMA==" saltValue="XuEw1na6EQyGBwXl4ppY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920067</v>
      </c>
      <c r="S5" s="664"/>
      <c r="T5" s="664"/>
      <c r="U5" s="664"/>
      <c r="V5" s="664"/>
      <c r="W5" s="664"/>
      <c r="X5" s="664"/>
      <c r="Y5" s="689"/>
      <c r="Z5" s="702">
        <v>6.4</v>
      </c>
      <c r="AA5" s="702"/>
      <c r="AB5" s="702"/>
      <c r="AC5" s="702"/>
      <c r="AD5" s="703">
        <v>920067</v>
      </c>
      <c r="AE5" s="703"/>
      <c r="AF5" s="703"/>
      <c r="AG5" s="703"/>
      <c r="AH5" s="703"/>
      <c r="AI5" s="703"/>
      <c r="AJ5" s="703"/>
      <c r="AK5" s="703"/>
      <c r="AL5" s="690">
        <v>15.2</v>
      </c>
      <c r="AM5" s="672"/>
      <c r="AN5" s="672"/>
      <c r="AO5" s="691"/>
      <c r="AP5" s="666" t="s">
        <v>215</v>
      </c>
      <c r="AQ5" s="667"/>
      <c r="AR5" s="667"/>
      <c r="AS5" s="667"/>
      <c r="AT5" s="667"/>
      <c r="AU5" s="667"/>
      <c r="AV5" s="667"/>
      <c r="AW5" s="667"/>
      <c r="AX5" s="667"/>
      <c r="AY5" s="667"/>
      <c r="AZ5" s="667"/>
      <c r="BA5" s="667"/>
      <c r="BB5" s="667"/>
      <c r="BC5" s="667"/>
      <c r="BD5" s="667"/>
      <c r="BE5" s="667"/>
      <c r="BF5" s="668"/>
      <c r="BG5" s="608">
        <v>919583</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88363</v>
      </c>
      <c r="S6" s="609"/>
      <c r="T6" s="609"/>
      <c r="U6" s="609"/>
      <c r="V6" s="609"/>
      <c r="W6" s="609"/>
      <c r="X6" s="609"/>
      <c r="Y6" s="610"/>
      <c r="Z6" s="646">
        <v>0.6</v>
      </c>
      <c r="AA6" s="646"/>
      <c r="AB6" s="646"/>
      <c r="AC6" s="646"/>
      <c r="AD6" s="647">
        <v>88363</v>
      </c>
      <c r="AE6" s="647"/>
      <c r="AF6" s="647"/>
      <c r="AG6" s="647"/>
      <c r="AH6" s="647"/>
      <c r="AI6" s="647"/>
      <c r="AJ6" s="647"/>
      <c r="AK6" s="647"/>
      <c r="AL6" s="611">
        <v>1.5</v>
      </c>
      <c r="AM6" s="612"/>
      <c r="AN6" s="612"/>
      <c r="AO6" s="648"/>
      <c r="AP6" s="605" t="s">
        <v>220</v>
      </c>
      <c r="AQ6" s="606"/>
      <c r="AR6" s="606"/>
      <c r="AS6" s="606"/>
      <c r="AT6" s="606"/>
      <c r="AU6" s="606"/>
      <c r="AV6" s="606"/>
      <c r="AW6" s="606"/>
      <c r="AX6" s="606"/>
      <c r="AY6" s="606"/>
      <c r="AZ6" s="606"/>
      <c r="BA6" s="606"/>
      <c r="BB6" s="606"/>
      <c r="BC6" s="606"/>
      <c r="BD6" s="606"/>
      <c r="BE6" s="606"/>
      <c r="BF6" s="607"/>
      <c r="BG6" s="608">
        <v>919583</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96403</v>
      </c>
      <c r="CS6" s="609"/>
      <c r="CT6" s="609"/>
      <c r="CU6" s="609"/>
      <c r="CV6" s="609"/>
      <c r="CW6" s="609"/>
      <c r="CX6" s="609"/>
      <c r="CY6" s="610"/>
      <c r="CZ6" s="690">
        <v>0.7</v>
      </c>
      <c r="DA6" s="672"/>
      <c r="DB6" s="672"/>
      <c r="DC6" s="692"/>
      <c r="DD6" s="614">
        <v>516</v>
      </c>
      <c r="DE6" s="609"/>
      <c r="DF6" s="609"/>
      <c r="DG6" s="609"/>
      <c r="DH6" s="609"/>
      <c r="DI6" s="609"/>
      <c r="DJ6" s="609"/>
      <c r="DK6" s="609"/>
      <c r="DL6" s="609"/>
      <c r="DM6" s="609"/>
      <c r="DN6" s="609"/>
      <c r="DO6" s="609"/>
      <c r="DP6" s="610"/>
      <c r="DQ6" s="614">
        <v>96403</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404</v>
      </c>
      <c r="S7" s="609"/>
      <c r="T7" s="609"/>
      <c r="U7" s="609"/>
      <c r="V7" s="609"/>
      <c r="W7" s="609"/>
      <c r="X7" s="609"/>
      <c r="Y7" s="610"/>
      <c r="Z7" s="646">
        <v>0</v>
      </c>
      <c r="AA7" s="646"/>
      <c r="AB7" s="646"/>
      <c r="AC7" s="646"/>
      <c r="AD7" s="647">
        <v>404</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336663</v>
      </c>
      <c r="BH7" s="609"/>
      <c r="BI7" s="609"/>
      <c r="BJ7" s="609"/>
      <c r="BK7" s="609"/>
      <c r="BL7" s="609"/>
      <c r="BM7" s="609"/>
      <c r="BN7" s="610"/>
      <c r="BO7" s="646">
        <v>36.6</v>
      </c>
      <c r="BP7" s="646"/>
      <c r="BQ7" s="646"/>
      <c r="BR7" s="646"/>
      <c r="BS7" s="647" t="s">
        <v>122</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2550702</v>
      </c>
      <c r="CS7" s="609"/>
      <c r="CT7" s="609"/>
      <c r="CU7" s="609"/>
      <c r="CV7" s="609"/>
      <c r="CW7" s="609"/>
      <c r="CX7" s="609"/>
      <c r="CY7" s="610"/>
      <c r="CZ7" s="646">
        <v>18.600000000000001</v>
      </c>
      <c r="DA7" s="646"/>
      <c r="DB7" s="646"/>
      <c r="DC7" s="646"/>
      <c r="DD7" s="614">
        <v>774578</v>
      </c>
      <c r="DE7" s="609"/>
      <c r="DF7" s="609"/>
      <c r="DG7" s="609"/>
      <c r="DH7" s="609"/>
      <c r="DI7" s="609"/>
      <c r="DJ7" s="609"/>
      <c r="DK7" s="609"/>
      <c r="DL7" s="609"/>
      <c r="DM7" s="609"/>
      <c r="DN7" s="609"/>
      <c r="DO7" s="609"/>
      <c r="DP7" s="610"/>
      <c r="DQ7" s="614">
        <v>1602533</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4684</v>
      </c>
      <c r="S8" s="609"/>
      <c r="T8" s="609"/>
      <c r="U8" s="609"/>
      <c r="V8" s="609"/>
      <c r="W8" s="609"/>
      <c r="X8" s="609"/>
      <c r="Y8" s="610"/>
      <c r="Z8" s="646">
        <v>0</v>
      </c>
      <c r="AA8" s="646"/>
      <c r="AB8" s="646"/>
      <c r="AC8" s="646"/>
      <c r="AD8" s="647">
        <v>4684</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12374</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2969714</v>
      </c>
      <c r="CS8" s="609"/>
      <c r="CT8" s="609"/>
      <c r="CU8" s="609"/>
      <c r="CV8" s="609"/>
      <c r="CW8" s="609"/>
      <c r="CX8" s="609"/>
      <c r="CY8" s="610"/>
      <c r="CZ8" s="646">
        <v>21.6</v>
      </c>
      <c r="DA8" s="646"/>
      <c r="DB8" s="646"/>
      <c r="DC8" s="646"/>
      <c r="DD8" s="614">
        <v>156635</v>
      </c>
      <c r="DE8" s="609"/>
      <c r="DF8" s="609"/>
      <c r="DG8" s="609"/>
      <c r="DH8" s="609"/>
      <c r="DI8" s="609"/>
      <c r="DJ8" s="609"/>
      <c r="DK8" s="609"/>
      <c r="DL8" s="609"/>
      <c r="DM8" s="609"/>
      <c r="DN8" s="609"/>
      <c r="DO8" s="609"/>
      <c r="DP8" s="610"/>
      <c r="DQ8" s="614">
        <v>1458554</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6587</v>
      </c>
      <c r="S9" s="609"/>
      <c r="T9" s="609"/>
      <c r="U9" s="609"/>
      <c r="V9" s="609"/>
      <c r="W9" s="609"/>
      <c r="X9" s="609"/>
      <c r="Y9" s="610"/>
      <c r="Z9" s="646">
        <v>0</v>
      </c>
      <c r="AA9" s="646"/>
      <c r="AB9" s="646"/>
      <c r="AC9" s="646"/>
      <c r="AD9" s="647">
        <v>6587</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289446</v>
      </c>
      <c r="BH9" s="609"/>
      <c r="BI9" s="609"/>
      <c r="BJ9" s="609"/>
      <c r="BK9" s="609"/>
      <c r="BL9" s="609"/>
      <c r="BM9" s="609"/>
      <c r="BN9" s="610"/>
      <c r="BO9" s="646">
        <v>31.5</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784270</v>
      </c>
      <c r="CS9" s="609"/>
      <c r="CT9" s="609"/>
      <c r="CU9" s="609"/>
      <c r="CV9" s="609"/>
      <c r="CW9" s="609"/>
      <c r="CX9" s="609"/>
      <c r="CY9" s="610"/>
      <c r="CZ9" s="646">
        <v>5.7</v>
      </c>
      <c r="DA9" s="646"/>
      <c r="DB9" s="646"/>
      <c r="DC9" s="646"/>
      <c r="DD9" s="614">
        <v>38511</v>
      </c>
      <c r="DE9" s="609"/>
      <c r="DF9" s="609"/>
      <c r="DG9" s="609"/>
      <c r="DH9" s="609"/>
      <c r="DI9" s="609"/>
      <c r="DJ9" s="609"/>
      <c r="DK9" s="609"/>
      <c r="DL9" s="609"/>
      <c r="DM9" s="609"/>
      <c r="DN9" s="609"/>
      <c r="DO9" s="609"/>
      <c r="DP9" s="610"/>
      <c r="DQ9" s="614">
        <v>640183</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18335</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237675</v>
      </c>
      <c r="S11" s="609"/>
      <c r="T11" s="609"/>
      <c r="U11" s="609"/>
      <c r="V11" s="609"/>
      <c r="W11" s="609"/>
      <c r="X11" s="609"/>
      <c r="Y11" s="610"/>
      <c r="Z11" s="611">
        <v>1.7</v>
      </c>
      <c r="AA11" s="612"/>
      <c r="AB11" s="612"/>
      <c r="AC11" s="613"/>
      <c r="AD11" s="614">
        <v>237675</v>
      </c>
      <c r="AE11" s="609"/>
      <c r="AF11" s="609"/>
      <c r="AG11" s="609"/>
      <c r="AH11" s="609"/>
      <c r="AI11" s="609"/>
      <c r="AJ11" s="609"/>
      <c r="AK11" s="610"/>
      <c r="AL11" s="611">
        <v>3.9</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16508</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1945693</v>
      </c>
      <c r="CS11" s="609"/>
      <c r="CT11" s="609"/>
      <c r="CU11" s="609"/>
      <c r="CV11" s="609"/>
      <c r="CW11" s="609"/>
      <c r="CX11" s="609"/>
      <c r="CY11" s="610"/>
      <c r="CZ11" s="646">
        <v>14.2</v>
      </c>
      <c r="DA11" s="646"/>
      <c r="DB11" s="646"/>
      <c r="DC11" s="646"/>
      <c r="DD11" s="614">
        <v>1488583</v>
      </c>
      <c r="DE11" s="609"/>
      <c r="DF11" s="609"/>
      <c r="DG11" s="609"/>
      <c r="DH11" s="609"/>
      <c r="DI11" s="609"/>
      <c r="DJ11" s="609"/>
      <c r="DK11" s="609"/>
      <c r="DL11" s="609"/>
      <c r="DM11" s="609"/>
      <c r="DN11" s="609"/>
      <c r="DO11" s="609"/>
      <c r="DP11" s="610"/>
      <c r="DQ11" s="614">
        <v>446463</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470992</v>
      </c>
      <c r="BH12" s="609"/>
      <c r="BI12" s="609"/>
      <c r="BJ12" s="609"/>
      <c r="BK12" s="609"/>
      <c r="BL12" s="609"/>
      <c r="BM12" s="609"/>
      <c r="BN12" s="610"/>
      <c r="BO12" s="646">
        <v>51.2</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546660</v>
      </c>
      <c r="CS12" s="609"/>
      <c r="CT12" s="609"/>
      <c r="CU12" s="609"/>
      <c r="CV12" s="609"/>
      <c r="CW12" s="609"/>
      <c r="CX12" s="609"/>
      <c r="CY12" s="610"/>
      <c r="CZ12" s="646">
        <v>4</v>
      </c>
      <c r="DA12" s="646"/>
      <c r="DB12" s="646"/>
      <c r="DC12" s="646"/>
      <c r="DD12" s="614">
        <v>255562</v>
      </c>
      <c r="DE12" s="609"/>
      <c r="DF12" s="609"/>
      <c r="DG12" s="609"/>
      <c r="DH12" s="609"/>
      <c r="DI12" s="609"/>
      <c r="DJ12" s="609"/>
      <c r="DK12" s="609"/>
      <c r="DL12" s="609"/>
      <c r="DM12" s="609"/>
      <c r="DN12" s="609"/>
      <c r="DO12" s="609"/>
      <c r="DP12" s="610"/>
      <c r="DQ12" s="614">
        <v>264703</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470685</v>
      </c>
      <c r="BH13" s="609"/>
      <c r="BI13" s="609"/>
      <c r="BJ13" s="609"/>
      <c r="BK13" s="609"/>
      <c r="BL13" s="609"/>
      <c r="BM13" s="609"/>
      <c r="BN13" s="610"/>
      <c r="BO13" s="646">
        <v>51.2</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1815204</v>
      </c>
      <c r="CS13" s="609"/>
      <c r="CT13" s="609"/>
      <c r="CU13" s="609"/>
      <c r="CV13" s="609"/>
      <c r="CW13" s="609"/>
      <c r="CX13" s="609"/>
      <c r="CY13" s="610"/>
      <c r="CZ13" s="646">
        <v>13.2</v>
      </c>
      <c r="DA13" s="646"/>
      <c r="DB13" s="646"/>
      <c r="DC13" s="646"/>
      <c r="DD13" s="614">
        <v>1496632</v>
      </c>
      <c r="DE13" s="609"/>
      <c r="DF13" s="609"/>
      <c r="DG13" s="609"/>
      <c r="DH13" s="609"/>
      <c r="DI13" s="609"/>
      <c r="DJ13" s="609"/>
      <c r="DK13" s="609"/>
      <c r="DL13" s="609"/>
      <c r="DM13" s="609"/>
      <c r="DN13" s="609"/>
      <c r="DO13" s="609"/>
      <c r="DP13" s="610"/>
      <c r="DQ13" s="614">
        <v>289855</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53118</v>
      </c>
      <c r="BH14" s="609"/>
      <c r="BI14" s="609"/>
      <c r="BJ14" s="609"/>
      <c r="BK14" s="609"/>
      <c r="BL14" s="609"/>
      <c r="BM14" s="609"/>
      <c r="BN14" s="610"/>
      <c r="BO14" s="646">
        <v>5.8</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378985</v>
      </c>
      <c r="CS14" s="609"/>
      <c r="CT14" s="609"/>
      <c r="CU14" s="609"/>
      <c r="CV14" s="609"/>
      <c r="CW14" s="609"/>
      <c r="CX14" s="609"/>
      <c r="CY14" s="610"/>
      <c r="CZ14" s="646">
        <v>2.8</v>
      </c>
      <c r="DA14" s="646"/>
      <c r="DB14" s="646"/>
      <c r="DC14" s="646"/>
      <c r="DD14" s="614">
        <v>40034</v>
      </c>
      <c r="DE14" s="609"/>
      <c r="DF14" s="609"/>
      <c r="DG14" s="609"/>
      <c r="DH14" s="609"/>
      <c r="DI14" s="609"/>
      <c r="DJ14" s="609"/>
      <c r="DK14" s="609"/>
      <c r="DL14" s="609"/>
      <c r="DM14" s="609"/>
      <c r="DN14" s="609"/>
      <c r="DO14" s="609"/>
      <c r="DP14" s="610"/>
      <c r="DQ14" s="614">
        <v>339286</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5983</v>
      </c>
      <c r="S15" s="609"/>
      <c r="T15" s="609"/>
      <c r="U15" s="609"/>
      <c r="V15" s="609"/>
      <c r="W15" s="609"/>
      <c r="X15" s="609"/>
      <c r="Y15" s="610"/>
      <c r="Z15" s="646">
        <v>0</v>
      </c>
      <c r="AA15" s="646"/>
      <c r="AB15" s="646"/>
      <c r="AC15" s="646"/>
      <c r="AD15" s="647">
        <v>5983</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58810</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756503</v>
      </c>
      <c r="CS15" s="609"/>
      <c r="CT15" s="609"/>
      <c r="CU15" s="609"/>
      <c r="CV15" s="609"/>
      <c r="CW15" s="609"/>
      <c r="CX15" s="609"/>
      <c r="CY15" s="610"/>
      <c r="CZ15" s="646">
        <v>5.5</v>
      </c>
      <c r="DA15" s="646"/>
      <c r="DB15" s="646"/>
      <c r="DC15" s="646"/>
      <c r="DD15" s="614">
        <v>102985</v>
      </c>
      <c r="DE15" s="609"/>
      <c r="DF15" s="609"/>
      <c r="DG15" s="609"/>
      <c r="DH15" s="609"/>
      <c r="DI15" s="609"/>
      <c r="DJ15" s="609"/>
      <c r="DK15" s="609"/>
      <c r="DL15" s="609"/>
      <c r="DM15" s="609"/>
      <c r="DN15" s="609"/>
      <c r="DO15" s="609"/>
      <c r="DP15" s="610"/>
      <c r="DQ15" s="614">
        <v>637139</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13998</v>
      </c>
      <c r="S16" s="609"/>
      <c r="T16" s="609"/>
      <c r="U16" s="609"/>
      <c r="V16" s="609"/>
      <c r="W16" s="609"/>
      <c r="X16" s="609"/>
      <c r="Y16" s="610"/>
      <c r="Z16" s="646">
        <v>0.1</v>
      </c>
      <c r="AA16" s="646"/>
      <c r="AB16" s="646"/>
      <c r="AC16" s="646"/>
      <c r="AD16" s="647">
        <v>13998</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72345</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30327</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39863</v>
      </c>
      <c r="S17" s="609"/>
      <c r="T17" s="609"/>
      <c r="U17" s="609"/>
      <c r="V17" s="609"/>
      <c r="W17" s="609"/>
      <c r="X17" s="609"/>
      <c r="Y17" s="610"/>
      <c r="Z17" s="646">
        <v>0.3</v>
      </c>
      <c r="AA17" s="646"/>
      <c r="AB17" s="646"/>
      <c r="AC17" s="646"/>
      <c r="AD17" s="647">
        <v>39863</v>
      </c>
      <c r="AE17" s="647"/>
      <c r="AF17" s="647"/>
      <c r="AG17" s="647"/>
      <c r="AH17" s="647"/>
      <c r="AI17" s="647"/>
      <c r="AJ17" s="647"/>
      <c r="AK17" s="647"/>
      <c r="AL17" s="611">
        <v>0.7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1831081</v>
      </c>
      <c r="CS17" s="609"/>
      <c r="CT17" s="609"/>
      <c r="CU17" s="609"/>
      <c r="CV17" s="609"/>
      <c r="CW17" s="609"/>
      <c r="CX17" s="609"/>
      <c r="CY17" s="610"/>
      <c r="CZ17" s="646">
        <v>13.3</v>
      </c>
      <c r="DA17" s="646"/>
      <c r="DB17" s="646"/>
      <c r="DC17" s="646"/>
      <c r="DD17" s="614" t="s">
        <v>122</v>
      </c>
      <c r="DE17" s="609"/>
      <c r="DF17" s="609"/>
      <c r="DG17" s="609"/>
      <c r="DH17" s="609"/>
      <c r="DI17" s="609"/>
      <c r="DJ17" s="609"/>
      <c r="DK17" s="609"/>
      <c r="DL17" s="609"/>
      <c r="DM17" s="609"/>
      <c r="DN17" s="609"/>
      <c r="DO17" s="609"/>
      <c r="DP17" s="610"/>
      <c r="DQ17" s="614">
        <v>1829664</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5715</v>
      </c>
      <c r="S18" s="609"/>
      <c r="T18" s="609"/>
      <c r="U18" s="609"/>
      <c r="V18" s="609"/>
      <c r="W18" s="609"/>
      <c r="X18" s="609"/>
      <c r="Y18" s="610"/>
      <c r="Z18" s="646">
        <v>0</v>
      </c>
      <c r="AA18" s="646"/>
      <c r="AB18" s="646"/>
      <c r="AC18" s="646"/>
      <c r="AD18" s="647">
        <v>5715</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34148</v>
      </c>
      <c r="S19" s="609"/>
      <c r="T19" s="609"/>
      <c r="U19" s="609"/>
      <c r="V19" s="609"/>
      <c r="W19" s="609"/>
      <c r="X19" s="609"/>
      <c r="Y19" s="610"/>
      <c r="Z19" s="646">
        <v>0.2</v>
      </c>
      <c r="AA19" s="646"/>
      <c r="AB19" s="646"/>
      <c r="AC19" s="646"/>
      <c r="AD19" s="647">
        <v>34148</v>
      </c>
      <c r="AE19" s="647"/>
      <c r="AF19" s="647"/>
      <c r="AG19" s="647"/>
      <c r="AH19" s="647"/>
      <c r="AI19" s="647"/>
      <c r="AJ19" s="647"/>
      <c r="AK19" s="647"/>
      <c r="AL19" s="611">
        <v>0.6</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484</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484</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13747560</v>
      </c>
      <c r="CS20" s="609"/>
      <c r="CT20" s="609"/>
      <c r="CU20" s="609"/>
      <c r="CV20" s="609"/>
      <c r="CW20" s="609"/>
      <c r="CX20" s="609"/>
      <c r="CY20" s="610"/>
      <c r="CZ20" s="646">
        <v>100</v>
      </c>
      <c r="DA20" s="646"/>
      <c r="DB20" s="646"/>
      <c r="DC20" s="646"/>
      <c r="DD20" s="614">
        <v>4354036</v>
      </c>
      <c r="DE20" s="609"/>
      <c r="DF20" s="609"/>
      <c r="DG20" s="609"/>
      <c r="DH20" s="609"/>
      <c r="DI20" s="609"/>
      <c r="DJ20" s="609"/>
      <c r="DK20" s="609"/>
      <c r="DL20" s="609"/>
      <c r="DM20" s="609"/>
      <c r="DN20" s="609"/>
      <c r="DO20" s="609"/>
      <c r="DP20" s="610"/>
      <c r="DQ20" s="614">
        <v>7635110</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5123989</v>
      </c>
      <c r="S21" s="609"/>
      <c r="T21" s="609"/>
      <c r="U21" s="609"/>
      <c r="V21" s="609"/>
      <c r="W21" s="609"/>
      <c r="X21" s="609"/>
      <c r="Y21" s="610"/>
      <c r="Z21" s="646">
        <v>35.700000000000003</v>
      </c>
      <c r="AA21" s="646"/>
      <c r="AB21" s="646"/>
      <c r="AC21" s="646"/>
      <c r="AD21" s="647">
        <v>4713828</v>
      </c>
      <c r="AE21" s="647"/>
      <c r="AF21" s="647"/>
      <c r="AG21" s="647"/>
      <c r="AH21" s="647"/>
      <c r="AI21" s="647"/>
      <c r="AJ21" s="647"/>
      <c r="AK21" s="647"/>
      <c r="AL21" s="611">
        <v>77.7</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484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4713828</v>
      </c>
      <c r="S22" s="609"/>
      <c r="T22" s="609"/>
      <c r="U22" s="609"/>
      <c r="V22" s="609"/>
      <c r="W22" s="609"/>
      <c r="X22" s="609"/>
      <c r="Y22" s="610"/>
      <c r="Z22" s="646">
        <v>32.799999999999997</v>
      </c>
      <c r="AA22" s="646"/>
      <c r="AB22" s="646"/>
      <c r="AC22" s="646"/>
      <c r="AD22" s="647">
        <v>4713828</v>
      </c>
      <c r="AE22" s="647"/>
      <c r="AF22" s="647"/>
      <c r="AG22" s="647"/>
      <c r="AH22" s="647"/>
      <c r="AI22" s="647"/>
      <c r="AJ22" s="647"/>
      <c r="AK22" s="647"/>
      <c r="AL22" s="611">
        <v>77.7</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410161</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5414393</v>
      </c>
      <c r="CS24" s="664"/>
      <c r="CT24" s="664"/>
      <c r="CU24" s="664"/>
      <c r="CV24" s="664"/>
      <c r="CW24" s="664"/>
      <c r="CX24" s="664"/>
      <c r="CY24" s="689"/>
      <c r="CZ24" s="690">
        <v>39.4</v>
      </c>
      <c r="DA24" s="672"/>
      <c r="DB24" s="672"/>
      <c r="DC24" s="692"/>
      <c r="DD24" s="688">
        <v>4086562</v>
      </c>
      <c r="DE24" s="664"/>
      <c r="DF24" s="664"/>
      <c r="DG24" s="664"/>
      <c r="DH24" s="664"/>
      <c r="DI24" s="664"/>
      <c r="DJ24" s="664"/>
      <c r="DK24" s="689"/>
      <c r="DL24" s="688">
        <v>3857428</v>
      </c>
      <c r="DM24" s="664"/>
      <c r="DN24" s="664"/>
      <c r="DO24" s="664"/>
      <c r="DP24" s="664"/>
      <c r="DQ24" s="664"/>
      <c r="DR24" s="664"/>
      <c r="DS24" s="664"/>
      <c r="DT24" s="664"/>
      <c r="DU24" s="664"/>
      <c r="DV24" s="689"/>
      <c r="DW24" s="690">
        <v>63.5</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6441613</v>
      </c>
      <c r="S25" s="609"/>
      <c r="T25" s="609"/>
      <c r="U25" s="609"/>
      <c r="V25" s="609"/>
      <c r="W25" s="609"/>
      <c r="X25" s="609"/>
      <c r="Y25" s="610"/>
      <c r="Z25" s="646">
        <v>44.9</v>
      </c>
      <c r="AA25" s="646"/>
      <c r="AB25" s="646"/>
      <c r="AC25" s="646"/>
      <c r="AD25" s="647">
        <v>6031452</v>
      </c>
      <c r="AE25" s="647"/>
      <c r="AF25" s="647"/>
      <c r="AG25" s="647"/>
      <c r="AH25" s="647"/>
      <c r="AI25" s="647"/>
      <c r="AJ25" s="647"/>
      <c r="AK25" s="647"/>
      <c r="AL25" s="611">
        <v>99.5</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1760310</v>
      </c>
      <c r="CS25" s="621"/>
      <c r="CT25" s="621"/>
      <c r="CU25" s="621"/>
      <c r="CV25" s="621"/>
      <c r="CW25" s="621"/>
      <c r="CX25" s="621"/>
      <c r="CY25" s="622"/>
      <c r="CZ25" s="611">
        <v>12.8</v>
      </c>
      <c r="DA25" s="623"/>
      <c r="DB25" s="623"/>
      <c r="DC25" s="624"/>
      <c r="DD25" s="614">
        <v>1550610</v>
      </c>
      <c r="DE25" s="621"/>
      <c r="DF25" s="621"/>
      <c r="DG25" s="621"/>
      <c r="DH25" s="621"/>
      <c r="DI25" s="621"/>
      <c r="DJ25" s="621"/>
      <c r="DK25" s="622"/>
      <c r="DL25" s="614">
        <v>1508816</v>
      </c>
      <c r="DM25" s="621"/>
      <c r="DN25" s="621"/>
      <c r="DO25" s="621"/>
      <c r="DP25" s="621"/>
      <c r="DQ25" s="621"/>
      <c r="DR25" s="621"/>
      <c r="DS25" s="621"/>
      <c r="DT25" s="621"/>
      <c r="DU25" s="621"/>
      <c r="DV25" s="622"/>
      <c r="DW25" s="611">
        <v>24.8</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858</v>
      </c>
      <c r="S26" s="609"/>
      <c r="T26" s="609"/>
      <c r="U26" s="609"/>
      <c r="V26" s="609"/>
      <c r="W26" s="609"/>
      <c r="X26" s="609"/>
      <c r="Y26" s="610"/>
      <c r="Z26" s="646">
        <v>0</v>
      </c>
      <c r="AA26" s="646"/>
      <c r="AB26" s="646"/>
      <c r="AC26" s="646"/>
      <c r="AD26" s="647">
        <v>858</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815214</v>
      </c>
      <c r="CS26" s="609"/>
      <c r="CT26" s="609"/>
      <c r="CU26" s="609"/>
      <c r="CV26" s="609"/>
      <c r="CW26" s="609"/>
      <c r="CX26" s="609"/>
      <c r="CY26" s="610"/>
      <c r="CZ26" s="611">
        <v>5.9</v>
      </c>
      <c r="DA26" s="623"/>
      <c r="DB26" s="623"/>
      <c r="DC26" s="624"/>
      <c r="DD26" s="614">
        <v>782079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140381</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920067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1823002</v>
      </c>
      <c r="CS27" s="621"/>
      <c r="CT27" s="621"/>
      <c r="CU27" s="621"/>
      <c r="CV27" s="621"/>
      <c r="CW27" s="621"/>
      <c r="CX27" s="621"/>
      <c r="CY27" s="622"/>
      <c r="CZ27" s="611">
        <v>13.3</v>
      </c>
      <c r="DA27" s="623"/>
      <c r="DB27" s="623"/>
      <c r="DC27" s="624"/>
      <c r="DD27" s="614">
        <v>706288</v>
      </c>
      <c r="DE27" s="621"/>
      <c r="DF27" s="621"/>
      <c r="DG27" s="621"/>
      <c r="DH27" s="621"/>
      <c r="DI27" s="621"/>
      <c r="DJ27" s="621"/>
      <c r="DK27" s="622"/>
      <c r="DL27" s="614">
        <v>518948</v>
      </c>
      <c r="DM27" s="621"/>
      <c r="DN27" s="621"/>
      <c r="DO27" s="621"/>
      <c r="DP27" s="621"/>
      <c r="DQ27" s="621"/>
      <c r="DR27" s="621"/>
      <c r="DS27" s="621"/>
      <c r="DT27" s="621"/>
      <c r="DU27" s="621"/>
      <c r="DV27" s="622"/>
      <c r="DW27" s="611">
        <v>8.5</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48280</v>
      </c>
      <c r="S28" s="609"/>
      <c r="T28" s="609"/>
      <c r="U28" s="609"/>
      <c r="V28" s="609"/>
      <c r="W28" s="609"/>
      <c r="X28" s="609"/>
      <c r="Y28" s="610"/>
      <c r="Z28" s="646">
        <v>0.3</v>
      </c>
      <c r="AA28" s="646"/>
      <c r="AB28" s="646"/>
      <c r="AC28" s="646"/>
      <c r="AD28" s="647">
        <v>2976</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1831081</v>
      </c>
      <c r="CS28" s="609"/>
      <c r="CT28" s="609"/>
      <c r="CU28" s="609"/>
      <c r="CV28" s="609"/>
      <c r="CW28" s="609"/>
      <c r="CX28" s="609"/>
      <c r="CY28" s="610"/>
      <c r="CZ28" s="611">
        <v>13.3</v>
      </c>
      <c r="DA28" s="623"/>
      <c r="DB28" s="623"/>
      <c r="DC28" s="624"/>
      <c r="DD28" s="614">
        <v>1829664</v>
      </c>
      <c r="DE28" s="609"/>
      <c r="DF28" s="609"/>
      <c r="DG28" s="609"/>
      <c r="DH28" s="609"/>
      <c r="DI28" s="609"/>
      <c r="DJ28" s="609"/>
      <c r="DK28" s="610"/>
      <c r="DL28" s="614">
        <v>1829664</v>
      </c>
      <c r="DM28" s="609"/>
      <c r="DN28" s="609"/>
      <c r="DO28" s="609"/>
      <c r="DP28" s="609"/>
      <c r="DQ28" s="609"/>
      <c r="DR28" s="609"/>
      <c r="DS28" s="609"/>
      <c r="DT28" s="609"/>
      <c r="DU28" s="609"/>
      <c r="DV28" s="610"/>
      <c r="DW28" s="611">
        <v>30.1</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5751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1830664</v>
      </c>
      <c r="CS29" s="621"/>
      <c r="CT29" s="621"/>
      <c r="CU29" s="621"/>
      <c r="CV29" s="621"/>
      <c r="CW29" s="621"/>
      <c r="CX29" s="621"/>
      <c r="CY29" s="622"/>
      <c r="CZ29" s="611">
        <v>13.3</v>
      </c>
      <c r="DA29" s="623"/>
      <c r="DB29" s="623"/>
      <c r="DC29" s="624"/>
      <c r="DD29" s="614">
        <v>1829247</v>
      </c>
      <c r="DE29" s="621"/>
      <c r="DF29" s="621"/>
      <c r="DG29" s="621"/>
      <c r="DH29" s="621"/>
      <c r="DI29" s="621"/>
      <c r="DJ29" s="621"/>
      <c r="DK29" s="622"/>
      <c r="DL29" s="614">
        <v>1829247</v>
      </c>
      <c r="DM29" s="621"/>
      <c r="DN29" s="621"/>
      <c r="DO29" s="621"/>
      <c r="DP29" s="621"/>
      <c r="DQ29" s="621"/>
      <c r="DR29" s="621"/>
      <c r="DS29" s="621"/>
      <c r="DT29" s="621"/>
      <c r="DU29" s="621"/>
      <c r="DV29" s="622"/>
      <c r="DW29" s="611">
        <v>30.1</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1957475</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1778012</v>
      </c>
      <c r="CS30" s="609"/>
      <c r="CT30" s="609"/>
      <c r="CU30" s="609"/>
      <c r="CV30" s="609"/>
      <c r="CW30" s="609"/>
      <c r="CX30" s="609"/>
      <c r="CY30" s="610"/>
      <c r="CZ30" s="611">
        <v>12.9</v>
      </c>
      <c r="DA30" s="623"/>
      <c r="DB30" s="623"/>
      <c r="DC30" s="624"/>
      <c r="DD30" s="614">
        <v>1776685</v>
      </c>
      <c r="DE30" s="609"/>
      <c r="DF30" s="609"/>
      <c r="DG30" s="609"/>
      <c r="DH30" s="609"/>
      <c r="DI30" s="609"/>
      <c r="DJ30" s="609"/>
      <c r="DK30" s="610"/>
      <c r="DL30" s="614">
        <v>1776685</v>
      </c>
      <c r="DM30" s="609"/>
      <c r="DN30" s="609"/>
      <c r="DO30" s="609"/>
      <c r="DP30" s="609"/>
      <c r="DQ30" s="609"/>
      <c r="DR30" s="609"/>
      <c r="DS30" s="609"/>
      <c r="DT30" s="609"/>
      <c r="DU30" s="609"/>
      <c r="DV30" s="610"/>
      <c r="DW30" s="611">
        <v>29.2</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99.3</v>
      </c>
      <c r="BH31" s="671"/>
      <c r="BI31" s="671"/>
      <c r="BJ31" s="671"/>
      <c r="BK31" s="671"/>
      <c r="BL31" s="671"/>
      <c r="BM31" s="672">
        <v>97.6</v>
      </c>
      <c r="BN31" s="671"/>
      <c r="BO31" s="671"/>
      <c r="BP31" s="671"/>
      <c r="BQ31" s="673"/>
      <c r="BR31" s="670">
        <v>99.1</v>
      </c>
      <c r="BS31" s="671"/>
      <c r="BT31" s="671"/>
      <c r="BU31" s="671"/>
      <c r="BV31" s="671"/>
      <c r="BW31" s="671"/>
      <c r="BX31" s="672">
        <v>97.6</v>
      </c>
      <c r="BY31" s="671"/>
      <c r="BZ31" s="671"/>
      <c r="CA31" s="671"/>
      <c r="CB31" s="673"/>
      <c r="CD31" s="629"/>
      <c r="CE31" s="630"/>
      <c r="CF31" s="605" t="s">
        <v>299</v>
      </c>
      <c r="CG31" s="606"/>
      <c r="CH31" s="606"/>
      <c r="CI31" s="606"/>
      <c r="CJ31" s="606"/>
      <c r="CK31" s="606"/>
      <c r="CL31" s="606"/>
      <c r="CM31" s="606"/>
      <c r="CN31" s="606"/>
      <c r="CO31" s="606"/>
      <c r="CP31" s="606"/>
      <c r="CQ31" s="607"/>
      <c r="CR31" s="608">
        <v>52652</v>
      </c>
      <c r="CS31" s="621"/>
      <c r="CT31" s="621"/>
      <c r="CU31" s="621"/>
      <c r="CV31" s="621"/>
      <c r="CW31" s="621"/>
      <c r="CX31" s="621"/>
      <c r="CY31" s="622"/>
      <c r="CZ31" s="611">
        <v>0.4</v>
      </c>
      <c r="DA31" s="623"/>
      <c r="DB31" s="623"/>
      <c r="DC31" s="624"/>
      <c r="DD31" s="614">
        <v>52562</v>
      </c>
      <c r="DE31" s="621"/>
      <c r="DF31" s="621"/>
      <c r="DG31" s="621"/>
      <c r="DH31" s="621"/>
      <c r="DI31" s="621"/>
      <c r="DJ31" s="621"/>
      <c r="DK31" s="622"/>
      <c r="DL31" s="614">
        <v>52562</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1500228</v>
      </c>
      <c r="S32" s="609"/>
      <c r="T32" s="609"/>
      <c r="U32" s="609"/>
      <c r="V32" s="609"/>
      <c r="W32" s="609"/>
      <c r="X32" s="609"/>
      <c r="Y32" s="610"/>
      <c r="Z32" s="646">
        <v>10.5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99.1</v>
      </c>
      <c r="BH32" s="621"/>
      <c r="BI32" s="621"/>
      <c r="BJ32" s="621"/>
      <c r="BK32" s="621"/>
      <c r="BL32" s="621"/>
      <c r="BM32" s="612">
        <v>97.7</v>
      </c>
      <c r="BN32" s="621"/>
      <c r="BO32" s="621"/>
      <c r="BP32" s="621"/>
      <c r="BQ32" s="644"/>
      <c r="BR32" s="674">
        <v>99.5</v>
      </c>
      <c r="BS32" s="621"/>
      <c r="BT32" s="621"/>
      <c r="BU32" s="621"/>
      <c r="BV32" s="621"/>
      <c r="BW32" s="621"/>
      <c r="BX32" s="612">
        <v>98.4</v>
      </c>
      <c r="BY32" s="621"/>
      <c r="BZ32" s="621"/>
      <c r="CA32" s="621"/>
      <c r="CB32" s="644"/>
      <c r="CD32" s="631"/>
      <c r="CE32" s="632"/>
      <c r="CF32" s="605" t="s">
        <v>303</v>
      </c>
      <c r="CG32" s="606"/>
      <c r="CH32" s="606"/>
      <c r="CI32" s="606"/>
      <c r="CJ32" s="606"/>
      <c r="CK32" s="606"/>
      <c r="CL32" s="606"/>
      <c r="CM32" s="606"/>
      <c r="CN32" s="606"/>
      <c r="CO32" s="606"/>
      <c r="CP32" s="606"/>
      <c r="CQ32" s="607"/>
      <c r="CR32" s="608">
        <v>417</v>
      </c>
      <c r="CS32" s="609"/>
      <c r="CT32" s="609"/>
      <c r="CU32" s="609"/>
      <c r="CV32" s="609"/>
      <c r="CW32" s="609"/>
      <c r="CX32" s="609"/>
      <c r="CY32" s="610"/>
      <c r="CZ32" s="611">
        <v>0</v>
      </c>
      <c r="DA32" s="623"/>
      <c r="DB32" s="623"/>
      <c r="DC32" s="624"/>
      <c r="DD32" s="614">
        <v>417</v>
      </c>
      <c r="DE32" s="609"/>
      <c r="DF32" s="609"/>
      <c r="DG32" s="609"/>
      <c r="DH32" s="609"/>
      <c r="DI32" s="609"/>
      <c r="DJ32" s="609"/>
      <c r="DK32" s="610"/>
      <c r="DL32" s="614">
        <v>417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35501</v>
      </c>
      <c r="S33" s="609"/>
      <c r="T33" s="609"/>
      <c r="U33" s="609"/>
      <c r="V33" s="609"/>
      <c r="W33" s="609"/>
      <c r="X33" s="609"/>
      <c r="Y33" s="610"/>
      <c r="Z33" s="646">
        <v>0.2</v>
      </c>
      <c r="AA33" s="646"/>
      <c r="AB33" s="646"/>
      <c r="AC33" s="646"/>
      <c r="AD33" s="647">
        <v>28573</v>
      </c>
      <c r="AE33" s="647"/>
      <c r="AF33" s="647"/>
      <c r="AG33" s="647"/>
      <c r="AH33" s="647"/>
      <c r="AI33" s="647"/>
      <c r="AJ33" s="647"/>
      <c r="AK33" s="647"/>
      <c r="AL33" s="611">
        <v>0.5</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99.4</v>
      </c>
      <c r="BH33" s="593"/>
      <c r="BI33" s="593"/>
      <c r="BJ33" s="593"/>
      <c r="BK33" s="593"/>
      <c r="BL33" s="593"/>
      <c r="BM33" s="639">
        <v>97.2</v>
      </c>
      <c r="BN33" s="593"/>
      <c r="BO33" s="593"/>
      <c r="BP33" s="593"/>
      <c r="BQ33" s="656"/>
      <c r="BR33" s="669">
        <v>98.5</v>
      </c>
      <c r="BS33" s="593"/>
      <c r="BT33" s="593"/>
      <c r="BU33" s="593"/>
      <c r="BV33" s="593"/>
      <c r="BW33" s="593"/>
      <c r="BX33" s="639">
        <v>96.5</v>
      </c>
      <c r="BY33" s="593"/>
      <c r="BZ33" s="593"/>
      <c r="CA33" s="593"/>
      <c r="CB33" s="656"/>
      <c r="CD33" s="605" t="s">
        <v>306</v>
      </c>
      <c r="CE33" s="606"/>
      <c r="CF33" s="606"/>
      <c r="CG33" s="606"/>
      <c r="CH33" s="606"/>
      <c r="CI33" s="606"/>
      <c r="CJ33" s="606"/>
      <c r="CK33" s="606"/>
      <c r="CL33" s="606"/>
      <c r="CM33" s="606"/>
      <c r="CN33" s="606"/>
      <c r="CO33" s="606"/>
      <c r="CP33" s="606"/>
      <c r="CQ33" s="607"/>
      <c r="CR33" s="608">
        <v>3906786</v>
      </c>
      <c r="CS33" s="621"/>
      <c r="CT33" s="621"/>
      <c r="CU33" s="621"/>
      <c r="CV33" s="621"/>
      <c r="CW33" s="621"/>
      <c r="CX33" s="621"/>
      <c r="CY33" s="622"/>
      <c r="CZ33" s="611">
        <v>28.4</v>
      </c>
      <c r="DA33" s="623"/>
      <c r="DB33" s="623"/>
      <c r="DC33" s="624"/>
      <c r="DD33" s="614">
        <v>3176768</v>
      </c>
      <c r="DE33" s="621"/>
      <c r="DF33" s="621"/>
      <c r="DG33" s="621"/>
      <c r="DH33" s="621"/>
      <c r="DI33" s="621"/>
      <c r="DJ33" s="621"/>
      <c r="DK33" s="622"/>
      <c r="DL33" s="614">
        <v>1896945</v>
      </c>
      <c r="DM33" s="621"/>
      <c r="DN33" s="621"/>
      <c r="DO33" s="621"/>
      <c r="DP33" s="621"/>
      <c r="DQ33" s="621"/>
      <c r="DR33" s="621"/>
      <c r="DS33" s="621"/>
      <c r="DT33" s="621"/>
      <c r="DU33" s="621"/>
      <c r="DV33" s="622"/>
      <c r="DW33" s="611">
        <v>31.2</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716416</v>
      </c>
      <c r="S34" s="609"/>
      <c r="T34" s="609"/>
      <c r="U34" s="609"/>
      <c r="V34" s="609"/>
      <c r="W34" s="609"/>
      <c r="X34" s="609"/>
      <c r="Y34" s="610"/>
      <c r="Z34" s="646">
        <v>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1440201</v>
      </c>
      <c r="CS34" s="609"/>
      <c r="CT34" s="609"/>
      <c r="CU34" s="609"/>
      <c r="CV34" s="609"/>
      <c r="CW34" s="609"/>
      <c r="CX34" s="609"/>
      <c r="CY34" s="610"/>
      <c r="CZ34" s="611">
        <v>10.5</v>
      </c>
      <c r="DA34" s="623"/>
      <c r="DB34" s="623"/>
      <c r="DC34" s="624"/>
      <c r="DD34" s="614">
        <v>1151332</v>
      </c>
      <c r="DE34" s="609"/>
      <c r="DF34" s="609"/>
      <c r="DG34" s="609"/>
      <c r="DH34" s="609"/>
      <c r="DI34" s="609"/>
      <c r="DJ34" s="609"/>
      <c r="DK34" s="610"/>
      <c r="DL34" s="614">
        <v>785029</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665690</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47958</v>
      </c>
      <c r="CS35" s="621"/>
      <c r="CT35" s="621"/>
      <c r="CU35" s="621"/>
      <c r="CV35" s="621"/>
      <c r="CW35" s="621"/>
      <c r="CX35" s="621"/>
      <c r="CY35" s="622"/>
      <c r="CZ35" s="611">
        <v>0.3</v>
      </c>
      <c r="DA35" s="623"/>
      <c r="DB35" s="623"/>
      <c r="DC35" s="624"/>
      <c r="DD35" s="614">
        <v>30971</v>
      </c>
      <c r="DE35" s="621"/>
      <c r="DF35" s="621"/>
      <c r="DG35" s="621"/>
      <c r="DH35" s="621"/>
      <c r="DI35" s="621"/>
      <c r="DJ35" s="621"/>
      <c r="DK35" s="622"/>
      <c r="DL35" s="614">
        <v>30971</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710564</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883919</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216461</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1366334</v>
      </c>
      <c r="CS36" s="609"/>
      <c r="CT36" s="609"/>
      <c r="CU36" s="609"/>
      <c r="CV36" s="609"/>
      <c r="CW36" s="609"/>
      <c r="CX36" s="609"/>
      <c r="CY36" s="610"/>
      <c r="CZ36" s="611">
        <v>9.9</v>
      </c>
      <c r="DA36" s="623"/>
      <c r="DB36" s="623"/>
      <c r="DC36" s="624"/>
      <c r="DD36" s="614">
        <v>1059589</v>
      </c>
      <c r="DE36" s="609"/>
      <c r="DF36" s="609"/>
      <c r="DG36" s="609"/>
      <c r="DH36" s="609"/>
      <c r="DI36" s="609"/>
      <c r="DJ36" s="609"/>
      <c r="DK36" s="610"/>
      <c r="DL36" s="614">
        <v>619482</v>
      </c>
      <c r="DM36" s="609"/>
      <c r="DN36" s="609"/>
      <c r="DO36" s="609"/>
      <c r="DP36" s="609"/>
      <c r="DQ36" s="609"/>
      <c r="DR36" s="609"/>
      <c r="DS36" s="609"/>
      <c r="DT36" s="609"/>
      <c r="DU36" s="609"/>
      <c r="DV36" s="610"/>
      <c r="DW36" s="611">
        <v>10.199999999999999</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198659</v>
      </c>
      <c r="S37" s="609"/>
      <c r="T37" s="609"/>
      <c r="U37" s="609"/>
      <c r="V37" s="609"/>
      <c r="W37" s="609"/>
      <c r="X37" s="609"/>
      <c r="Y37" s="610"/>
      <c r="Z37" s="646">
        <v>1.4</v>
      </c>
      <c r="AA37" s="646"/>
      <c r="AB37" s="646"/>
      <c r="AC37" s="646"/>
      <c r="AD37" s="647">
        <v>898</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100035</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216461</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377464</v>
      </c>
      <c r="CS37" s="621"/>
      <c r="CT37" s="621"/>
      <c r="CU37" s="621"/>
      <c r="CV37" s="621"/>
      <c r="CW37" s="621"/>
      <c r="CX37" s="621"/>
      <c r="CY37" s="622"/>
      <c r="CZ37" s="611">
        <v>2.7</v>
      </c>
      <c r="DA37" s="623"/>
      <c r="DB37" s="623"/>
      <c r="DC37" s="624"/>
      <c r="DD37" s="614">
        <v>377464</v>
      </c>
      <c r="DE37" s="621"/>
      <c r="DF37" s="621"/>
      <c r="DG37" s="621"/>
      <c r="DH37" s="621"/>
      <c r="DI37" s="621"/>
      <c r="DJ37" s="621"/>
      <c r="DK37" s="622"/>
      <c r="DL37" s="614">
        <v>377464</v>
      </c>
      <c r="DM37" s="621"/>
      <c r="DN37" s="621"/>
      <c r="DO37" s="621"/>
      <c r="DP37" s="621"/>
      <c r="DQ37" s="621"/>
      <c r="DR37" s="621"/>
      <c r="DS37" s="621"/>
      <c r="DT37" s="621"/>
      <c r="DU37" s="621"/>
      <c r="DV37" s="622"/>
      <c r="DW37" s="611">
        <v>6.2</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1931400</v>
      </c>
      <c r="S38" s="609"/>
      <c r="T38" s="609"/>
      <c r="U38" s="609"/>
      <c r="V38" s="609"/>
      <c r="W38" s="609"/>
      <c r="X38" s="609"/>
      <c r="Y38" s="610"/>
      <c r="Z38" s="646">
        <v>13.5</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63135</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1574</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694481</v>
      </c>
      <c r="CS38" s="609"/>
      <c r="CT38" s="609"/>
      <c r="CU38" s="609"/>
      <c r="CV38" s="609"/>
      <c r="CW38" s="609"/>
      <c r="CX38" s="609"/>
      <c r="CY38" s="610"/>
      <c r="CZ38" s="611">
        <v>5.0999999999999996</v>
      </c>
      <c r="DA38" s="623"/>
      <c r="DB38" s="623"/>
      <c r="DC38" s="624"/>
      <c r="DD38" s="614">
        <v>578723</v>
      </c>
      <c r="DE38" s="609"/>
      <c r="DF38" s="609"/>
      <c r="DG38" s="609"/>
      <c r="DH38" s="609"/>
      <c r="DI38" s="609"/>
      <c r="DJ38" s="609"/>
      <c r="DK38" s="610"/>
      <c r="DL38" s="614">
        <v>461463</v>
      </c>
      <c r="DM38" s="609"/>
      <c r="DN38" s="609"/>
      <c r="DO38" s="609"/>
      <c r="DP38" s="609"/>
      <c r="DQ38" s="609"/>
      <c r="DR38" s="609"/>
      <c r="DS38" s="609"/>
      <c r="DT38" s="609"/>
      <c r="DU38" s="609"/>
      <c r="DV38" s="610"/>
      <c r="DW38" s="611">
        <v>7.6</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26268</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2616</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357812</v>
      </c>
      <c r="CS39" s="621"/>
      <c r="CT39" s="621"/>
      <c r="CU39" s="621"/>
      <c r="CV39" s="621"/>
      <c r="CW39" s="621"/>
      <c r="CX39" s="621"/>
      <c r="CY39" s="622"/>
      <c r="CZ39" s="611">
        <v>2.6</v>
      </c>
      <c r="DA39" s="623"/>
      <c r="DB39" s="623"/>
      <c r="DC39" s="624"/>
      <c r="DD39" s="614">
        <v>356153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10700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82</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14352816</v>
      </c>
      <c r="S41" s="633"/>
      <c r="T41" s="633"/>
      <c r="U41" s="633"/>
      <c r="V41" s="633"/>
      <c r="W41" s="633"/>
      <c r="X41" s="633"/>
      <c r="Y41" s="636"/>
      <c r="Z41" s="637">
        <v>100</v>
      </c>
      <c r="AA41" s="637"/>
      <c r="AB41" s="637"/>
      <c r="AC41" s="637"/>
      <c r="AD41" s="638">
        <v>6064757</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230252</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464229</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483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4426381</v>
      </c>
      <c r="CS42" s="621"/>
      <c r="CT42" s="621"/>
      <c r="CU42" s="621"/>
      <c r="CV42" s="621"/>
      <c r="CW42" s="621"/>
      <c r="CX42" s="621"/>
      <c r="CY42" s="622"/>
      <c r="CZ42" s="611">
        <v>32.200000000000003</v>
      </c>
      <c r="DA42" s="623"/>
      <c r="DB42" s="623"/>
      <c r="DC42" s="624"/>
      <c r="DD42" s="614">
        <v>371780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4354036</v>
      </c>
      <c r="CS44" s="609"/>
      <c r="CT44" s="609"/>
      <c r="CU44" s="609"/>
      <c r="CV44" s="609"/>
      <c r="CW44" s="609"/>
      <c r="CX44" s="609"/>
      <c r="CY44" s="610"/>
      <c r="CZ44" s="611">
        <v>31.7</v>
      </c>
      <c r="DA44" s="612"/>
      <c r="DB44" s="612"/>
      <c r="DC44" s="613"/>
      <c r="DD44" s="614">
        <v>341453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3136267</v>
      </c>
      <c r="CS45" s="621"/>
      <c r="CT45" s="621"/>
      <c r="CU45" s="621"/>
      <c r="CV45" s="621"/>
      <c r="CW45" s="621"/>
      <c r="CX45" s="621"/>
      <c r="CY45" s="622"/>
      <c r="CZ45" s="611">
        <v>22.8</v>
      </c>
      <c r="DA45" s="623"/>
      <c r="DB45" s="623"/>
      <c r="DC45" s="624"/>
      <c r="DD45" s="614">
        <v>59347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968990</v>
      </c>
      <c r="CS46" s="609"/>
      <c r="CT46" s="609"/>
      <c r="CU46" s="609"/>
      <c r="CV46" s="609"/>
      <c r="CW46" s="609"/>
      <c r="CX46" s="609"/>
      <c r="CY46" s="610"/>
      <c r="CZ46" s="611">
        <v>7</v>
      </c>
      <c r="DA46" s="612"/>
      <c r="DB46" s="612"/>
      <c r="DC46" s="613"/>
      <c r="DD46" s="614">
        <v>253227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72345</v>
      </c>
      <c r="CS47" s="621"/>
      <c r="CT47" s="621"/>
      <c r="CU47" s="621"/>
      <c r="CV47" s="621"/>
      <c r="CW47" s="621"/>
      <c r="CX47" s="621"/>
      <c r="CY47" s="622"/>
      <c r="CZ47" s="611">
        <v>0.5</v>
      </c>
      <c r="DA47" s="623"/>
      <c r="DB47" s="623"/>
      <c r="DC47" s="624"/>
      <c r="DD47" s="614">
        <v>30327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13747560</v>
      </c>
      <c r="CS49" s="593"/>
      <c r="CT49" s="593"/>
      <c r="CU49" s="593"/>
      <c r="CV49" s="593"/>
      <c r="CW49" s="593"/>
      <c r="CX49" s="593"/>
      <c r="CY49" s="594"/>
      <c r="CZ49" s="595">
        <v>100</v>
      </c>
      <c r="DA49" s="596"/>
      <c r="DB49" s="596"/>
      <c r="DC49" s="597"/>
      <c r="DD49" s="598">
        <v>7635110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HEbuVfZ7E+aeYF5gATgtU4GsFOX+DtMjqDJDSPlMyA1brmZJqiGootndkLv9Ghj/3Q+0tvE9O0kpDVeIvcAqA==" saltValue="63LkWvhaaSXmJevhofFo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F33" sqref="AF33:AJ33"/>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3" t="s">
        <v>351</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4" t="s">
        <v>352</v>
      </c>
      <c r="DK2" s="1085"/>
      <c r="DL2" s="1085"/>
      <c r="DM2" s="1085"/>
      <c r="DN2" s="1085"/>
      <c r="DO2" s="1086"/>
      <c r="DP2" s="210"/>
      <c r="DQ2" s="1084" t="s">
        <v>353</v>
      </c>
      <c r="DR2" s="1085"/>
      <c r="DS2" s="1085"/>
      <c r="DT2" s="1085"/>
      <c r="DU2" s="1085"/>
      <c r="DV2" s="1085"/>
      <c r="DW2" s="1085"/>
      <c r="DX2" s="1085"/>
      <c r="DY2" s="1085"/>
      <c r="DZ2" s="108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52" t="s">
        <v>354</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4"/>
      <c r="BA4" s="214"/>
      <c r="BB4" s="214"/>
      <c r="BC4" s="214"/>
      <c r="BD4" s="214"/>
      <c r="BE4" s="215"/>
      <c r="BF4" s="215"/>
      <c r="BG4" s="215"/>
      <c r="BH4" s="215"/>
      <c r="BI4" s="215"/>
      <c r="BJ4" s="215"/>
      <c r="BK4" s="215"/>
      <c r="BL4" s="215"/>
      <c r="BM4" s="215"/>
      <c r="BN4" s="215"/>
      <c r="BO4" s="215"/>
      <c r="BP4" s="215"/>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2">
      <c r="A5" s="992" t="s">
        <v>356</v>
      </c>
      <c r="B5" s="993"/>
      <c r="C5" s="993"/>
      <c r="D5" s="993"/>
      <c r="E5" s="993"/>
      <c r="F5" s="993"/>
      <c r="G5" s="993"/>
      <c r="H5" s="993"/>
      <c r="I5" s="993"/>
      <c r="J5" s="993"/>
      <c r="K5" s="993"/>
      <c r="L5" s="993"/>
      <c r="M5" s="993"/>
      <c r="N5" s="993"/>
      <c r="O5" s="993"/>
      <c r="P5" s="994"/>
      <c r="Q5" s="998" t="s">
        <v>357</v>
      </c>
      <c r="R5" s="999"/>
      <c r="S5" s="999"/>
      <c r="T5" s="999"/>
      <c r="U5" s="1000"/>
      <c r="V5" s="998" t="s">
        <v>358</v>
      </c>
      <c r="W5" s="999"/>
      <c r="X5" s="999"/>
      <c r="Y5" s="999"/>
      <c r="Z5" s="1000"/>
      <c r="AA5" s="998" t="s">
        <v>359</v>
      </c>
      <c r="AB5" s="999"/>
      <c r="AC5" s="999"/>
      <c r="AD5" s="999"/>
      <c r="AE5" s="999"/>
      <c r="AF5" s="1087" t="s">
        <v>360</v>
      </c>
      <c r="AG5" s="999"/>
      <c r="AH5" s="999"/>
      <c r="AI5" s="999"/>
      <c r="AJ5" s="1012"/>
      <c r="AK5" s="999" t="s">
        <v>361</v>
      </c>
      <c r="AL5" s="999"/>
      <c r="AM5" s="999"/>
      <c r="AN5" s="999"/>
      <c r="AO5" s="1000"/>
      <c r="AP5" s="998" t="s">
        <v>362</v>
      </c>
      <c r="AQ5" s="999"/>
      <c r="AR5" s="999"/>
      <c r="AS5" s="999"/>
      <c r="AT5" s="1000"/>
      <c r="AU5" s="998" t="s">
        <v>363</v>
      </c>
      <c r="AV5" s="999"/>
      <c r="AW5" s="999"/>
      <c r="AX5" s="999"/>
      <c r="AY5" s="1012"/>
      <c r="AZ5" s="214"/>
      <c r="BA5" s="214"/>
      <c r="BB5" s="214"/>
      <c r="BC5" s="214"/>
      <c r="BD5" s="214"/>
      <c r="BE5" s="215"/>
      <c r="BF5" s="215"/>
      <c r="BG5" s="215"/>
      <c r="BH5" s="215"/>
      <c r="BI5" s="215"/>
      <c r="BJ5" s="215"/>
      <c r="BK5" s="215"/>
      <c r="BL5" s="215"/>
      <c r="BM5" s="215"/>
      <c r="BN5" s="215"/>
      <c r="BO5" s="215"/>
      <c r="BP5" s="215"/>
      <c r="BQ5" s="992" t="s">
        <v>364</v>
      </c>
      <c r="BR5" s="993"/>
      <c r="BS5" s="993"/>
      <c r="BT5" s="993"/>
      <c r="BU5" s="993"/>
      <c r="BV5" s="993"/>
      <c r="BW5" s="993"/>
      <c r="BX5" s="993"/>
      <c r="BY5" s="993"/>
      <c r="BZ5" s="993"/>
      <c r="CA5" s="993"/>
      <c r="CB5" s="993"/>
      <c r="CC5" s="993"/>
      <c r="CD5" s="993"/>
      <c r="CE5" s="993"/>
      <c r="CF5" s="993"/>
      <c r="CG5" s="994"/>
      <c r="CH5" s="998" t="s">
        <v>365</v>
      </c>
      <c r="CI5" s="999"/>
      <c r="CJ5" s="999"/>
      <c r="CK5" s="999"/>
      <c r="CL5" s="1000"/>
      <c r="CM5" s="998" t="s">
        <v>366</v>
      </c>
      <c r="CN5" s="999"/>
      <c r="CO5" s="999"/>
      <c r="CP5" s="999"/>
      <c r="CQ5" s="1000"/>
      <c r="CR5" s="998" t="s">
        <v>367</v>
      </c>
      <c r="CS5" s="999"/>
      <c r="CT5" s="999"/>
      <c r="CU5" s="999"/>
      <c r="CV5" s="1000"/>
      <c r="CW5" s="998" t="s">
        <v>368</v>
      </c>
      <c r="CX5" s="999"/>
      <c r="CY5" s="999"/>
      <c r="CZ5" s="999"/>
      <c r="DA5" s="1000"/>
      <c r="DB5" s="998" t="s">
        <v>369</v>
      </c>
      <c r="DC5" s="999"/>
      <c r="DD5" s="999"/>
      <c r="DE5" s="999"/>
      <c r="DF5" s="1000"/>
      <c r="DG5" s="1077" t="s">
        <v>370</v>
      </c>
      <c r="DH5" s="1078"/>
      <c r="DI5" s="1078"/>
      <c r="DJ5" s="1078"/>
      <c r="DK5" s="1079"/>
      <c r="DL5" s="1077" t="s">
        <v>371</v>
      </c>
      <c r="DM5" s="1078"/>
      <c r="DN5" s="1078"/>
      <c r="DO5" s="1078"/>
      <c r="DP5" s="1079"/>
      <c r="DQ5" s="998" t="s">
        <v>372</v>
      </c>
      <c r="DR5" s="999"/>
      <c r="DS5" s="999"/>
      <c r="DT5" s="999"/>
      <c r="DU5" s="1000"/>
      <c r="DV5" s="998" t="s">
        <v>363</v>
      </c>
      <c r="DW5" s="999"/>
      <c r="DX5" s="999"/>
      <c r="DY5" s="999"/>
      <c r="DZ5" s="1012"/>
      <c r="EA5" s="217"/>
    </row>
    <row r="6" spans="1:131" s="218" customFormat="1" ht="26.25" customHeight="1" thickBot="1" x14ac:dyDescent="0.25">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88"/>
      <c r="AG6" s="1002"/>
      <c r="AH6" s="1002"/>
      <c r="AI6" s="1002"/>
      <c r="AJ6" s="1013"/>
      <c r="AK6" s="1002"/>
      <c r="AL6" s="1002"/>
      <c r="AM6" s="1002"/>
      <c r="AN6" s="1002"/>
      <c r="AO6" s="1003"/>
      <c r="AP6" s="1001"/>
      <c r="AQ6" s="1002"/>
      <c r="AR6" s="1002"/>
      <c r="AS6" s="1002"/>
      <c r="AT6" s="1003"/>
      <c r="AU6" s="1001"/>
      <c r="AV6" s="1002"/>
      <c r="AW6" s="1002"/>
      <c r="AX6" s="1002"/>
      <c r="AY6" s="1013"/>
      <c r="AZ6" s="214"/>
      <c r="BA6" s="214"/>
      <c r="BB6" s="214"/>
      <c r="BC6" s="214"/>
      <c r="BD6" s="214"/>
      <c r="BE6" s="215"/>
      <c r="BF6" s="215"/>
      <c r="BG6" s="215"/>
      <c r="BH6" s="215"/>
      <c r="BI6" s="215"/>
      <c r="BJ6" s="215"/>
      <c r="BK6" s="215"/>
      <c r="BL6" s="215"/>
      <c r="BM6" s="215"/>
      <c r="BN6" s="215"/>
      <c r="BO6" s="215"/>
      <c r="BP6" s="215"/>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0"/>
      <c r="DH6" s="1081"/>
      <c r="DI6" s="1081"/>
      <c r="DJ6" s="1081"/>
      <c r="DK6" s="1082"/>
      <c r="DL6" s="1080"/>
      <c r="DM6" s="1081"/>
      <c r="DN6" s="1081"/>
      <c r="DO6" s="1081"/>
      <c r="DP6" s="1082"/>
      <c r="DQ6" s="1001"/>
      <c r="DR6" s="1002"/>
      <c r="DS6" s="1002"/>
      <c r="DT6" s="1002"/>
      <c r="DU6" s="1003"/>
      <c r="DV6" s="1001"/>
      <c r="DW6" s="1002"/>
      <c r="DX6" s="1002"/>
      <c r="DY6" s="1002"/>
      <c r="DZ6" s="1013"/>
      <c r="EA6" s="217"/>
    </row>
    <row r="7" spans="1:131" s="218" customFormat="1" ht="26.25" customHeight="1" thickTop="1" x14ac:dyDescent="0.2">
      <c r="A7" s="219">
        <v>1</v>
      </c>
      <c r="B7" s="1040" t="s">
        <v>373</v>
      </c>
      <c r="C7" s="1041"/>
      <c r="D7" s="1041"/>
      <c r="E7" s="1041"/>
      <c r="F7" s="1041"/>
      <c r="G7" s="1041"/>
      <c r="H7" s="1041"/>
      <c r="I7" s="1041"/>
      <c r="J7" s="1041"/>
      <c r="K7" s="1041"/>
      <c r="L7" s="1041"/>
      <c r="M7" s="1041"/>
      <c r="N7" s="1041"/>
      <c r="O7" s="1041"/>
      <c r="P7" s="1042"/>
      <c r="Q7" s="1095">
        <v>14243</v>
      </c>
      <c r="R7" s="1096"/>
      <c r="S7" s="1096"/>
      <c r="T7" s="1096"/>
      <c r="U7" s="1096"/>
      <c r="V7" s="1096">
        <v>13640</v>
      </c>
      <c r="W7" s="1096"/>
      <c r="X7" s="1096"/>
      <c r="Y7" s="1096"/>
      <c r="Z7" s="1096"/>
      <c r="AA7" s="1096">
        <v>603</v>
      </c>
      <c r="AB7" s="1096"/>
      <c r="AC7" s="1096"/>
      <c r="AD7" s="1096"/>
      <c r="AE7" s="1097"/>
      <c r="AF7" s="1098">
        <v>499</v>
      </c>
      <c r="AG7" s="1099"/>
      <c r="AH7" s="1099"/>
      <c r="AI7" s="1099"/>
      <c r="AJ7" s="1100"/>
      <c r="AK7" s="1101"/>
      <c r="AL7" s="1102"/>
      <c r="AM7" s="1102"/>
      <c r="AN7" s="1102"/>
      <c r="AO7" s="1102"/>
      <c r="AP7" s="1102">
        <v>16416</v>
      </c>
      <c r="AQ7" s="1102"/>
      <c r="AR7" s="1102"/>
      <c r="AS7" s="1102"/>
      <c r="AT7" s="1102"/>
      <c r="AU7" s="1103"/>
      <c r="AV7" s="1103"/>
      <c r="AW7" s="1103"/>
      <c r="AX7" s="1103"/>
      <c r="AY7" s="1104"/>
      <c r="AZ7" s="214"/>
      <c r="BA7" s="214"/>
      <c r="BB7" s="214"/>
      <c r="BC7" s="214"/>
      <c r="BD7" s="214"/>
      <c r="BE7" s="215"/>
      <c r="BF7" s="215"/>
      <c r="BG7" s="215"/>
      <c r="BH7" s="215"/>
      <c r="BI7" s="215"/>
      <c r="BJ7" s="215"/>
      <c r="BK7" s="215"/>
      <c r="BL7" s="215"/>
      <c r="BM7" s="215"/>
      <c r="BN7" s="215"/>
      <c r="BO7" s="215"/>
      <c r="BP7" s="215"/>
      <c r="BQ7" s="219">
        <v>1</v>
      </c>
      <c r="BR7" s="220" t="s">
        <v>561</v>
      </c>
      <c r="BS7" s="1092" t="s">
        <v>562</v>
      </c>
      <c r="BT7" s="1093"/>
      <c r="BU7" s="1093"/>
      <c r="BV7" s="1093"/>
      <c r="BW7" s="1093"/>
      <c r="BX7" s="1093"/>
      <c r="BY7" s="1093"/>
      <c r="BZ7" s="1093"/>
      <c r="CA7" s="1093"/>
      <c r="CB7" s="1093"/>
      <c r="CC7" s="1093"/>
      <c r="CD7" s="1093"/>
      <c r="CE7" s="1093"/>
      <c r="CF7" s="1093"/>
      <c r="CG7" s="1105"/>
      <c r="CH7" s="1089">
        <v>-19</v>
      </c>
      <c r="CI7" s="1090"/>
      <c r="CJ7" s="1090"/>
      <c r="CK7" s="1090"/>
      <c r="CL7" s="1091"/>
      <c r="CM7" s="1089">
        <v>-54</v>
      </c>
      <c r="CN7" s="1090"/>
      <c r="CO7" s="1090"/>
      <c r="CP7" s="1090"/>
      <c r="CQ7" s="1091"/>
      <c r="CR7" s="1089">
        <v>10</v>
      </c>
      <c r="CS7" s="1090"/>
      <c r="CT7" s="1090"/>
      <c r="CU7" s="1090"/>
      <c r="CV7" s="1091"/>
      <c r="CW7" s="1089" t="s">
        <v>555</v>
      </c>
      <c r="CX7" s="1090"/>
      <c r="CY7" s="1090"/>
      <c r="CZ7" s="1090"/>
      <c r="DA7" s="1091"/>
      <c r="DB7" s="1089" t="s">
        <v>555</v>
      </c>
      <c r="DC7" s="1090"/>
      <c r="DD7" s="1090"/>
      <c r="DE7" s="1090"/>
      <c r="DF7" s="1091"/>
      <c r="DG7" s="1089" t="s">
        <v>555</v>
      </c>
      <c r="DH7" s="1090"/>
      <c r="DI7" s="1090"/>
      <c r="DJ7" s="1090"/>
      <c r="DK7" s="1091"/>
      <c r="DL7" s="1089" t="s">
        <v>555</v>
      </c>
      <c r="DM7" s="1090"/>
      <c r="DN7" s="1090"/>
      <c r="DO7" s="1090"/>
      <c r="DP7" s="1091"/>
      <c r="DQ7" s="1089" t="s">
        <v>555</v>
      </c>
      <c r="DR7" s="1090"/>
      <c r="DS7" s="1090"/>
      <c r="DT7" s="1090"/>
      <c r="DU7" s="1091"/>
      <c r="DV7" s="1092"/>
      <c r="DW7" s="1093"/>
      <c r="DX7" s="1093"/>
      <c r="DY7" s="1093"/>
      <c r="DZ7" s="1094"/>
      <c r="EA7" s="217"/>
    </row>
    <row r="8" spans="1:131" s="218" customFormat="1" ht="26.25" customHeight="1" x14ac:dyDescent="0.2">
      <c r="A8" s="221">
        <v>2</v>
      </c>
      <c r="B8" s="1027" t="s">
        <v>374</v>
      </c>
      <c r="C8" s="1028"/>
      <c r="D8" s="1028"/>
      <c r="E8" s="1028"/>
      <c r="F8" s="1028"/>
      <c r="G8" s="1028"/>
      <c r="H8" s="1028"/>
      <c r="I8" s="1028"/>
      <c r="J8" s="1028"/>
      <c r="K8" s="1028"/>
      <c r="L8" s="1028"/>
      <c r="M8" s="1028"/>
      <c r="N8" s="1028"/>
      <c r="O8" s="1028"/>
      <c r="P8" s="1029"/>
      <c r="Q8" s="1032">
        <v>47</v>
      </c>
      <c r="R8" s="1033"/>
      <c r="S8" s="1033"/>
      <c r="T8" s="1033"/>
      <c r="U8" s="1033"/>
      <c r="V8" s="1033">
        <v>46</v>
      </c>
      <c r="W8" s="1033"/>
      <c r="X8" s="1033"/>
      <c r="Y8" s="1033"/>
      <c r="Z8" s="1033"/>
      <c r="AA8" s="1033">
        <v>1</v>
      </c>
      <c r="AB8" s="1033"/>
      <c r="AC8" s="1033"/>
      <c r="AD8" s="1033"/>
      <c r="AE8" s="717"/>
      <c r="AF8" s="719">
        <v>1</v>
      </c>
      <c r="AG8" s="715"/>
      <c r="AH8" s="715"/>
      <c r="AI8" s="715"/>
      <c r="AJ8" s="718"/>
      <c r="AK8" s="1073"/>
      <c r="AL8" s="1074"/>
      <c r="AM8" s="1074"/>
      <c r="AN8" s="1074"/>
      <c r="AO8" s="1074"/>
      <c r="AP8" s="1074"/>
      <c r="AQ8" s="1074"/>
      <c r="AR8" s="1074"/>
      <c r="AS8" s="1074"/>
      <c r="AT8" s="1074"/>
      <c r="AU8" s="1075"/>
      <c r="AV8" s="1075"/>
      <c r="AW8" s="1075"/>
      <c r="AX8" s="1075"/>
      <c r="AY8" s="1076"/>
      <c r="AZ8" s="214"/>
      <c r="BA8" s="214"/>
      <c r="BB8" s="214"/>
      <c r="BC8" s="214"/>
      <c r="BD8" s="214"/>
      <c r="BE8" s="215"/>
      <c r="BF8" s="215"/>
      <c r="BG8" s="215"/>
      <c r="BH8" s="215"/>
      <c r="BI8" s="215"/>
      <c r="BJ8" s="215"/>
      <c r="BK8" s="215"/>
      <c r="BL8" s="215"/>
      <c r="BM8" s="215"/>
      <c r="BN8" s="215"/>
      <c r="BO8" s="215"/>
      <c r="BP8" s="215"/>
      <c r="BQ8" s="221">
        <v>2</v>
      </c>
      <c r="BR8" s="222"/>
      <c r="BS8" s="989"/>
      <c r="BT8" s="990"/>
      <c r="BU8" s="990"/>
      <c r="BV8" s="990"/>
      <c r="BW8" s="990"/>
      <c r="BX8" s="990"/>
      <c r="BY8" s="990"/>
      <c r="BZ8" s="990"/>
      <c r="CA8" s="990"/>
      <c r="CB8" s="990"/>
      <c r="CC8" s="990"/>
      <c r="CD8" s="990"/>
      <c r="CE8" s="990"/>
      <c r="CF8" s="990"/>
      <c r="CG8" s="1011"/>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17"/>
    </row>
    <row r="9" spans="1:131" s="218" customFormat="1" ht="26.25" customHeight="1" x14ac:dyDescent="0.2">
      <c r="A9" s="221">
        <v>3</v>
      </c>
      <c r="B9" s="1027" t="s">
        <v>375</v>
      </c>
      <c r="C9" s="1028"/>
      <c r="D9" s="1028"/>
      <c r="E9" s="1028"/>
      <c r="F9" s="1028"/>
      <c r="G9" s="1028"/>
      <c r="H9" s="1028"/>
      <c r="I9" s="1028"/>
      <c r="J9" s="1028"/>
      <c r="K9" s="1028"/>
      <c r="L9" s="1028"/>
      <c r="M9" s="1028"/>
      <c r="N9" s="1028"/>
      <c r="O9" s="1028"/>
      <c r="P9" s="1029"/>
      <c r="Q9" s="1032">
        <v>14</v>
      </c>
      <c r="R9" s="1033"/>
      <c r="S9" s="1033"/>
      <c r="T9" s="1033"/>
      <c r="U9" s="1033"/>
      <c r="V9" s="1033">
        <v>14</v>
      </c>
      <c r="W9" s="1033"/>
      <c r="X9" s="1033"/>
      <c r="Y9" s="1033"/>
      <c r="Z9" s="1033"/>
      <c r="AA9" s="1033">
        <v>0</v>
      </c>
      <c r="AB9" s="1033"/>
      <c r="AC9" s="1033"/>
      <c r="AD9" s="1033"/>
      <c r="AE9" s="717"/>
      <c r="AF9" s="719">
        <v>0</v>
      </c>
      <c r="AG9" s="715"/>
      <c r="AH9" s="715"/>
      <c r="AI9" s="715"/>
      <c r="AJ9" s="718"/>
      <c r="AK9" s="1073"/>
      <c r="AL9" s="1074"/>
      <c r="AM9" s="1074"/>
      <c r="AN9" s="1074"/>
      <c r="AO9" s="1074"/>
      <c r="AP9" s="1074"/>
      <c r="AQ9" s="1074"/>
      <c r="AR9" s="1074"/>
      <c r="AS9" s="1074"/>
      <c r="AT9" s="1074"/>
      <c r="AU9" s="1075"/>
      <c r="AV9" s="1075"/>
      <c r="AW9" s="1075"/>
      <c r="AX9" s="1075"/>
      <c r="AY9" s="1076"/>
      <c r="AZ9" s="214"/>
      <c r="BA9" s="214"/>
      <c r="BB9" s="214"/>
      <c r="BC9" s="214"/>
      <c r="BD9" s="214"/>
      <c r="BE9" s="215"/>
      <c r="BF9" s="215"/>
      <c r="BG9" s="215"/>
      <c r="BH9" s="215"/>
      <c r="BI9" s="215"/>
      <c r="BJ9" s="215"/>
      <c r="BK9" s="215"/>
      <c r="BL9" s="215"/>
      <c r="BM9" s="215"/>
      <c r="BN9" s="215"/>
      <c r="BO9" s="215"/>
      <c r="BP9" s="215"/>
      <c r="BQ9" s="221">
        <v>3</v>
      </c>
      <c r="BR9" s="222"/>
      <c r="BS9" s="989"/>
      <c r="BT9" s="990"/>
      <c r="BU9" s="990"/>
      <c r="BV9" s="990"/>
      <c r="BW9" s="990"/>
      <c r="BX9" s="990"/>
      <c r="BY9" s="990"/>
      <c r="BZ9" s="990"/>
      <c r="CA9" s="990"/>
      <c r="CB9" s="990"/>
      <c r="CC9" s="990"/>
      <c r="CD9" s="990"/>
      <c r="CE9" s="990"/>
      <c r="CF9" s="990"/>
      <c r="CG9" s="1011"/>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17"/>
    </row>
    <row r="10" spans="1:131" s="218" customFormat="1" ht="26.25" customHeight="1" x14ac:dyDescent="0.2">
      <c r="A10" s="221">
        <v>4</v>
      </c>
      <c r="B10" s="1027" t="s">
        <v>376</v>
      </c>
      <c r="C10" s="1028"/>
      <c r="D10" s="1028"/>
      <c r="E10" s="1028"/>
      <c r="F10" s="1028"/>
      <c r="G10" s="1028"/>
      <c r="H10" s="1028"/>
      <c r="I10" s="1028"/>
      <c r="J10" s="1028"/>
      <c r="K10" s="1028"/>
      <c r="L10" s="1028"/>
      <c r="M10" s="1028"/>
      <c r="N10" s="1028"/>
      <c r="O10" s="1028"/>
      <c r="P10" s="1029"/>
      <c r="Q10" s="1032">
        <v>125</v>
      </c>
      <c r="R10" s="1033"/>
      <c r="S10" s="1033"/>
      <c r="T10" s="1033"/>
      <c r="U10" s="1033"/>
      <c r="V10" s="1033">
        <v>125</v>
      </c>
      <c r="W10" s="1033"/>
      <c r="X10" s="1033"/>
      <c r="Y10" s="1033"/>
      <c r="Z10" s="1033"/>
      <c r="AA10" s="1033">
        <v>0</v>
      </c>
      <c r="AB10" s="1033"/>
      <c r="AC10" s="1033"/>
      <c r="AD10" s="1033"/>
      <c r="AE10" s="717"/>
      <c r="AF10" s="719">
        <v>0</v>
      </c>
      <c r="AG10" s="715"/>
      <c r="AH10" s="715"/>
      <c r="AI10" s="715"/>
      <c r="AJ10" s="718"/>
      <c r="AK10" s="1073"/>
      <c r="AL10" s="1074"/>
      <c r="AM10" s="1074"/>
      <c r="AN10" s="1074"/>
      <c r="AO10" s="1074"/>
      <c r="AP10" s="1074"/>
      <c r="AQ10" s="1074"/>
      <c r="AR10" s="1074"/>
      <c r="AS10" s="1074"/>
      <c r="AT10" s="1074"/>
      <c r="AU10" s="1075"/>
      <c r="AV10" s="1075"/>
      <c r="AW10" s="1075"/>
      <c r="AX10" s="1075"/>
      <c r="AY10" s="1076"/>
      <c r="AZ10" s="214"/>
      <c r="BA10" s="214"/>
      <c r="BB10" s="214"/>
      <c r="BC10" s="214"/>
      <c r="BD10" s="214"/>
      <c r="BE10" s="215"/>
      <c r="BF10" s="215"/>
      <c r="BG10" s="215"/>
      <c r="BH10" s="215"/>
      <c r="BI10" s="215"/>
      <c r="BJ10" s="215"/>
      <c r="BK10" s="215"/>
      <c r="BL10" s="215"/>
      <c r="BM10" s="215"/>
      <c r="BN10" s="215"/>
      <c r="BO10" s="215"/>
      <c r="BP10" s="215"/>
      <c r="BQ10" s="221">
        <v>4</v>
      </c>
      <c r="BR10" s="222"/>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17"/>
    </row>
    <row r="11" spans="1:131" s="218" customFormat="1" ht="26.25" customHeight="1" x14ac:dyDescent="0.2">
      <c r="A11" s="221">
        <v>5</v>
      </c>
      <c r="B11" s="1027"/>
      <c r="C11" s="1028"/>
      <c r="D11" s="1028"/>
      <c r="E11" s="1028"/>
      <c r="F11" s="1028"/>
      <c r="G11" s="1028"/>
      <c r="H11" s="1028"/>
      <c r="I11" s="1028"/>
      <c r="J11" s="1028"/>
      <c r="K11" s="1028"/>
      <c r="L11" s="1028"/>
      <c r="M11" s="1028"/>
      <c r="N11" s="1028"/>
      <c r="O11" s="1028"/>
      <c r="P11" s="1029"/>
      <c r="Q11" s="1032"/>
      <c r="R11" s="1033"/>
      <c r="S11" s="1033"/>
      <c r="T11" s="1033"/>
      <c r="U11" s="1033"/>
      <c r="V11" s="1033"/>
      <c r="W11" s="1033"/>
      <c r="X11" s="1033"/>
      <c r="Y11" s="1033"/>
      <c r="Z11" s="1033"/>
      <c r="AA11" s="1033"/>
      <c r="AB11" s="1033"/>
      <c r="AC11" s="1033"/>
      <c r="AD11" s="1033"/>
      <c r="AE11" s="717"/>
      <c r="AF11" s="719"/>
      <c r="AG11" s="715"/>
      <c r="AH11" s="715"/>
      <c r="AI11" s="715"/>
      <c r="AJ11" s="718"/>
      <c r="AK11" s="1073"/>
      <c r="AL11" s="1074"/>
      <c r="AM11" s="1074"/>
      <c r="AN11" s="1074"/>
      <c r="AO11" s="1074"/>
      <c r="AP11" s="1074"/>
      <c r="AQ11" s="1074"/>
      <c r="AR11" s="1074"/>
      <c r="AS11" s="1074"/>
      <c r="AT11" s="1074"/>
      <c r="AU11" s="1075"/>
      <c r="AV11" s="1075"/>
      <c r="AW11" s="1075"/>
      <c r="AX11" s="1075"/>
      <c r="AY11" s="1076"/>
      <c r="AZ11" s="214"/>
      <c r="BA11" s="214"/>
      <c r="BB11" s="214"/>
      <c r="BC11" s="214"/>
      <c r="BD11" s="214"/>
      <c r="BE11" s="215"/>
      <c r="BF11" s="215"/>
      <c r="BG11" s="215"/>
      <c r="BH11" s="215"/>
      <c r="BI11" s="215"/>
      <c r="BJ11" s="215"/>
      <c r="BK11" s="215"/>
      <c r="BL11" s="215"/>
      <c r="BM11" s="215"/>
      <c r="BN11" s="215"/>
      <c r="BO11" s="215"/>
      <c r="BP11" s="215"/>
      <c r="BQ11" s="221">
        <v>5</v>
      </c>
      <c r="BR11" s="222"/>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17"/>
    </row>
    <row r="12" spans="1:131" s="218" customFormat="1" ht="26.25" customHeight="1" x14ac:dyDescent="0.2">
      <c r="A12" s="221">
        <v>6</v>
      </c>
      <c r="B12" s="1027"/>
      <c r="C12" s="1028"/>
      <c r="D12" s="1028"/>
      <c r="E12" s="1028"/>
      <c r="F12" s="1028"/>
      <c r="G12" s="1028"/>
      <c r="H12" s="1028"/>
      <c r="I12" s="1028"/>
      <c r="J12" s="1028"/>
      <c r="K12" s="1028"/>
      <c r="L12" s="1028"/>
      <c r="M12" s="1028"/>
      <c r="N12" s="1028"/>
      <c r="O12" s="1028"/>
      <c r="P12" s="1029"/>
      <c r="Q12" s="1032"/>
      <c r="R12" s="1033"/>
      <c r="S12" s="1033"/>
      <c r="T12" s="1033"/>
      <c r="U12" s="1033"/>
      <c r="V12" s="1033"/>
      <c r="W12" s="1033"/>
      <c r="X12" s="1033"/>
      <c r="Y12" s="1033"/>
      <c r="Z12" s="1033"/>
      <c r="AA12" s="1033"/>
      <c r="AB12" s="1033"/>
      <c r="AC12" s="1033"/>
      <c r="AD12" s="1033"/>
      <c r="AE12" s="717"/>
      <c r="AF12" s="719"/>
      <c r="AG12" s="715"/>
      <c r="AH12" s="715"/>
      <c r="AI12" s="715"/>
      <c r="AJ12" s="718"/>
      <c r="AK12" s="1073"/>
      <c r="AL12" s="1074"/>
      <c r="AM12" s="1074"/>
      <c r="AN12" s="1074"/>
      <c r="AO12" s="1074"/>
      <c r="AP12" s="1074"/>
      <c r="AQ12" s="1074"/>
      <c r="AR12" s="1074"/>
      <c r="AS12" s="1074"/>
      <c r="AT12" s="1074"/>
      <c r="AU12" s="1075"/>
      <c r="AV12" s="1075"/>
      <c r="AW12" s="1075"/>
      <c r="AX12" s="1075"/>
      <c r="AY12" s="1076"/>
      <c r="AZ12" s="214"/>
      <c r="BA12" s="214"/>
      <c r="BB12" s="214"/>
      <c r="BC12" s="214"/>
      <c r="BD12" s="214"/>
      <c r="BE12" s="215"/>
      <c r="BF12" s="215"/>
      <c r="BG12" s="215"/>
      <c r="BH12" s="215"/>
      <c r="BI12" s="215"/>
      <c r="BJ12" s="215"/>
      <c r="BK12" s="215"/>
      <c r="BL12" s="215"/>
      <c r="BM12" s="215"/>
      <c r="BN12" s="215"/>
      <c r="BO12" s="215"/>
      <c r="BP12" s="215"/>
      <c r="BQ12" s="221">
        <v>6</v>
      </c>
      <c r="BR12" s="222"/>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17"/>
    </row>
    <row r="13" spans="1:131" s="218" customFormat="1" ht="26.25" customHeight="1" x14ac:dyDescent="0.2">
      <c r="A13" s="221">
        <v>7</v>
      </c>
      <c r="B13" s="1027"/>
      <c r="C13" s="1028"/>
      <c r="D13" s="1028"/>
      <c r="E13" s="1028"/>
      <c r="F13" s="1028"/>
      <c r="G13" s="1028"/>
      <c r="H13" s="1028"/>
      <c r="I13" s="1028"/>
      <c r="J13" s="1028"/>
      <c r="K13" s="1028"/>
      <c r="L13" s="1028"/>
      <c r="M13" s="1028"/>
      <c r="N13" s="1028"/>
      <c r="O13" s="1028"/>
      <c r="P13" s="1029"/>
      <c r="Q13" s="1032"/>
      <c r="R13" s="1033"/>
      <c r="S13" s="1033"/>
      <c r="T13" s="1033"/>
      <c r="U13" s="1033"/>
      <c r="V13" s="1033"/>
      <c r="W13" s="1033"/>
      <c r="X13" s="1033"/>
      <c r="Y13" s="1033"/>
      <c r="Z13" s="1033"/>
      <c r="AA13" s="1033"/>
      <c r="AB13" s="1033"/>
      <c r="AC13" s="1033"/>
      <c r="AD13" s="1033"/>
      <c r="AE13" s="717"/>
      <c r="AF13" s="719"/>
      <c r="AG13" s="715"/>
      <c r="AH13" s="715"/>
      <c r="AI13" s="715"/>
      <c r="AJ13" s="718"/>
      <c r="AK13" s="1073"/>
      <c r="AL13" s="1074"/>
      <c r="AM13" s="1074"/>
      <c r="AN13" s="1074"/>
      <c r="AO13" s="1074"/>
      <c r="AP13" s="1074"/>
      <c r="AQ13" s="1074"/>
      <c r="AR13" s="1074"/>
      <c r="AS13" s="1074"/>
      <c r="AT13" s="1074"/>
      <c r="AU13" s="1075"/>
      <c r="AV13" s="1075"/>
      <c r="AW13" s="1075"/>
      <c r="AX13" s="1075"/>
      <c r="AY13" s="1076"/>
      <c r="AZ13" s="214"/>
      <c r="BA13" s="214"/>
      <c r="BB13" s="214"/>
      <c r="BC13" s="214"/>
      <c r="BD13" s="214"/>
      <c r="BE13" s="215"/>
      <c r="BF13" s="215"/>
      <c r="BG13" s="215"/>
      <c r="BH13" s="215"/>
      <c r="BI13" s="215"/>
      <c r="BJ13" s="215"/>
      <c r="BK13" s="215"/>
      <c r="BL13" s="215"/>
      <c r="BM13" s="215"/>
      <c r="BN13" s="215"/>
      <c r="BO13" s="215"/>
      <c r="BP13" s="215"/>
      <c r="BQ13" s="221">
        <v>7</v>
      </c>
      <c r="BR13" s="222"/>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17"/>
    </row>
    <row r="14" spans="1:131" s="218" customFormat="1" ht="26.25" customHeight="1" x14ac:dyDescent="0.2">
      <c r="A14" s="221">
        <v>8</v>
      </c>
      <c r="B14" s="1027"/>
      <c r="C14" s="1028"/>
      <c r="D14" s="1028"/>
      <c r="E14" s="1028"/>
      <c r="F14" s="1028"/>
      <c r="G14" s="1028"/>
      <c r="H14" s="1028"/>
      <c r="I14" s="1028"/>
      <c r="J14" s="1028"/>
      <c r="K14" s="1028"/>
      <c r="L14" s="1028"/>
      <c r="M14" s="1028"/>
      <c r="N14" s="1028"/>
      <c r="O14" s="1028"/>
      <c r="P14" s="1029"/>
      <c r="Q14" s="1032"/>
      <c r="R14" s="1033"/>
      <c r="S14" s="1033"/>
      <c r="T14" s="1033"/>
      <c r="U14" s="1033"/>
      <c r="V14" s="1033"/>
      <c r="W14" s="1033"/>
      <c r="X14" s="1033"/>
      <c r="Y14" s="1033"/>
      <c r="Z14" s="1033"/>
      <c r="AA14" s="1033"/>
      <c r="AB14" s="1033"/>
      <c r="AC14" s="1033"/>
      <c r="AD14" s="1033"/>
      <c r="AE14" s="717"/>
      <c r="AF14" s="719"/>
      <c r="AG14" s="715"/>
      <c r="AH14" s="715"/>
      <c r="AI14" s="715"/>
      <c r="AJ14" s="718"/>
      <c r="AK14" s="1073"/>
      <c r="AL14" s="1074"/>
      <c r="AM14" s="1074"/>
      <c r="AN14" s="1074"/>
      <c r="AO14" s="1074"/>
      <c r="AP14" s="1074"/>
      <c r="AQ14" s="1074"/>
      <c r="AR14" s="1074"/>
      <c r="AS14" s="1074"/>
      <c r="AT14" s="1074"/>
      <c r="AU14" s="1075"/>
      <c r="AV14" s="1075"/>
      <c r="AW14" s="1075"/>
      <c r="AX14" s="1075"/>
      <c r="AY14" s="1076"/>
      <c r="AZ14" s="214"/>
      <c r="BA14" s="214"/>
      <c r="BB14" s="214"/>
      <c r="BC14" s="214"/>
      <c r="BD14" s="214"/>
      <c r="BE14" s="215"/>
      <c r="BF14" s="215"/>
      <c r="BG14" s="215"/>
      <c r="BH14" s="215"/>
      <c r="BI14" s="215"/>
      <c r="BJ14" s="215"/>
      <c r="BK14" s="215"/>
      <c r="BL14" s="215"/>
      <c r="BM14" s="215"/>
      <c r="BN14" s="215"/>
      <c r="BO14" s="215"/>
      <c r="BP14" s="215"/>
      <c r="BQ14" s="221">
        <v>8</v>
      </c>
      <c r="BR14" s="222"/>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17"/>
    </row>
    <row r="15" spans="1:131" s="218" customFormat="1" ht="26.25" customHeight="1" x14ac:dyDescent="0.2">
      <c r="A15" s="221">
        <v>9</v>
      </c>
      <c r="B15" s="1027"/>
      <c r="C15" s="1028"/>
      <c r="D15" s="1028"/>
      <c r="E15" s="1028"/>
      <c r="F15" s="1028"/>
      <c r="G15" s="1028"/>
      <c r="H15" s="1028"/>
      <c r="I15" s="1028"/>
      <c r="J15" s="1028"/>
      <c r="K15" s="1028"/>
      <c r="L15" s="1028"/>
      <c r="M15" s="1028"/>
      <c r="N15" s="1028"/>
      <c r="O15" s="1028"/>
      <c r="P15" s="1029"/>
      <c r="Q15" s="1032"/>
      <c r="R15" s="1033"/>
      <c r="S15" s="1033"/>
      <c r="T15" s="1033"/>
      <c r="U15" s="1033"/>
      <c r="V15" s="1033"/>
      <c r="W15" s="1033"/>
      <c r="X15" s="1033"/>
      <c r="Y15" s="1033"/>
      <c r="Z15" s="1033"/>
      <c r="AA15" s="1033"/>
      <c r="AB15" s="1033"/>
      <c r="AC15" s="1033"/>
      <c r="AD15" s="1033"/>
      <c r="AE15" s="717"/>
      <c r="AF15" s="719"/>
      <c r="AG15" s="715"/>
      <c r="AH15" s="715"/>
      <c r="AI15" s="715"/>
      <c r="AJ15" s="718"/>
      <c r="AK15" s="1073"/>
      <c r="AL15" s="1074"/>
      <c r="AM15" s="1074"/>
      <c r="AN15" s="1074"/>
      <c r="AO15" s="1074"/>
      <c r="AP15" s="1074"/>
      <c r="AQ15" s="1074"/>
      <c r="AR15" s="1074"/>
      <c r="AS15" s="1074"/>
      <c r="AT15" s="1074"/>
      <c r="AU15" s="1075"/>
      <c r="AV15" s="1075"/>
      <c r="AW15" s="1075"/>
      <c r="AX15" s="1075"/>
      <c r="AY15" s="1076"/>
      <c r="AZ15" s="214"/>
      <c r="BA15" s="214"/>
      <c r="BB15" s="214"/>
      <c r="BC15" s="214"/>
      <c r="BD15" s="214"/>
      <c r="BE15" s="215"/>
      <c r="BF15" s="215"/>
      <c r="BG15" s="215"/>
      <c r="BH15" s="215"/>
      <c r="BI15" s="215"/>
      <c r="BJ15" s="215"/>
      <c r="BK15" s="215"/>
      <c r="BL15" s="215"/>
      <c r="BM15" s="215"/>
      <c r="BN15" s="215"/>
      <c r="BO15" s="215"/>
      <c r="BP15" s="215"/>
      <c r="BQ15" s="221">
        <v>9</v>
      </c>
      <c r="BR15" s="222"/>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17"/>
    </row>
    <row r="16" spans="1:131" s="218" customFormat="1" ht="26.25" customHeight="1" x14ac:dyDescent="0.2">
      <c r="A16" s="221">
        <v>10</v>
      </c>
      <c r="B16" s="1027"/>
      <c r="C16" s="1028"/>
      <c r="D16" s="1028"/>
      <c r="E16" s="1028"/>
      <c r="F16" s="1028"/>
      <c r="G16" s="1028"/>
      <c r="H16" s="1028"/>
      <c r="I16" s="1028"/>
      <c r="J16" s="1028"/>
      <c r="K16" s="1028"/>
      <c r="L16" s="1028"/>
      <c r="M16" s="1028"/>
      <c r="N16" s="1028"/>
      <c r="O16" s="1028"/>
      <c r="P16" s="1029"/>
      <c r="Q16" s="1032"/>
      <c r="R16" s="1033"/>
      <c r="S16" s="1033"/>
      <c r="T16" s="1033"/>
      <c r="U16" s="1033"/>
      <c r="V16" s="1033"/>
      <c r="W16" s="1033"/>
      <c r="X16" s="1033"/>
      <c r="Y16" s="1033"/>
      <c r="Z16" s="1033"/>
      <c r="AA16" s="1033"/>
      <c r="AB16" s="1033"/>
      <c r="AC16" s="1033"/>
      <c r="AD16" s="1033"/>
      <c r="AE16" s="717"/>
      <c r="AF16" s="719"/>
      <c r="AG16" s="715"/>
      <c r="AH16" s="715"/>
      <c r="AI16" s="715"/>
      <c r="AJ16" s="718"/>
      <c r="AK16" s="1073"/>
      <c r="AL16" s="1074"/>
      <c r="AM16" s="1074"/>
      <c r="AN16" s="1074"/>
      <c r="AO16" s="1074"/>
      <c r="AP16" s="1074"/>
      <c r="AQ16" s="1074"/>
      <c r="AR16" s="1074"/>
      <c r="AS16" s="1074"/>
      <c r="AT16" s="1074"/>
      <c r="AU16" s="1075"/>
      <c r="AV16" s="1075"/>
      <c r="AW16" s="1075"/>
      <c r="AX16" s="1075"/>
      <c r="AY16" s="1076"/>
      <c r="AZ16" s="214"/>
      <c r="BA16" s="214"/>
      <c r="BB16" s="214"/>
      <c r="BC16" s="214"/>
      <c r="BD16" s="214"/>
      <c r="BE16" s="215"/>
      <c r="BF16" s="215"/>
      <c r="BG16" s="215"/>
      <c r="BH16" s="215"/>
      <c r="BI16" s="215"/>
      <c r="BJ16" s="215"/>
      <c r="BK16" s="215"/>
      <c r="BL16" s="215"/>
      <c r="BM16" s="215"/>
      <c r="BN16" s="215"/>
      <c r="BO16" s="215"/>
      <c r="BP16" s="215"/>
      <c r="BQ16" s="221">
        <v>10</v>
      </c>
      <c r="BR16" s="222"/>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17"/>
    </row>
    <row r="17" spans="1:131" s="218" customFormat="1" ht="26.25" customHeight="1" x14ac:dyDescent="0.2">
      <c r="A17" s="221">
        <v>11</v>
      </c>
      <c r="B17" s="1027"/>
      <c r="C17" s="1028"/>
      <c r="D17" s="1028"/>
      <c r="E17" s="1028"/>
      <c r="F17" s="1028"/>
      <c r="G17" s="1028"/>
      <c r="H17" s="1028"/>
      <c r="I17" s="1028"/>
      <c r="J17" s="1028"/>
      <c r="K17" s="1028"/>
      <c r="L17" s="1028"/>
      <c r="M17" s="1028"/>
      <c r="N17" s="1028"/>
      <c r="O17" s="1028"/>
      <c r="P17" s="1029"/>
      <c r="Q17" s="1032"/>
      <c r="R17" s="1033"/>
      <c r="S17" s="1033"/>
      <c r="T17" s="1033"/>
      <c r="U17" s="1033"/>
      <c r="V17" s="1033"/>
      <c r="W17" s="1033"/>
      <c r="X17" s="1033"/>
      <c r="Y17" s="1033"/>
      <c r="Z17" s="1033"/>
      <c r="AA17" s="1033"/>
      <c r="AB17" s="1033"/>
      <c r="AC17" s="1033"/>
      <c r="AD17" s="1033"/>
      <c r="AE17" s="717"/>
      <c r="AF17" s="719"/>
      <c r="AG17" s="715"/>
      <c r="AH17" s="715"/>
      <c r="AI17" s="715"/>
      <c r="AJ17" s="718"/>
      <c r="AK17" s="1073"/>
      <c r="AL17" s="1074"/>
      <c r="AM17" s="1074"/>
      <c r="AN17" s="1074"/>
      <c r="AO17" s="1074"/>
      <c r="AP17" s="1074"/>
      <c r="AQ17" s="1074"/>
      <c r="AR17" s="1074"/>
      <c r="AS17" s="1074"/>
      <c r="AT17" s="1074"/>
      <c r="AU17" s="1075"/>
      <c r="AV17" s="1075"/>
      <c r="AW17" s="1075"/>
      <c r="AX17" s="1075"/>
      <c r="AY17" s="1076"/>
      <c r="AZ17" s="214"/>
      <c r="BA17" s="214"/>
      <c r="BB17" s="214"/>
      <c r="BC17" s="214"/>
      <c r="BD17" s="214"/>
      <c r="BE17" s="215"/>
      <c r="BF17" s="215"/>
      <c r="BG17" s="215"/>
      <c r="BH17" s="215"/>
      <c r="BI17" s="215"/>
      <c r="BJ17" s="215"/>
      <c r="BK17" s="215"/>
      <c r="BL17" s="215"/>
      <c r="BM17" s="215"/>
      <c r="BN17" s="215"/>
      <c r="BO17" s="215"/>
      <c r="BP17" s="215"/>
      <c r="BQ17" s="221">
        <v>11</v>
      </c>
      <c r="BR17" s="222"/>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17"/>
    </row>
    <row r="18" spans="1:131" s="218" customFormat="1" ht="26.25" customHeight="1" x14ac:dyDescent="0.2">
      <c r="A18" s="221">
        <v>12</v>
      </c>
      <c r="B18" s="1027"/>
      <c r="C18" s="1028"/>
      <c r="D18" s="1028"/>
      <c r="E18" s="1028"/>
      <c r="F18" s="1028"/>
      <c r="G18" s="1028"/>
      <c r="H18" s="1028"/>
      <c r="I18" s="1028"/>
      <c r="J18" s="1028"/>
      <c r="K18" s="1028"/>
      <c r="L18" s="1028"/>
      <c r="M18" s="1028"/>
      <c r="N18" s="1028"/>
      <c r="O18" s="1028"/>
      <c r="P18" s="1029"/>
      <c r="Q18" s="1032"/>
      <c r="R18" s="1033"/>
      <c r="S18" s="1033"/>
      <c r="T18" s="1033"/>
      <c r="U18" s="1033"/>
      <c r="V18" s="1033"/>
      <c r="W18" s="1033"/>
      <c r="X18" s="1033"/>
      <c r="Y18" s="1033"/>
      <c r="Z18" s="1033"/>
      <c r="AA18" s="1033"/>
      <c r="AB18" s="1033"/>
      <c r="AC18" s="1033"/>
      <c r="AD18" s="1033"/>
      <c r="AE18" s="717"/>
      <c r="AF18" s="719"/>
      <c r="AG18" s="715"/>
      <c r="AH18" s="715"/>
      <c r="AI18" s="715"/>
      <c r="AJ18" s="718"/>
      <c r="AK18" s="1073"/>
      <c r="AL18" s="1074"/>
      <c r="AM18" s="1074"/>
      <c r="AN18" s="1074"/>
      <c r="AO18" s="1074"/>
      <c r="AP18" s="1074"/>
      <c r="AQ18" s="1074"/>
      <c r="AR18" s="1074"/>
      <c r="AS18" s="1074"/>
      <c r="AT18" s="1074"/>
      <c r="AU18" s="1075"/>
      <c r="AV18" s="1075"/>
      <c r="AW18" s="1075"/>
      <c r="AX18" s="1075"/>
      <c r="AY18" s="1076"/>
      <c r="AZ18" s="214"/>
      <c r="BA18" s="214"/>
      <c r="BB18" s="214"/>
      <c r="BC18" s="214"/>
      <c r="BD18" s="214"/>
      <c r="BE18" s="215"/>
      <c r="BF18" s="215"/>
      <c r="BG18" s="215"/>
      <c r="BH18" s="215"/>
      <c r="BI18" s="215"/>
      <c r="BJ18" s="215"/>
      <c r="BK18" s="215"/>
      <c r="BL18" s="215"/>
      <c r="BM18" s="215"/>
      <c r="BN18" s="215"/>
      <c r="BO18" s="215"/>
      <c r="BP18" s="215"/>
      <c r="BQ18" s="221">
        <v>12</v>
      </c>
      <c r="BR18" s="222"/>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17"/>
    </row>
    <row r="19" spans="1:131" s="218" customFormat="1" ht="26.25" customHeight="1" x14ac:dyDescent="0.2">
      <c r="A19" s="221">
        <v>13</v>
      </c>
      <c r="B19" s="1027"/>
      <c r="C19" s="1028"/>
      <c r="D19" s="1028"/>
      <c r="E19" s="1028"/>
      <c r="F19" s="1028"/>
      <c r="G19" s="1028"/>
      <c r="H19" s="1028"/>
      <c r="I19" s="1028"/>
      <c r="J19" s="1028"/>
      <c r="K19" s="1028"/>
      <c r="L19" s="1028"/>
      <c r="M19" s="1028"/>
      <c r="N19" s="1028"/>
      <c r="O19" s="1028"/>
      <c r="P19" s="1029"/>
      <c r="Q19" s="1032"/>
      <c r="R19" s="1033"/>
      <c r="S19" s="1033"/>
      <c r="T19" s="1033"/>
      <c r="U19" s="1033"/>
      <c r="V19" s="1033"/>
      <c r="W19" s="1033"/>
      <c r="X19" s="1033"/>
      <c r="Y19" s="1033"/>
      <c r="Z19" s="1033"/>
      <c r="AA19" s="1033"/>
      <c r="AB19" s="1033"/>
      <c r="AC19" s="1033"/>
      <c r="AD19" s="1033"/>
      <c r="AE19" s="717"/>
      <c r="AF19" s="719"/>
      <c r="AG19" s="715"/>
      <c r="AH19" s="715"/>
      <c r="AI19" s="715"/>
      <c r="AJ19" s="718"/>
      <c r="AK19" s="1073"/>
      <c r="AL19" s="1074"/>
      <c r="AM19" s="1074"/>
      <c r="AN19" s="1074"/>
      <c r="AO19" s="1074"/>
      <c r="AP19" s="1074"/>
      <c r="AQ19" s="1074"/>
      <c r="AR19" s="1074"/>
      <c r="AS19" s="1074"/>
      <c r="AT19" s="1074"/>
      <c r="AU19" s="1075"/>
      <c r="AV19" s="1075"/>
      <c r="AW19" s="1075"/>
      <c r="AX19" s="1075"/>
      <c r="AY19" s="1076"/>
      <c r="AZ19" s="214"/>
      <c r="BA19" s="214"/>
      <c r="BB19" s="214"/>
      <c r="BC19" s="214"/>
      <c r="BD19" s="214"/>
      <c r="BE19" s="215"/>
      <c r="BF19" s="215"/>
      <c r="BG19" s="215"/>
      <c r="BH19" s="215"/>
      <c r="BI19" s="215"/>
      <c r="BJ19" s="215"/>
      <c r="BK19" s="215"/>
      <c r="BL19" s="215"/>
      <c r="BM19" s="215"/>
      <c r="BN19" s="215"/>
      <c r="BO19" s="215"/>
      <c r="BP19" s="215"/>
      <c r="BQ19" s="221">
        <v>13</v>
      </c>
      <c r="BR19" s="222"/>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17"/>
    </row>
    <row r="20" spans="1:131" s="218" customFormat="1" ht="26.25" customHeight="1" x14ac:dyDescent="0.2">
      <c r="A20" s="221">
        <v>14</v>
      </c>
      <c r="B20" s="1027"/>
      <c r="C20" s="1028"/>
      <c r="D20" s="1028"/>
      <c r="E20" s="1028"/>
      <c r="F20" s="1028"/>
      <c r="G20" s="1028"/>
      <c r="H20" s="1028"/>
      <c r="I20" s="1028"/>
      <c r="J20" s="1028"/>
      <c r="K20" s="1028"/>
      <c r="L20" s="1028"/>
      <c r="M20" s="1028"/>
      <c r="N20" s="1028"/>
      <c r="O20" s="1028"/>
      <c r="P20" s="1029"/>
      <c r="Q20" s="1032"/>
      <c r="R20" s="1033"/>
      <c r="S20" s="1033"/>
      <c r="T20" s="1033"/>
      <c r="U20" s="1033"/>
      <c r="V20" s="1033"/>
      <c r="W20" s="1033"/>
      <c r="X20" s="1033"/>
      <c r="Y20" s="1033"/>
      <c r="Z20" s="1033"/>
      <c r="AA20" s="1033"/>
      <c r="AB20" s="1033"/>
      <c r="AC20" s="1033"/>
      <c r="AD20" s="1033"/>
      <c r="AE20" s="717"/>
      <c r="AF20" s="719"/>
      <c r="AG20" s="715"/>
      <c r="AH20" s="715"/>
      <c r="AI20" s="715"/>
      <c r="AJ20" s="718"/>
      <c r="AK20" s="1073"/>
      <c r="AL20" s="1074"/>
      <c r="AM20" s="1074"/>
      <c r="AN20" s="1074"/>
      <c r="AO20" s="1074"/>
      <c r="AP20" s="1074"/>
      <c r="AQ20" s="1074"/>
      <c r="AR20" s="1074"/>
      <c r="AS20" s="1074"/>
      <c r="AT20" s="1074"/>
      <c r="AU20" s="1075"/>
      <c r="AV20" s="1075"/>
      <c r="AW20" s="1075"/>
      <c r="AX20" s="1075"/>
      <c r="AY20" s="1076"/>
      <c r="AZ20" s="214"/>
      <c r="BA20" s="214"/>
      <c r="BB20" s="214"/>
      <c r="BC20" s="214"/>
      <c r="BD20" s="214"/>
      <c r="BE20" s="215"/>
      <c r="BF20" s="215"/>
      <c r="BG20" s="215"/>
      <c r="BH20" s="215"/>
      <c r="BI20" s="215"/>
      <c r="BJ20" s="215"/>
      <c r="BK20" s="215"/>
      <c r="BL20" s="215"/>
      <c r="BM20" s="215"/>
      <c r="BN20" s="215"/>
      <c r="BO20" s="215"/>
      <c r="BP20" s="215"/>
      <c r="BQ20" s="221">
        <v>14</v>
      </c>
      <c r="BR20" s="222"/>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17"/>
    </row>
    <row r="21" spans="1:131" s="218" customFormat="1" ht="26.25" customHeight="1" thickBot="1" x14ac:dyDescent="0.25">
      <c r="A21" s="221">
        <v>15</v>
      </c>
      <c r="B21" s="1027"/>
      <c r="C21" s="1028"/>
      <c r="D21" s="1028"/>
      <c r="E21" s="1028"/>
      <c r="F21" s="1028"/>
      <c r="G21" s="1028"/>
      <c r="H21" s="1028"/>
      <c r="I21" s="1028"/>
      <c r="J21" s="1028"/>
      <c r="K21" s="1028"/>
      <c r="L21" s="1028"/>
      <c r="M21" s="1028"/>
      <c r="N21" s="1028"/>
      <c r="O21" s="1028"/>
      <c r="P21" s="1029"/>
      <c r="Q21" s="1032"/>
      <c r="R21" s="1033"/>
      <c r="S21" s="1033"/>
      <c r="T21" s="1033"/>
      <c r="U21" s="1033"/>
      <c r="V21" s="1033"/>
      <c r="W21" s="1033"/>
      <c r="X21" s="1033"/>
      <c r="Y21" s="1033"/>
      <c r="Z21" s="1033"/>
      <c r="AA21" s="1033"/>
      <c r="AB21" s="1033"/>
      <c r="AC21" s="1033"/>
      <c r="AD21" s="1033"/>
      <c r="AE21" s="717"/>
      <c r="AF21" s="719"/>
      <c r="AG21" s="715"/>
      <c r="AH21" s="715"/>
      <c r="AI21" s="715"/>
      <c r="AJ21" s="718"/>
      <c r="AK21" s="1073"/>
      <c r="AL21" s="1074"/>
      <c r="AM21" s="1074"/>
      <c r="AN21" s="1074"/>
      <c r="AO21" s="1074"/>
      <c r="AP21" s="1074"/>
      <c r="AQ21" s="1074"/>
      <c r="AR21" s="1074"/>
      <c r="AS21" s="1074"/>
      <c r="AT21" s="1074"/>
      <c r="AU21" s="1075"/>
      <c r="AV21" s="1075"/>
      <c r="AW21" s="1075"/>
      <c r="AX21" s="1075"/>
      <c r="AY21" s="1076"/>
      <c r="AZ21" s="214"/>
      <c r="BA21" s="214"/>
      <c r="BB21" s="214"/>
      <c r="BC21" s="214"/>
      <c r="BD21" s="214"/>
      <c r="BE21" s="215"/>
      <c r="BF21" s="215"/>
      <c r="BG21" s="215"/>
      <c r="BH21" s="215"/>
      <c r="BI21" s="215"/>
      <c r="BJ21" s="215"/>
      <c r="BK21" s="215"/>
      <c r="BL21" s="215"/>
      <c r="BM21" s="215"/>
      <c r="BN21" s="215"/>
      <c r="BO21" s="215"/>
      <c r="BP21" s="215"/>
      <c r="BQ21" s="221">
        <v>15</v>
      </c>
      <c r="BR21" s="222"/>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17"/>
    </row>
    <row r="22" spans="1:131" s="218" customFormat="1" ht="26.25" customHeight="1" x14ac:dyDescent="0.2">
      <c r="A22" s="221">
        <v>16</v>
      </c>
      <c r="B22" s="1027"/>
      <c r="C22" s="1028"/>
      <c r="D22" s="1028"/>
      <c r="E22" s="1028"/>
      <c r="F22" s="1028"/>
      <c r="G22" s="1028"/>
      <c r="H22" s="1028"/>
      <c r="I22" s="1028"/>
      <c r="J22" s="1028"/>
      <c r="K22" s="1028"/>
      <c r="L22" s="1028"/>
      <c r="M22" s="1028"/>
      <c r="N22" s="1028"/>
      <c r="O22" s="1028"/>
      <c r="P22" s="1029"/>
      <c r="Q22" s="1066"/>
      <c r="R22" s="1067"/>
      <c r="S22" s="1067"/>
      <c r="T22" s="1067"/>
      <c r="U22" s="1067"/>
      <c r="V22" s="1067"/>
      <c r="W22" s="1067"/>
      <c r="X22" s="1067"/>
      <c r="Y22" s="1067"/>
      <c r="Z22" s="1067"/>
      <c r="AA22" s="1067"/>
      <c r="AB22" s="1067"/>
      <c r="AC22" s="1067"/>
      <c r="AD22" s="1067"/>
      <c r="AE22" s="1068"/>
      <c r="AF22" s="719"/>
      <c r="AG22" s="715"/>
      <c r="AH22" s="715"/>
      <c r="AI22" s="715"/>
      <c r="AJ22" s="718"/>
      <c r="AK22" s="1069"/>
      <c r="AL22" s="1070"/>
      <c r="AM22" s="1070"/>
      <c r="AN22" s="1070"/>
      <c r="AO22" s="1070"/>
      <c r="AP22" s="1070"/>
      <c r="AQ22" s="1070"/>
      <c r="AR22" s="1070"/>
      <c r="AS22" s="1070"/>
      <c r="AT22" s="1070"/>
      <c r="AU22" s="1071"/>
      <c r="AV22" s="1071"/>
      <c r="AW22" s="1071"/>
      <c r="AX22" s="1071"/>
      <c r="AY22" s="1072"/>
      <c r="AZ22" s="1025" t="s">
        <v>377</v>
      </c>
      <c r="BA22" s="1025"/>
      <c r="BB22" s="1025"/>
      <c r="BC22" s="1025"/>
      <c r="BD22" s="1026"/>
      <c r="BE22" s="215"/>
      <c r="BF22" s="215"/>
      <c r="BG22" s="215"/>
      <c r="BH22" s="215"/>
      <c r="BI22" s="215"/>
      <c r="BJ22" s="215"/>
      <c r="BK22" s="215"/>
      <c r="BL22" s="215"/>
      <c r="BM22" s="215"/>
      <c r="BN22" s="215"/>
      <c r="BO22" s="215"/>
      <c r="BP22" s="215"/>
      <c r="BQ22" s="221">
        <v>16</v>
      </c>
      <c r="BR22" s="222"/>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17"/>
    </row>
    <row r="23" spans="1:131" s="218" customFormat="1" ht="26.25" customHeight="1" thickBot="1" x14ac:dyDescent="0.25">
      <c r="A23" s="223" t="s">
        <v>378</v>
      </c>
      <c r="B23" s="937" t="s">
        <v>379</v>
      </c>
      <c r="C23" s="938"/>
      <c r="D23" s="938"/>
      <c r="E23" s="938"/>
      <c r="F23" s="938"/>
      <c r="G23" s="938"/>
      <c r="H23" s="938"/>
      <c r="I23" s="938"/>
      <c r="J23" s="938"/>
      <c r="K23" s="938"/>
      <c r="L23" s="938"/>
      <c r="M23" s="938"/>
      <c r="N23" s="938"/>
      <c r="O23" s="938"/>
      <c r="P23" s="948"/>
      <c r="Q23" s="1060"/>
      <c r="R23" s="1054"/>
      <c r="S23" s="1054"/>
      <c r="T23" s="1054"/>
      <c r="U23" s="1054"/>
      <c r="V23" s="1054"/>
      <c r="W23" s="1054"/>
      <c r="X23" s="1054"/>
      <c r="Y23" s="1054"/>
      <c r="Z23" s="1054"/>
      <c r="AA23" s="1054"/>
      <c r="AB23" s="1054"/>
      <c r="AC23" s="1054"/>
      <c r="AD23" s="1054"/>
      <c r="AE23" s="1061"/>
      <c r="AF23" s="1062">
        <v>500</v>
      </c>
      <c r="AG23" s="1054"/>
      <c r="AH23" s="1054"/>
      <c r="AI23" s="1054"/>
      <c r="AJ23" s="1063"/>
      <c r="AK23" s="1064"/>
      <c r="AL23" s="1065"/>
      <c r="AM23" s="1065"/>
      <c r="AN23" s="1065"/>
      <c r="AO23" s="1065"/>
      <c r="AP23" s="1054"/>
      <c r="AQ23" s="1054"/>
      <c r="AR23" s="1054"/>
      <c r="AS23" s="1054"/>
      <c r="AT23" s="1054"/>
      <c r="AU23" s="1055"/>
      <c r="AV23" s="1055"/>
      <c r="AW23" s="1055"/>
      <c r="AX23" s="1055"/>
      <c r="AY23" s="1056"/>
      <c r="AZ23" s="1057" t="s">
        <v>122</v>
      </c>
      <c r="BA23" s="1058"/>
      <c r="BB23" s="1058"/>
      <c r="BC23" s="1058"/>
      <c r="BD23" s="1059"/>
      <c r="BE23" s="215"/>
      <c r="BF23" s="215"/>
      <c r="BG23" s="215"/>
      <c r="BH23" s="215"/>
      <c r="BI23" s="215"/>
      <c r="BJ23" s="215"/>
      <c r="BK23" s="215"/>
      <c r="BL23" s="215"/>
      <c r="BM23" s="215"/>
      <c r="BN23" s="215"/>
      <c r="BO23" s="215"/>
      <c r="BP23" s="215"/>
      <c r="BQ23" s="221">
        <v>17</v>
      </c>
      <c r="BR23" s="222"/>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17"/>
    </row>
    <row r="24" spans="1:131" s="218" customFormat="1" ht="26.25" customHeight="1" x14ac:dyDescent="0.2">
      <c r="A24" s="1053" t="s">
        <v>380</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4"/>
      <c r="BA24" s="214"/>
      <c r="BB24" s="214"/>
      <c r="BC24" s="214"/>
      <c r="BD24" s="214"/>
      <c r="BE24" s="215"/>
      <c r="BF24" s="215"/>
      <c r="BG24" s="215"/>
      <c r="BH24" s="215"/>
      <c r="BI24" s="215"/>
      <c r="BJ24" s="215"/>
      <c r="BK24" s="215"/>
      <c r="BL24" s="215"/>
      <c r="BM24" s="215"/>
      <c r="BN24" s="215"/>
      <c r="BO24" s="215"/>
      <c r="BP24" s="215"/>
      <c r="BQ24" s="221">
        <v>18</v>
      </c>
      <c r="BR24" s="222"/>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17"/>
    </row>
    <row r="25" spans="1:131" ht="26.25" customHeight="1" thickBot="1" x14ac:dyDescent="0.25">
      <c r="A25" s="1052" t="s">
        <v>381</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4"/>
      <c r="BK25" s="214"/>
      <c r="BL25" s="214"/>
      <c r="BM25" s="214"/>
      <c r="BN25" s="214"/>
      <c r="BO25" s="224"/>
      <c r="BP25" s="224"/>
      <c r="BQ25" s="221">
        <v>19</v>
      </c>
      <c r="BR25" s="222"/>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12"/>
    </row>
    <row r="26" spans="1:131" ht="26.25" customHeight="1" x14ac:dyDescent="0.2">
      <c r="A26" s="992" t="s">
        <v>356</v>
      </c>
      <c r="B26" s="993"/>
      <c r="C26" s="993"/>
      <c r="D26" s="993"/>
      <c r="E26" s="993"/>
      <c r="F26" s="993"/>
      <c r="G26" s="993"/>
      <c r="H26" s="993"/>
      <c r="I26" s="993"/>
      <c r="J26" s="993"/>
      <c r="K26" s="993"/>
      <c r="L26" s="993"/>
      <c r="M26" s="993"/>
      <c r="N26" s="993"/>
      <c r="O26" s="993"/>
      <c r="P26" s="994"/>
      <c r="Q26" s="998" t="s">
        <v>382</v>
      </c>
      <c r="R26" s="999"/>
      <c r="S26" s="999"/>
      <c r="T26" s="999"/>
      <c r="U26" s="1000"/>
      <c r="V26" s="998" t="s">
        <v>383</v>
      </c>
      <c r="W26" s="999"/>
      <c r="X26" s="999"/>
      <c r="Y26" s="999"/>
      <c r="Z26" s="1000"/>
      <c r="AA26" s="998" t="s">
        <v>384</v>
      </c>
      <c r="AB26" s="999"/>
      <c r="AC26" s="999"/>
      <c r="AD26" s="999"/>
      <c r="AE26" s="999"/>
      <c r="AF26" s="1048" t="s">
        <v>385</v>
      </c>
      <c r="AG26" s="1005"/>
      <c r="AH26" s="1005"/>
      <c r="AI26" s="1005"/>
      <c r="AJ26" s="1049"/>
      <c r="AK26" s="999" t="s">
        <v>386</v>
      </c>
      <c r="AL26" s="999"/>
      <c r="AM26" s="999"/>
      <c r="AN26" s="999"/>
      <c r="AO26" s="1000"/>
      <c r="AP26" s="998" t="s">
        <v>387</v>
      </c>
      <c r="AQ26" s="999"/>
      <c r="AR26" s="999"/>
      <c r="AS26" s="999"/>
      <c r="AT26" s="1000"/>
      <c r="AU26" s="998" t="s">
        <v>388</v>
      </c>
      <c r="AV26" s="999"/>
      <c r="AW26" s="999"/>
      <c r="AX26" s="999"/>
      <c r="AY26" s="1000"/>
      <c r="AZ26" s="998" t="s">
        <v>389</v>
      </c>
      <c r="BA26" s="999"/>
      <c r="BB26" s="999"/>
      <c r="BC26" s="999"/>
      <c r="BD26" s="1000"/>
      <c r="BE26" s="998" t="s">
        <v>363</v>
      </c>
      <c r="BF26" s="999"/>
      <c r="BG26" s="999"/>
      <c r="BH26" s="999"/>
      <c r="BI26" s="1012"/>
      <c r="BJ26" s="214"/>
      <c r="BK26" s="214"/>
      <c r="BL26" s="214"/>
      <c r="BM26" s="214"/>
      <c r="BN26" s="214"/>
      <c r="BO26" s="224"/>
      <c r="BP26" s="224"/>
      <c r="BQ26" s="221">
        <v>20</v>
      </c>
      <c r="BR26" s="222"/>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12"/>
    </row>
    <row r="27" spans="1:131" ht="26.25" customHeight="1" thickBot="1" x14ac:dyDescent="0.25">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0"/>
      <c r="AG27" s="1008"/>
      <c r="AH27" s="1008"/>
      <c r="AI27" s="1008"/>
      <c r="AJ27" s="1051"/>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14"/>
      <c r="BK27" s="214"/>
      <c r="BL27" s="214"/>
      <c r="BM27" s="214"/>
      <c r="BN27" s="214"/>
      <c r="BO27" s="224"/>
      <c r="BP27" s="224"/>
      <c r="BQ27" s="221">
        <v>21</v>
      </c>
      <c r="BR27" s="222"/>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12"/>
    </row>
    <row r="28" spans="1:131" ht="26.25" customHeight="1" thickTop="1" x14ac:dyDescent="0.2">
      <c r="A28" s="225">
        <v>1</v>
      </c>
      <c r="B28" s="1040" t="s">
        <v>390</v>
      </c>
      <c r="C28" s="1041"/>
      <c r="D28" s="1041"/>
      <c r="E28" s="1041"/>
      <c r="F28" s="1041"/>
      <c r="G28" s="1041"/>
      <c r="H28" s="1041"/>
      <c r="I28" s="1041"/>
      <c r="J28" s="1041"/>
      <c r="K28" s="1041"/>
      <c r="L28" s="1041"/>
      <c r="M28" s="1041"/>
      <c r="N28" s="1041"/>
      <c r="O28" s="1041"/>
      <c r="P28" s="1042"/>
      <c r="Q28" s="1043">
        <v>2154</v>
      </c>
      <c r="R28" s="1044"/>
      <c r="S28" s="1044"/>
      <c r="T28" s="1044"/>
      <c r="U28" s="1044"/>
      <c r="V28" s="1044">
        <v>1938</v>
      </c>
      <c r="W28" s="1044"/>
      <c r="X28" s="1044"/>
      <c r="Y28" s="1044"/>
      <c r="Z28" s="1044"/>
      <c r="AA28" s="1044">
        <v>216</v>
      </c>
      <c r="AB28" s="1044"/>
      <c r="AC28" s="1044"/>
      <c r="AD28" s="1044"/>
      <c r="AE28" s="1045"/>
      <c r="AF28" s="1046">
        <v>216</v>
      </c>
      <c r="AG28" s="1044"/>
      <c r="AH28" s="1044"/>
      <c r="AI28" s="1044"/>
      <c r="AJ28" s="1047"/>
      <c r="AK28" s="1035">
        <v>120</v>
      </c>
      <c r="AL28" s="1036"/>
      <c r="AM28" s="1036"/>
      <c r="AN28" s="1036"/>
      <c r="AO28" s="1036"/>
      <c r="AP28" s="1036" t="s">
        <v>555</v>
      </c>
      <c r="AQ28" s="1036"/>
      <c r="AR28" s="1036"/>
      <c r="AS28" s="1036"/>
      <c r="AT28" s="1036"/>
      <c r="AU28" s="1036" t="s">
        <v>493</v>
      </c>
      <c r="AV28" s="1036"/>
      <c r="AW28" s="1036"/>
      <c r="AX28" s="1036"/>
      <c r="AY28" s="1036"/>
      <c r="AZ28" s="1037" t="s">
        <v>493</v>
      </c>
      <c r="BA28" s="1037"/>
      <c r="BB28" s="1037"/>
      <c r="BC28" s="1037"/>
      <c r="BD28" s="1037"/>
      <c r="BE28" s="1038"/>
      <c r="BF28" s="1038"/>
      <c r="BG28" s="1038"/>
      <c r="BH28" s="1038"/>
      <c r="BI28" s="1039"/>
      <c r="BJ28" s="214"/>
      <c r="BK28" s="214"/>
      <c r="BL28" s="214"/>
      <c r="BM28" s="214"/>
      <c r="BN28" s="214"/>
      <c r="BO28" s="224"/>
      <c r="BP28" s="224"/>
      <c r="BQ28" s="221">
        <v>22</v>
      </c>
      <c r="BR28" s="222"/>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12"/>
    </row>
    <row r="29" spans="1:131" ht="26.25" customHeight="1" x14ac:dyDescent="0.2">
      <c r="A29" s="225">
        <v>2</v>
      </c>
      <c r="B29" s="1027" t="s">
        <v>391</v>
      </c>
      <c r="C29" s="1028"/>
      <c r="D29" s="1028"/>
      <c r="E29" s="1028"/>
      <c r="F29" s="1028"/>
      <c r="G29" s="1028"/>
      <c r="H29" s="1028"/>
      <c r="I29" s="1028"/>
      <c r="J29" s="1028"/>
      <c r="K29" s="1028"/>
      <c r="L29" s="1028"/>
      <c r="M29" s="1028"/>
      <c r="N29" s="1028"/>
      <c r="O29" s="1028"/>
      <c r="P29" s="1029"/>
      <c r="Q29" s="1032">
        <v>495</v>
      </c>
      <c r="R29" s="1033"/>
      <c r="S29" s="1033"/>
      <c r="T29" s="1033"/>
      <c r="U29" s="1033"/>
      <c r="V29" s="1033">
        <v>481</v>
      </c>
      <c r="W29" s="1033"/>
      <c r="X29" s="1033"/>
      <c r="Y29" s="1033"/>
      <c r="Z29" s="1033"/>
      <c r="AA29" s="1033">
        <v>14</v>
      </c>
      <c r="AB29" s="1033"/>
      <c r="AC29" s="1033"/>
      <c r="AD29" s="1033"/>
      <c r="AE29" s="717"/>
      <c r="AF29" s="719">
        <v>14</v>
      </c>
      <c r="AG29" s="715"/>
      <c r="AH29" s="715"/>
      <c r="AI29" s="715"/>
      <c r="AJ29" s="718"/>
      <c r="AK29" s="710">
        <v>111</v>
      </c>
      <c r="AL29" s="971"/>
      <c r="AM29" s="971"/>
      <c r="AN29" s="971"/>
      <c r="AO29" s="971"/>
      <c r="AP29" s="971" t="s">
        <v>493</v>
      </c>
      <c r="AQ29" s="971"/>
      <c r="AR29" s="971"/>
      <c r="AS29" s="971"/>
      <c r="AT29" s="971"/>
      <c r="AU29" s="971" t="s">
        <v>493</v>
      </c>
      <c r="AV29" s="971"/>
      <c r="AW29" s="971"/>
      <c r="AX29" s="971"/>
      <c r="AY29" s="971"/>
      <c r="AZ29" s="1034" t="s">
        <v>493</v>
      </c>
      <c r="BA29" s="1034"/>
      <c r="BB29" s="1034"/>
      <c r="BC29" s="1034"/>
      <c r="BD29" s="1034"/>
      <c r="BE29" s="972"/>
      <c r="BF29" s="972"/>
      <c r="BG29" s="972"/>
      <c r="BH29" s="972"/>
      <c r="BI29" s="973"/>
      <c r="BJ29" s="214"/>
      <c r="BK29" s="214"/>
      <c r="BL29" s="214"/>
      <c r="BM29" s="214"/>
      <c r="BN29" s="214"/>
      <c r="BO29" s="224"/>
      <c r="BP29" s="224"/>
      <c r="BQ29" s="221">
        <v>23</v>
      </c>
      <c r="BR29" s="222"/>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12"/>
    </row>
    <row r="30" spans="1:131" ht="26.25" customHeight="1" x14ac:dyDescent="0.2">
      <c r="A30" s="225">
        <v>3</v>
      </c>
      <c r="B30" s="1027" t="s">
        <v>392</v>
      </c>
      <c r="C30" s="1028"/>
      <c r="D30" s="1028"/>
      <c r="E30" s="1028"/>
      <c r="F30" s="1028"/>
      <c r="G30" s="1028"/>
      <c r="H30" s="1028"/>
      <c r="I30" s="1028"/>
      <c r="J30" s="1028"/>
      <c r="K30" s="1028"/>
      <c r="L30" s="1028"/>
      <c r="M30" s="1028"/>
      <c r="N30" s="1028"/>
      <c r="O30" s="1028"/>
      <c r="P30" s="1029"/>
      <c r="Q30" s="1032">
        <v>1414</v>
      </c>
      <c r="R30" s="1033"/>
      <c r="S30" s="1033"/>
      <c r="T30" s="1033"/>
      <c r="U30" s="1033"/>
      <c r="V30" s="1033">
        <v>1352</v>
      </c>
      <c r="W30" s="1033"/>
      <c r="X30" s="1033"/>
      <c r="Y30" s="1033"/>
      <c r="Z30" s="1033"/>
      <c r="AA30" s="1033">
        <v>62</v>
      </c>
      <c r="AB30" s="1033"/>
      <c r="AC30" s="1033"/>
      <c r="AD30" s="1033"/>
      <c r="AE30" s="717"/>
      <c r="AF30" s="719">
        <v>62</v>
      </c>
      <c r="AG30" s="715"/>
      <c r="AH30" s="715"/>
      <c r="AI30" s="715"/>
      <c r="AJ30" s="718"/>
      <c r="AK30" s="710">
        <v>235</v>
      </c>
      <c r="AL30" s="971"/>
      <c r="AM30" s="971"/>
      <c r="AN30" s="971"/>
      <c r="AO30" s="971"/>
      <c r="AP30" s="971" t="s">
        <v>493</v>
      </c>
      <c r="AQ30" s="971"/>
      <c r="AR30" s="971"/>
      <c r="AS30" s="971"/>
      <c r="AT30" s="971"/>
      <c r="AU30" s="971" t="s">
        <v>493</v>
      </c>
      <c r="AV30" s="971"/>
      <c r="AW30" s="971"/>
      <c r="AX30" s="971"/>
      <c r="AY30" s="971"/>
      <c r="AZ30" s="1034" t="s">
        <v>493</v>
      </c>
      <c r="BA30" s="1034"/>
      <c r="BB30" s="1034"/>
      <c r="BC30" s="1034"/>
      <c r="BD30" s="1034"/>
      <c r="BE30" s="972"/>
      <c r="BF30" s="972"/>
      <c r="BG30" s="972"/>
      <c r="BH30" s="972"/>
      <c r="BI30" s="973"/>
      <c r="BJ30" s="214"/>
      <c r="BK30" s="214"/>
      <c r="BL30" s="214"/>
      <c r="BM30" s="214"/>
      <c r="BN30" s="214"/>
      <c r="BO30" s="224"/>
      <c r="BP30" s="224"/>
      <c r="BQ30" s="221">
        <v>24</v>
      </c>
      <c r="BR30" s="222"/>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12"/>
    </row>
    <row r="31" spans="1:131" ht="26.25" customHeight="1" x14ac:dyDescent="0.2">
      <c r="A31" s="225">
        <v>4</v>
      </c>
      <c r="B31" s="1027" t="s">
        <v>393</v>
      </c>
      <c r="C31" s="1028"/>
      <c r="D31" s="1028"/>
      <c r="E31" s="1028"/>
      <c r="F31" s="1028"/>
      <c r="G31" s="1028"/>
      <c r="H31" s="1028"/>
      <c r="I31" s="1028"/>
      <c r="J31" s="1028"/>
      <c r="K31" s="1028"/>
      <c r="L31" s="1028"/>
      <c r="M31" s="1028"/>
      <c r="N31" s="1028"/>
      <c r="O31" s="1028"/>
      <c r="P31" s="1029"/>
      <c r="Q31" s="1032">
        <v>167</v>
      </c>
      <c r="R31" s="1033"/>
      <c r="S31" s="1033"/>
      <c r="T31" s="1033"/>
      <c r="U31" s="1033"/>
      <c r="V31" s="1033">
        <v>164</v>
      </c>
      <c r="W31" s="1033"/>
      <c r="X31" s="1033"/>
      <c r="Y31" s="1033"/>
      <c r="Z31" s="1033"/>
      <c r="AA31" s="1033">
        <v>3</v>
      </c>
      <c r="AB31" s="1033"/>
      <c r="AC31" s="1033"/>
      <c r="AD31" s="1033"/>
      <c r="AE31" s="717"/>
      <c r="AF31" s="719">
        <v>3</v>
      </c>
      <c r="AG31" s="715"/>
      <c r="AH31" s="715"/>
      <c r="AI31" s="715"/>
      <c r="AJ31" s="718"/>
      <c r="AK31" s="710">
        <v>62</v>
      </c>
      <c r="AL31" s="971"/>
      <c r="AM31" s="971"/>
      <c r="AN31" s="971"/>
      <c r="AO31" s="971"/>
      <c r="AP31" s="971" t="s">
        <v>493</v>
      </c>
      <c r="AQ31" s="971"/>
      <c r="AR31" s="971"/>
      <c r="AS31" s="971"/>
      <c r="AT31" s="971"/>
      <c r="AU31" s="971" t="s">
        <v>493</v>
      </c>
      <c r="AV31" s="971"/>
      <c r="AW31" s="971"/>
      <c r="AX31" s="971"/>
      <c r="AY31" s="971"/>
      <c r="AZ31" s="1034" t="s">
        <v>493</v>
      </c>
      <c r="BA31" s="1034"/>
      <c r="BB31" s="1034"/>
      <c r="BC31" s="1034"/>
      <c r="BD31" s="1034"/>
      <c r="BE31" s="972"/>
      <c r="BF31" s="972"/>
      <c r="BG31" s="972"/>
      <c r="BH31" s="972"/>
      <c r="BI31" s="973"/>
      <c r="BJ31" s="214"/>
      <c r="BK31" s="214"/>
      <c r="BL31" s="214"/>
      <c r="BM31" s="214"/>
      <c r="BN31" s="214"/>
      <c r="BO31" s="224"/>
      <c r="BP31" s="224"/>
      <c r="BQ31" s="221">
        <v>25</v>
      </c>
      <c r="BR31" s="222"/>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12"/>
    </row>
    <row r="32" spans="1:131" ht="26.25" customHeight="1" x14ac:dyDescent="0.2">
      <c r="A32" s="225">
        <v>5</v>
      </c>
      <c r="B32" s="1027" t="s">
        <v>394</v>
      </c>
      <c r="C32" s="1028"/>
      <c r="D32" s="1028"/>
      <c r="E32" s="1028"/>
      <c r="F32" s="1028"/>
      <c r="G32" s="1028"/>
      <c r="H32" s="1028"/>
      <c r="I32" s="1028"/>
      <c r="J32" s="1028"/>
      <c r="K32" s="1028"/>
      <c r="L32" s="1028"/>
      <c r="M32" s="1028"/>
      <c r="N32" s="1028"/>
      <c r="O32" s="1028"/>
      <c r="P32" s="1029"/>
      <c r="Q32" s="1032">
        <v>3</v>
      </c>
      <c r="R32" s="1033"/>
      <c r="S32" s="1033"/>
      <c r="T32" s="1033"/>
      <c r="U32" s="1033"/>
      <c r="V32" s="1033">
        <v>3</v>
      </c>
      <c r="W32" s="1033"/>
      <c r="X32" s="1033"/>
      <c r="Y32" s="1033"/>
      <c r="Z32" s="1033"/>
      <c r="AA32" s="1033" t="s">
        <v>555</v>
      </c>
      <c r="AB32" s="1033"/>
      <c r="AC32" s="1033"/>
      <c r="AD32" s="1033"/>
      <c r="AE32" s="717"/>
      <c r="AF32" s="719" t="s">
        <v>122</v>
      </c>
      <c r="AG32" s="715"/>
      <c r="AH32" s="715"/>
      <c r="AI32" s="715"/>
      <c r="AJ32" s="718"/>
      <c r="AK32" s="710" t="s">
        <v>555</v>
      </c>
      <c r="AL32" s="971"/>
      <c r="AM32" s="971"/>
      <c r="AN32" s="971"/>
      <c r="AO32" s="971"/>
      <c r="AP32" s="971" t="s">
        <v>493</v>
      </c>
      <c r="AQ32" s="971"/>
      <c r="AR32" s="971"/>
      <c r="AS32" s="971"/>
      <c r="AT32" s="971"/>
      <c r="AU32" s="971" t="s">
        <v>493</v>
      </c>
      <c r="AV32" s="971"/>
      <c r="AW32" s="971"/>
      <c r="AX32" s="971"/>
      <c r="AY32" s="971"/>
      <c r="AZ32" s="1034" t="s">
        <v>493</v>
      </c>
      <c r="BA32" s="1034"/>
      <c r="BB32" s="1034"/>
      <c r="BC32" s="1034"/>
      <c r="BD32" s="1034"/>
      <c r="BE32" s="972"/>
      <c r="BF32" s="972"/>
      <c r="BG32" s="972"/>
      <c r="BH32" s="972"/>
      <c r="BI32" s="973"/>
      <c r="BJ32" s="214"/>
      <c r="BK32" s="214"/>
      <c r="BL32" s="214"/>
      <c r="BM32" s="214"/>
      <c r="BN32" s="214"/>
      <c r="BO32" s="224"/>
      <c r="BP32" s="224"/>
      <c r="BQ32" s="221">
        <v>26</v>
      </c>
      <c r="BR32" s="222"/>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12"/>
    </row>
    <row r="33" spans="1:131" ht="26.25" customHeight="1" x14ac:dyDescent="0.2">
      <c r="A33" s="225">
        <v>6</v>
      </c>
      <c r="B33" s="1027" t="s">
        <v>395</v>
      </c>
      <c r="C33" s="1028"/>
      <c r="D33" s="1028"/>
      <c r="E33" s="1028"/>
      <c r="F33" s="1028"/>
      <c r="G33" s="1028"/>
      <c r="H33" s="1028"/>
      <c r="I33" s="1028"/>
      <c r="J33" s="1028"/>
      <c r="K33" s="1028"/>
      <c r="L33" s="1028"/>
      <c r="M33" s="1028"/>
      <c r="N33" s="1028"/>
      <c r="O33" s="1028"/>
      <c r="P33" s="1029"/>
      <c r="Q33" s="714">
        <v>329</v>
      </c>
      <c r="R33" s="715"/>
      <c r="S33" s="715"/>
      <c r="T33" s="715"/>
      <c r="U33" s="716"/>
      <c r="V33" s="717">
        <v>296</v>
      </c>
      <c r="W33" s="715"/>
      <c r="X33" s="715"/>
      <c r="Y33" s="715"/>
      <c r="Z33" s="716"/>
      <c r="AA33" s="717">
        <v>33</v>
      </c>
      <c r="AB33" s="715"/>
      <c r="AC33" s="715"/>
      <c r="AD33" s="715"/>
      <c r="AE33" s="718"/>
      <c r="AF33" s="719">
        <v>187</v>
      </c>
      <c r="AG33" s="715"/>
      <c r="AH33" s="715"/>
      <c r="AI33" s="715"/>
      <c r="AJ33" s="718"/>
      <c r="AK33" s="720">
        <v>41</v>
      </c>
      <c r="AL33" s="709"/>
      <c r="AM33" s="709"/>
      <c r="AN33" s="709"/>
      <c r="AO33" s="710"/>
      <c r="AP33" s="708">
        <v>1494</v>
      </c>
      <c r="AQ33" s="709"/>
      <c r="AR33" s="709"/>
      <c r="AS33" s="709"/>
      <c r="AT33" s="710"/>
      <c r="AU33" s="708">
        <v>759</v>
      </c>
      <c r="AV33" s="709"/>
      <c r="AW33" s="709"/>
      <c r="AX33" s="709"/>
      <c r="AY33" s="710"/>
      <c r="AZ33" s="711" t="s">
        <v>555</v>
      </c>
      <c r="BA33" s="712"/>
      <c r="BB33" s="712"/>
      <c r="BC33" s="712"/>
      <c r="BD33" s="713"/>
      <c r="BE33" s="972" t="s">
        <v>396</v>
      </c>
      <c r="BF33" s="972"/>
      <c r="BG33" s="972"/>
      <c r="BH33" s="972"/>
      <c r="BI33" s="973"/>
      <c r="BJ33" s="214"/>
      <c r="BK33" s="214"/>
      <c r="BL33" s="214"/>
      <c r="BM33" s="214"/>
      <c r="BN33" s="214"/>
      <c r="BO33" s="224"/>
      <c r="BP33" s="224"/>
      <c r="BQ33" s="221">
        <v>27</v>
      </c>
      <c r="BR33" s="222"/>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12"/>
    </row>
    <row r="34" spans="1:131" ht="26.25" customHeight="1" x14ac:dyDescent="0.2">
      <c r="A34" s="225">
        <v>7</v>
      </c>
      <c r="B34" s="1027" t="s">
        <v>397</v>
      </c>
      <c r="C34" s="1028"/>
      <c r="D34" s="1028"/>
      <c r="E34" s="1028"/>
      <c r="F34" s="1028"/>
      <c r="G34" s="1028"/>
      <c r="H34" s="1028"/>
      <c r="I34" s="1028"/>
      <c r="J34" s="1028"/>
      <c r="K34" s="1028"/>
      <c r="L34" s="1028"/>
      <c r="M34" s="1028"/>
      <c r="N34" s="1028"/>
      <c r="O34" s="1028"/>
      <c r="P34" s="1029"/>
      <c r="Q34" s="714">
        <v>45</v>
      </c>
      <c r="R34" s="715"/>
      <c r="S34" s="715"/>
      <c r="T34" s="715"/>
      <c r="U34" s="716"/>
      <c r="V34" s="717">
        <v>63</v>
      </c>
      <c r="W34" s="715"/>
      <c r="X34" s="715"/>
      <c r="Y34" s="715"/>
      <c r="Z34" s="716"/>
      <c r="AA34" s="717">
        <v>-18</v>
      </c>
      <c r="AB34" s="715"/>
      <c r="AC34" s="715"/>
      <c r="AD34" s="715"/>
      <c r="AE34" s="718"/>
      <c r="AF34" s="719">
        <v>14</v>
      </c>
      <c r="AG34" s="715"/>
      <c r="AH34" s="715"/>
      <c r="AI34" s="715"/>
      <c r="AJ34" s="718"/>
      <c r="AK34" s="720">
        <v>25</v>
      </c>
      <c r="AL34" s="709"/>
      <c r="AM34" s="709"/>
      <c r="AN34" s="709"/>
      <c r="AO34" s="710"/>
      <c r="AP34" s="708">
        <v>231</v>
      </c>
      <c r="AQ34" s="709"/>
      <c r="AR34" s="709"/>
      <c r="AS34" s="709"/>
      <c r="AT34" s="710"/>
      <c r="AU34" s="708" t="s">
        <v>555</v>
      </c>
      <c r="AV34" s="709"/>
      <c r="AW34" s="709"/>
      <c r="AX34" s="709"/>
      <c r="AY34" s="710"/>
      <c r="AZ34" s="711" t="s">
        <v>555</v>
      </c>
      <c r="BA34" s="712"/>
      <c r="BB34" s="712"/>
      <c r="BC34" s="712"/>
      <c r="BD34" s="713"/>
      <c r="BE34" s="972" t="s">
        <v>396</v>
      </c>
      <c r="BF34" s="972"/>
      <c r="BG34" s="972"/>
      <c r="BH34" s="972"/>
      <c r="BI34" s="973"/>
      <c r="BJ34" s="214"/>
      <c r="BK34" s="214"/>
      <c r="BL34" s="214"/>
      <c r="BM34" s="214"/>
      <c r="BN34" s="214"/>
      <c r="BO34" s="224"/>
      <c r="BP34" s="224"/>
      <c r="BQ34" s="221">
        <v>28</v>
      </c>
      <c r="BR34" s="222"/>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12"/>
    </row>
    <row r="35" spans="1:131" ht="26.25" customHeight="1" x14ac:dyDescent="0.2">
      <c r="A35" s="225">
        <v>8</v>
      </c>
      <c r="B35" s="1027" t="s">
        <v>398</v>
      </c>
      <c r="C35" s="1028"/>
      <c r="D35" s="1028"/>
      <c r="E35" s="1028"/>
      <c r="F35" s="1028"/>
      <c r="G35" s="1028"/>
      <c r="H35" s="1028"/>
      <c r="I35" s="1028"/>
      <c r="J35" s="1028"/>
      <c r="K35" s="1028"/>
      <c r="L35" s="1028"/>
      <c r="M35" s="1028"/>
      <c r="N35" s="1028"/>
      <c r="O35" s="1028"/>
      <c r="P35" s="1029"/>
      <c r="Q35" s="714">
        <v>70</v>
      </c>
      <c r="R35" s="715"/>
      <c r="S35" s="715"/>
      <c r="T35" s="715"/>
      <c r="U35" s="716"/>
      <c r="V35" s="717">
        <v>76</v>
      </c>
      <c r="W35" s="715"/>
      <c r="X35" s="715"/>
      <c r="Y35" s="715"/>
      <c r="Z35" s="716"/>
      <c r="AA35" s="717">
        <v>-6</v>
      </c>
      <c r="AB35" s="715"/>
      <c r="AC35" s="715"/>
      <c r="AD35" s="715"/>
      <c r="AE35" s="718"/>
      <c r="AF35" s="719">
        <v>5</v>
      </c>
      <c r="AG35" s="715"/>
      <c r="AH35" s="715"/>
      <c r="AI35" s="715"/>
      <c r="AJ35" s="718"/>
      <c r="AK35" s="720">
        <v>23</v>
      </c>
      <c r="AL35" s="709"/>
      <c r="AM35" s="709"/>
      <c r="AN35" s="709"/>
      <c r="AO35" s="710"/>
      <c r="AP35" s="708">
        <v>48</v>
      </c>
      <c r="AQ35" s="709"/>
      <c r="AR35" s="709"/>
      <c r="AS35" s="709"/>
      <c r="AT35" s="710"/>
      <c r="AU35" s="708" t="s">
        <v>555</v>
      </c>
      <c r="AV35" s="709"/>
      <c r="AW35" s="709"/>
      <c r="AX35" s="709"/>
      <c r="AY35" s="710"/>
      <c r="AZ35" s="711" t="s">
        <v>555</v>
      </c>
      <c r="BA35" s="712"/>
      <c r="BB35" s="712"/>
      <c r="BC35" s="712"/>
      <c r="BD35" s="713"/>
      <c r="BE35" s="972" t="s">
        <v>396</v>
      </c>
      <c r="BF35" s="972"/>
      <c r="BG35" s="972"/>
      <c r="BH35" s="972"/>
      <c r="BI35" s="973"/>
      <c r="BJ35" s="214"/>
      <c r="BK35" s="214"/>
      <c r="BL35" s="214"/>
      <c r="BM35" s="214"/>
      <c r="BN35" s="214"/>
      <c r="BO35" s="224"/>
      <c r="BP35" s="224"/>
      <c r="BQ35" s="221">
        <v>29</v>
      </c>
      <c r="BR35" s="222"/>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12"/>
    </row>
    <row r="36" spans="1:131" ht="26.25" customHeight="1" x14ac:dyDescent="0.2">
      <c r="A36" s="225">
        <v>9</v>
      </c>
      <c r="B36" s="1027" t="s">
        <v>399</v>
      </c>
      <c r="C36" s="1028"/>
      <c r="D36" s="1028"/>
      <c r="E36" s="1028"/>
      <c r="F36" s="1028"/>
      <c r="G36" s="1028"/>
      <c r="H36" s="1028"/>
      <c r="I36" s="1028"/>
      <c r="J36" s="1028"/>
      <c r="K36" s="1028"/>
      <c r="L36" s="1028"/>
      <c r="M36" s="1028"/>
      <c r="N36" s="1028"/>
      <c r="O36" s="1028"/>
      <c r="P36" s="1029"/>
      <c r="Q36" s="714">
        <v>49</v>
      </c>
      <c r="R36" s="715"/>
      <c r="S36" s="715"/>
      <c r="T36" s="715"/>
      <c r="U36" s="716"/>
      <c r="V36" s="717">
        <v>52</v>
      </c>
      <c r="W36" s="715"/>
      <c r="X36" s="715"/>
      <c r="Y36" s="715"/>
      <c r="Z36" s="716"/>
      <c r="AA36" s="717">
        <v>-3</v>
      </c>
      <c r="AB36" s="715"/>
      <c r="AC36" s="715"/>
      <c r="AD36" s="715"/>
      <c r="AE36" s="718"/>
      <c r="AF36" s="719">
        <v>6</v>
      </c>
      <c r="AG36" s="715"/>
      <c r="AH36" s="715"/>
      <c r="AI36" s="715"/>
      <c r="AJ36" s="718"/>
      <c r="AK36" s="720">
        <v>25</v>
      </c>
      <c r="AL36" s="709"/>
      <c r="AM36" s="709"/>
      <c r="AN36" s="709"/>
      <c r="AO36" s="710"/>
      <c r="AP36" s="708">
        <v>109</v>
      </c>
      <c r="AQ36" s="709"/>
      <c r="AR36" s="709"/>
      <c r="AS36" s="709"/>
      <c r="AT36" s="710"/>
      <c r="AU36" s="708">
        <v>109</v>
      </c>
      <c r="AV36" s="709"/>
      <c r="AW36" s="709"/>
      <c r="AX36" s="709"/>
      <c r="AY36" s="710"/>
      <c r="AZ36" s="711" t="s">
        <v>555</v>
      </c>
      <c r="BA36" s="712"/>
      <c r="BB36" s="712"/>
      <c r="BC36" s="712"/>
      <c r="BD36" s="713"/>
      <c r="BE36" s="972" t="s">
        <v>396</v>
      </c>
      <c r="BF36" s="972"/>
      <c r="BG36" s="972"/>
      <c r="BH36" s="972"/>
      <c r="BI36" s="973"/>
      <c r="BJ36" s="214"/>
      <c r="BK36" s="214"/>
      <c r="BL36" s="214"/>
      <c r="BM36" s="214"/>
      <c r="BN36" s="214"/>
      <c r="BO36" s="224"/>
      <c r="BP36" s="224"/>
      <c r="BQ36" s="221">
        <v>30</v>
      </c>
      <c r="BR36" s="222"/>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12"/>
    </row>
    <row r="37" spans="1:131" ht="26.25" customHeight="1" x14ac:dyDescent="0.2">
      <c r="A37" s="225">
        <v>10</v>
      </c>
      <c r="B37" s="1027" t="s">
        <v>400</v>
      </c>
      <c r="C37" s="1028"/>
      <c r="D37" s="1028"/>
      <c r="E37" s="1028"/>
      <c r="F37" s="1028"/>
      <c r="G37" s="1028"/>
      <c r="H37" s="1028"/>
      <c r="I37" s="1028"/>
      <c r="J37" s="1028"/>
      <c r="K37" s="1028"/>
      <c r="L37" s="1028"/>
      <c r="M37" s="1028"/>
      <c r="N37" s="1028"/>
      <c r="O37" s="1028"/>
      <c r="P37" s="1029"/>
      <c r="Q37" s="1032">
        <v>128</v>
      </c>
      <c r="R37" s="1033"/>
      <c r="S37" s="1033"/>
      <c r="T37" s="1033"/>
      <c r="U37" s="1033"/>
      <c r="V37" s="1033">
        <v>95</v>
      </c>
      <c r="W37" s="1033"/>
      <c r="X37" s="1033"/>
      <c r="Y37" s="1033"/>
      <c r="Z37" s="1033"/>
      <c r="AA37" s="1033">
        <v>33</v>
      </c>
      <c r="AB37" s="1033"/>
      <c r="AC37" s="1033"/>
      <c r="AD37" s="1033"/>
      <c r="AE37" s="717"/>
      <c r="AF37" s="719">
        <v>33</v>
      </c>
      <c r="AG37" s="715"/>
      <c r="AH37" s="715"/>
      <c r="AI37" s="715"/>
      <c r="AJ37" s="718"/>
      <c r="AK37" s="710" t="s">
        <v>555</v>
      </c>
      <c r="AL37" s="971"/>
      <c r="AM37" s="971"/>
      <c r="AN37" s="971"/>
      <c r="AO37" s="971"/>
      <c r="AP37" s="971" t="s">
        <v>555</v>
      </c>
      <c r="AQ37" s="971"/>
      <c r="AR37" s="971"/>
      <c r="AS37" s="971"/>
      <c r="AT37" s="971"/>
      <c r="AU37" s="971" t="s">
        <v>555</v>
      </c>
      <c r="AV37" s="971"/>
      <c r="AW37" s="971"/>
      <c r="AX37" s="971"/>
      <c r="AY37" s="971"/>
      <c r="AZ37" s="1034" t="s">
        <v>555</v>
      </c>
      <c r="BA37" s="1034"/>
      <c r="BB37" s="1034"/>
      <c r="BC37" s="1034"/>
      <c r="BD37" s="1034"/>
      <c r="BE37" s="972" t="s">
        <v>401</v>
      </c>
      <c r="BF37" s="972"/>
      <c r="BG37" s="972"/>
      <c r="BH37" s="972"/>
      <c r="BI37" s="973"/>
      <c r="BJ37" s="214"/>
      <c r="BK37" s="214"/>
      <c r="BL37" s="214"/>
      <c r="BM37" s="214"/>
      <c r="BN37" s="214"/>
      <c r="BO37" s="224"/>
      <c r="BP37" s="224"/>
      <c r="BQ37" s="221">
        <v>31</v>
      </c>
      <c r="BR37" s="222"/>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12"/>
    </row>
    <row r="38" spans="1:131" ht="26.25" customHeight="1" x14ac:dyDescent="0.2">
      <c r="A38" s="225">
        <v>11</v>
      </c>
      <c r="B38" s="1027"/>
      <c r="C38" s="1028"/>
      <c r="D38" s="1028"/>
      <c r="E38" s="1028"/>
      <c r="F38" s="1028"/>
      <c r="G38" s="1028"/>
      <c r="H38" s="1028"/>
      <c r="I38" s="1028"/>
      <c r="J38" s="1028"/>
      <c r="K38" s="1028"/>
      <c r="L38" s="1028"/>
      <c r="M38" s="1028"/>
      <c r="N38" s="1028"/>
      <c r="O38" s="1028"/>
      <c r="P38" s="1029"/>
      <c r="Q38" s="1032"/>
      <c r="R38" s="1033"/>
      <c r="S38" s="1033"/>
      <c r="T38" s="1033"/>
      <c r="U38" s="1033"/>
      <c r="V38" s="1033"/>
      <c r="W38" s="1033"/>
      <c r="X38" s="1033"/>
      <c r="Y38" s="1033"/>
      <c r="Z38" s="1033"/>
      <c r="AA38" s="1033"/>
      <c r="AB38" s="1033"/>
      <c r="AC38" s="1033"/>
      <c r="AD38" s="1033"/>
      <c r="AE38" s="717"/>
      <c r="AF38" s="719"/>
      <c r="AG38" s="715"/>
      <c r="AH38" s="715"/>
      <c r="AI38" s="715"/>
      <c r="AJ38" s="718"/>
      <c r="AK38" s="710"/>
      <c r="AL38" s="971"/>
      <c r="AM38" s="971"/>
      <c r="AN38" s="971"/>
      <c r="AO38" s="971"/>
      <c r="AP38" s="971"/>
      <c r="AQ38" s="971"/>
      <c r="AR38" s="971"/>
      <c r="AS38" s="971"/>
      <c r="AT38" s="971"/>
      <c r="AU38" s="971"/>
      <c r="AV38" s="971"/>
      <c r="AW38" s="971"/>
      <c r="AX38" s="971"/>
      <c r="AY38" s="971"/>
      <c r="AZ38" s="1034"/>
      <c r="BA38" s="1034"/>
      <c r="BB38" s="1034"/>
      <c r="BC38" s="1034"/>
      <c r="BD38" s="1034"/>
      <c r="BE38" s="972"/>
      <c r="BF38" s="972"/>
      <c r="BG38" s="972"/>
      <c r="BH38" s="972"/>
      <c r="BI38" s="973"/>
      <c r="BJ38" s="214"/>
      <c r="BK38" s="214"/>
      <c r="BL38" s="214"/>
      <c r="BM38" s="214"/>
      <c r="BN38" s="214"/>
      <c r="BO38" s="224"/>
      <c r="BP38" s="224"/>
      <c r="BQ38" s="221">
        <v>32</v>
      </c>
      <c r="BR38" s="222"/>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12"/>
    </row>
    <row r="39" spans="1:131" ht="26.25" customHeight="1" x14ac:dyDescent="0.2">
      <c r="A39" s="225">
        <v>12</v>
      </c>
      <c r="B39" s="1027"/>
      <c r="C39" s="1028"/>
      <c r="D39" s="1028"/>
      <c r="E39" s="1028"/>
      <c r="F39" s="1028"/>
      <c r="G39" s="1028"/>
      <c r="H39" s="1028"/>
      <c r="I39" s="1028"/>
      <c r="J39" s="1028"/>
      <c r="K39" s="1028"/>
      <c r="L39" s="1028"/>
      <c r="M39" s="1028"/>
      <c r="N39" s="1028"/>
      <c r="O39" s="1028"/>
      <c r="P39" s="1029"/>
      <c r="Q39" s="1032"/>
      <c r="R39" s="1033"/>
      <c r="S39" s="1033"/>
      <c r="T39" s="1033"/>
      <c r="U39" s="1033"/>
      <c r="V39" s="1033"/>
      <c r="W39" s="1033"/>
      <c r="X39" s="1033"/>
      <c r="Y39" s="1033"/>
      <c r="Z39" s="1033"/>
      <c r="AA39" s="1033"/>
      <c r="AB39" s="1033"/>
      <c r="AC39" s="1033"/>
      <c r="AD39" s="1033"/>
      <c r="AE39" s="717"/>
      <c r="AF39" s="719"/>
      <c r="AG39" s="715"/>
      <c r="AH39" s="715"/>
      <c r="AI39" s="715"/>
      <c r="AJ39" s="718"/>
      <c r="AK39" s="710"/>
      <c r="AL39" s="971"/>
      <c r="AM39" s="971"/>
      <c r="AN39" s="971"/>
      <c r="AO39" s="971"/>
      <c r="AP39" s="971"/>
      <c r="AQ39" s="971"/>
      <c r="AR39" s="971"/>
      <c r="AS39" s="971"/>
      <c r="AT39" s="971"/>
      <c r="AU39" s="971"/>
      <c r="AV39" s="971"/>
      <c r="AW39" s="971"/>
      <c r="AX39" s="971"/>
      <c r="AY39" s="971"/>
      <c r="AZ39" s="1034"/>
      <c r="BA39" s="1034"/>
      <c r="BB39" s="1034"/>
      <c r="BC39" s="1034"/>
      <c r="BD39" s="1034"/>
      <c r="BE39" s="972"/>
      <c r="BF39" s="972"/>
      <c r="BG39" s="972"/>
      <c r="BH39" s="972"/>
      <c r="BI39" s="973"/>
      <c r="BJ39" s="214"/>
      <c r="BK39" s="214"/>
      <c r="BL39" s="214"/>
      <c r="BM39" s="214"/>
      <c r="BN39" s="214"/>
      <c r="BO39" s="224"/>
      <c r="BP39" s="224"/>
      <c r="BQ39" s="221">
        <v>33</v>
      </c>
      <c r="BR39" s="222"/>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12"/>
    </row>
    <row r="40" spans="1:131" ht="26.25" customHeight="1" x14ac:dyDescent="0.2">
      <c r="A40" s="221">
        <v>13</v>
      </c>
      <c r="B40" s="1027"/>
      <c r="C40" s="1028"/>
      <c r="D40" s="1028"/>
      <c r="E40" s="1028"/>
      <c r="F40" s="1028"/>
      <c r="G40" s="1028"/>
      <c r="H40" s="1028"/>
      <c r="I40" s="1028"/>
      <c r="J40" s="1028"/>
      <c r="K40" s="1028"/>
      <c r="L40" s="1028"/>
      <c r="M40" s="1028"/>
      <c r="N40" s="1028"/>
      <c r="O40" s="1028"/>
      <c r="P40" s="1029"/>
      <c r="Q40" s="1032"/>
      <c r="R40" s="1033"/>
      <c r="S40" s="1033"/>
      <c r="T40" s="1033"/>
      <c r="U40" s="1033"/>
      <c r="V40" s="1033"/>
      <c r="W40" s="1033"/>
      <c r="X40" s="1033"/>
      <c r="Y40" s="1033"/>
      <c r="Z40" s="1033"/>
      <c r="AA40" s="1033"/>
      <c r="AB40" s="1033"/>
      <c r="AC40" s="1033"/>
      <c r="AD40" s="1033"/>
      <c r="AE40" s="717"/>
      <c r="AF40" s="719"/>
      <c r="AG40" s="715"/>
      <c r="AH40" s="715"/>
      <c r="AI40" s="715"/>
      <c r="AJ40" s="718"/>
      <c r="AK40" s="710"/>
      <c r="AL40" s="971"/>
      <c r="AM40" s="971"/>
      <c r="AN40" s="971"/>
      <c r="AO40" s="971"/>
      <c r="AP40" s="971"/>
      <c r="AQ40" s="971"/>
      <c r="AR40" s="971"/>
      <c r="AS40" s="971"/>
      <c r="AT40" s="971"/>
      <c r="AU40" s="971"/>
      <c r="AV40" s="971"/>
      <c r="AW40" s="971"/>
      <c r="AX40" s="971"/>
      <c r="AY40" s="971"/>
      <c r="AZ40" s="1034"/>
      <c r="BA40" s="1034"/>
      <c r="BB40" s="1034"/>
      <c r="BC40" s="1034"/>
      <c r="BD40" s="1034"/>
      <c r="BE40" s="972"/>
      <c r="BF40" s="972"/>
      <c r="BG40" s="972"/>
      <c r="BH40" s="972"/>
      <c r="BI40" s="973"/>
      <c r="BJ40" s="214"/>
      <c r="BK40" s="214"/>
      <c r="BL40" s="214"/>
      <c r="BM40" s="214"/>
      <c r="BN40" s="214"/>
      <c r="BO40" s="224"/>
      <c r="BP40" s="224"/>
      <c r="BQ40" s="221">
        <v>34</v>
      </c>
      <c r="BR40" s="222"/>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12"/>
    </row>
    <row r="41" spans="1:131" ht="26.25" customHeight="1" x14ac:dyDescent="0.2">
      <c r="A41" s="221">
        <v>14</v>
      </c>
      <c r="B41" s="1027"/>
      <c r="C41" s="1028"/>
      <c r="D41" s="1028"/>
      <c r="E41" s="1028"/>
      <c r="F41" s="1028"/>
      <c r="G41" s="1028"/>
      <c r="H41" s="1028"/>
      <c r="I41" s="1028"/>
      <c r="J41" s="1028"/>
      <c r="K41" s="1028"/>
      <c r="L41" s="1028"/>
      <c r="M41" s="1028"/>
      <c r="N41" s="1028"/>
      <c r="O41" s="1028"/>
      <c r="P41" s="1029"/>
      <c r="Q41" s="1032"/>
      <c r="R41" s="1033"/>
      <c r="S41" s="1033"/>
      <c r="T41" s="1033"/>
      <c r="U41" s="1033"/>
      <c r="V41" s="1033"/>
      <c r="W41" s="1033"/>
      <c r="X41" s="1033"/>
      <c r="Y41" s="1033"/>
      <c r="Z41" s="1033"/>
      <c r="AA41" s="1033"/>
      <c r="AB41" s="1033"/>
      <c r="AC41" s="1033"/>
      <c r="AD41" s="1033"/>
      <c r="AE41" s="717"/>
      <c r="AF41" s="719"/>
      <c r="AG41" s="715"/>
      <c r="AH41" s="715"/>
      <c r="AI41" s="715"/>
      <c r="AJ41" s="718"/>
      <c r="AK41" s="710"/>
      <c r="AL41" s="971"/>
      <c r="AM41" s="971"/>
      <c r="AN41" s="971"/>
      <c r="AO41" s="971"/>
      <c r="AP41" s="971"/>
      <c r="AQ41" s="971"/>
      <c r="AR41" s="971"/>
      <c r="AS41" s="971"/>
      <c r="AT41" s="971"/>
      <c r="AU41" s="971"/>
      <c r="AV41" s="971"/>
      <c r="AW41" s="971"/>
      <c r="AX41" s="971"/>
      <c r="AY41" s="971"/>
      <c r="AZ41" s="1034"/>
      <c r="BA41" s="1034"/>
      <c r="BB41" s="1034"/>
      <c r="BC41" s="1034"/>
      <c r="BD41" s="1034"/>
      <c r="BE41" s="972"/>
      <c r="BF41" s="972"/>
      <c r="BG41" s="972"/>
      <c r="BH41" s="972"/>
      <c r="BI41" s="973"/>
      <c r="BJ41" s="214"/>
      <c r="BK41" s="214"/>
      <c r="BL41" s="214"/>
      <c r="BM41" s="214"/>
      <c r="BN41" s="214"/>
      <c r="BO41" s="224"/>
      <c r="BP41" s="224"/>
      <c r="BQ41" s="221">
        <v>35</v>
      </c>
      <c r="BR41" s="222"/>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12"/>
    </row>
    <row r="42" spans="1:131" ht="26.25" customHeight="1" x14ac:dyDescent="0.2">
      <c r="A42" s="221">
        <v>15</v>
      </c>
      <c r="B42" s="1027"/>
      <c r="C42" s="1028"/>
      <c r="D42" s="1028"/>
      <c r="E42" s="1028"/>
      <c r="F42" s="1028"/>
      <c r="G42" s="1028"/>
      <c r="H42" s="1028"/>
      <c r="I42" s="1028"/>
      <c r="J42" s="1028"/>
      <c r="K42" s="1028"/>
      <c r="L42" s="1028"/>
      <c r="M42" s="1028"/>
      <c r="N42" s="1028"/>
      <c r="O42" s="1028"/>
      <c r="P42" s="1029"/>
      <c r="Q42" s="1032"/>
      <c r="R42" s="1033"/>
      <c r="S42" s="1033"/>
      <c r="T42" s="1033"/>
      <c r="U42" s="1033"/>
      <c r="V42" s="1033"/>
      <c r="W42" s="1033"/>
      <c r="X42" s="1033"/>
      <c r="Y42" s="1033"/>
      <c r="Z42" s="1033"/>
      <c r="AA42" s="1033"/>
      <c r="AB42" s="1033"/>
      <c r="AC42" s="1033"/>
      <c r="AD42" s="1033"/>
      <c r="AE42" s="717"/>
      <c r="AF42" s="719"/>
      <c r="AG42" s="715"/>
      <c r="AH42" s="715"/>
      <c r="AI42" s="715"/>
      <c r="AJ42" s="718"/>
      <c r="AK42" s="710"/>
      <c r="AL42" s="971"/>
      <c r="AM42" s="971"/>
      <c r="AN42" s="971"/>
      <c r="AO42" s="971"/>
      <c r="AP42" s="971"/>
      <c r="AQ42" s="971"/>
      <c r="AR42" s="971"/>
      <c r="AS42" s="971"/>
      <c r="AT42" s="971"/>
      <c r="AU42" s="971"/>
      <c r="AV42" s="971"/>
      <c r="AW42" s="971"/>
      <c r="AX42" s="971"/>
      <c r="AY42" s="971"/>
      <c r="AZ42" s="1034"/>
      <c r="BA42" s="1034"/>
      <c r="BB42" s="1034"/>
      <c r="BC42" s="1034"/>
      <c r="BD42" s="1034"/>
      <c r="BE42" s="972"/>
      <c r="BF42" s="972"/>
      <c r="BG42" s="972"/>
      <c r="BH42" s="972"/>
      <c r="BI42" s="973"/>
      <c r="BJ42" s="214"/>
      <c r="BK42" s="214"/>
      <c r="BL42" s="214"/>
      <c r="BM42" s="214"/>
      <c r="BN42" s="214"/>
      <c r="BO42" s="224"/>
      <c r="BP42" s="224"/>
      <c r="BQ42" s="221">
        <v>36</v>
      </c>
      <c r="BR42" s="222"/>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12"/>
    </row>
    <row r="43" spans="1:131" ht="26.25" customHeight="1" x14ac:dyDescent="0.2">
      <c r="A43" s="221">
        <v>16</v>
      </c>
      <c r="B43" s="1027"/>
      <c r="C43" s="1028"/>
      <c r="D43" s="1028"/>
      <c r="E43" s="1028"/>
      <c r="F43" s="1028"/>
      <c r="G43" s="1028"/>
      <c r="H43" s="1028"/>
      <c r="I43" s="1028"/>
      <c r="J43" s="1028"/>
      <c r="K43" s="1028"/>
      <c r="L43" s="1028"/>
      <c r="M43" s="1028"/>
      <c r="N43" s="1028"/>
      <c r="O43" s="1028"/>
      <c r="P43" s="1029"/>
      <c r="Q43" s="1032"/>
      <c r="R43" s="1033"/>
      <c r="S43" s="1033"/>
      <c r="T43" s="1033"/>
      <c r="U43" s="1033"/>
      <c r="V43" s="1033"/>
      <c r="W43" s="1033"/>
      <c r="X43" s="1033"/>
      <c r="Y43" s="1033"/>
      <c r="Z43" s="1033"/>
      <c r="AA43" s="1033"/>
      <c r="AB43" s="1033"/>
      <c r="AC43" s="1033"/>
      <c r="AD43" s="1033"/>
      <c r="AE43" s="717"/>
      <c r="AF43" s="719"/>
      <c r="AG43" s="715"/>
      <c r="AH43" s="715"/>
      <c r="AI43" s="715"/>
      <c r="AJ43" s="718"/>
      <c r="AK43" s="710"/>
      <c r="AL43" s="971"/>
      <c r="AM43" s="971"/>
      <c r="AN43" s="971"/>
      <c r="AO43" s="971"/>
      <c r="AP43" s="971"/>
      <c r="AQ43" s="971"/>
      <c r="AR43" s="971"/>
      <c r="AS43" s="971"/>
      <c r="AT43" s="971"/>
      <c r="AU43" s="971"/>
      <c r="AV43" s="971"/>
      <c r="AW43" s="971"/>
      <c r="AX43" s="971"/>
      <c r="AY43" s="971"/>
      <c r="AZ43" s="1034"/>
      <c r="BA43" s="1034"/>
      <c r="BB43" s="1034"/>
      <c r="BC43" s="1034"/>
      <c r="BD43" s="1034"/>
      <c r="BE43" s="972"/>
      <c r="BF43" s="972"/>
      <c r="BG43" s="972"/>
      <c r="BH43" s="972"/>
      <c r="BI43" s="973"/>
      <c r="BJ43" s="214"/>
      <c r="BK43" s="214"/>
      <c r="BL43" s="214"/>
      <c r="BM43" s="214"/>
      <c r="BN43" s="214"/>
      <c r="BO43" s="224"/>
      <c r="BP43" s="224"/>
      <c r="BQ43" s="221">
        <v>37</v>
      </c>
      <c r="BR43" s="222"/>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12"/>
    </row>
    <row r="44" spans="1:131" ht="26.25" customHeight="1" x14ac:dyDescent="0.2">
      <c r="A44" s="221">
        <v>17</v>
      </c>
      <c r="B44" s="1027"/>
      <c r="C44" s="1028"/>
      <c r="D44" s="1028"/>
      <c r="E44" s="1028"/>
      <c r="F44" s="1028"/>
      <c r="G44" s="1028"/>
      <c r="H44" s="1028"/>
      <c r="I44" s="1028"/>
      <c r="J44" s="1028"/>
      <c r="K44" s="1028"/>
      <c r="L44" s="1028"/>
      <c r="M44" s="1028"/>
      <c r="N44" s="1028"/>
      <c r="O44" s="1028"/>
      <c r="P44" s="1029"/>
      <c r="Q44" s="1032"/>
      <c r="R44" s="1033"/>
      <c r="S44" s="1033"/>
      <c r="T44" s="1033"/>
      <c r="U44" s="1033"/>
      <c r="V44" s="1033"/>
      <c r="W44" s="1033"/>
      <c r="X44" s="1033"/>
      <c r="Y44" s="1033"/>
      <c r="Z44" s="1033"/>
      <c r="AA44" s="1033"/>
      <c r="AB44" s="1033"/>
      <c r="AC44" s="1033"/>
      <c r="AD44" s="1033"/>
      <c r="AE44" s="717"/>
      <c r="AF44" s="719"/>
      <c r="AG44" s="715"/>
      <c r="AH44" s="715"/>
      <c r="AI44" s="715"/>
      <c r="AJ44" s="718"/>
      <c r="AK44" s="710"/>
      <c r="AL44" s="971"/>
      <c r="AM44" s="971"/>
      <c r="AN44" s="971"/>
      <c r="AO44" s="971"/>
      <c r="AP44" s="971"/>
      <c r="AQ44" s="971"/>
      <c r="AR44" s="971"/>
      <c r="AS44" s="971"/>
      <c r="AT44" s="971"/>
      <c r="AU44" s="971"/>
      <c r="AV44" s="971"/>
      <c r="AW44" s="971"/>
      <c r="AX44" s="971"/>
      <c r="AY44" s="971"/>
      <c r="AZ44" s="1034"/>
      <c r="BA44" s="1034"/>
      <c r="BB44" s="1034"/>
      <c r="BC44" s="1034"/>
      <c r="BD44" s="1034"/>
      <c r="BE44" s="972"/>
      <c r="BF44" s="972"/>
      <c r="BG44" s="972"/>
      <c r="BH44" s="972"/>
      <c r="BI44" s="973"/>
      <c r="BJ44" s="214"/>
      <c r="BK44" s="214"/>
      <c r="BL44" s="214"/>
      <c r="BM44" s="214"/>
      <c r="BN44" s="214"/>
      <c r="BO44" s="224"/>
      <c r="BP44" s="224"/>
      <c r="BQ44" s="221">
        <v>38</v>
      </c>
      <c r="BR44" s="222"/>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12"/>
    </row>
    <row r="45" spans="1:131" ht="26.25" customHeight="1" x14ac:dyDescent="0.2">
      <c r="A45" s="221">
        <v>18</v>
      </c>
      <c r="B45" s="1027"/>
      <c r="C45" s="1028"/>
      <c r="D45" s="1028"/>
      <c r="E45" s="1028"/>
      <c r="F45" s="1028"/>
      <c r="G45" s="1028"/>
      <c r="H45" s="1028"/>
      <c r="I45" s="1028"/>
      <c r="J45" s="1028"/>
      <c r="K45" s="1028"/>
      <c r="L45" s="1028"/>
      <c r="M45" s="1028"/>
      <c r="N45" s="1028"/>
      <c r="O45" s="1028"/>
      <c r="P45" s="1029"/>
      <c r="Q45" s="1032"/>
      <c r="R45" s="1033"/>
      <c r="S45" s="1033"/>
      <c r="T45" s="1033"/>
      <c r="U45" s="1033"/>
      <c r="V45" s="1033"/>
      <c r="W45" s="1033"/>
      <c r="X45" s="1033"/>
      <c r="Y45" s="1033"/>
      <c r="Z45" s="1033"/>
      <c r="AA45" s="1033"/>
      <c r="AB45" s="1033"/>
      <c r="AC45" s="1033"/>
      <c r="AD45" s="1033"/>
      <c r="AE45" s="717"/>
      <c r="AF45" s="719"/>
      <c r="AG45" s="715"/>
      <c r="AH45" s="715"/>
      <c r="AI45" s="715"/>
      <c r="AJ45" s="718"/>
      <c r="AK45" s="710"/>
      <c r="AL45" s="971"/>
      <c r="AM45" s="971"/>
      <c r="AN45" s="971"/>
      <c r="AO45" s="971"/>
      <c r="AP45" s="971"/>
      <c r="AQ45" s="971"/>
      <c r="AR45" s="971"/>
      <c r="AS45" s="971"/>
      <c r="AT45" s="971"/>
      <c r="AU45" s="971"/>
      <c r="AV45" s="971"/>
      <c r="AW45" s="971"/>
      <c r="AX45" s="971"/>
      <c r="AY45" s="971"/>
      <c r="AZ45" s="1034"/>
      <c r="BA45" s="1034"/>
      <c r="BB45" s="1034"/>
      <c r="BC45" s="1034"/>
      <c r="BD45" s="1034"/>
      <c r="BE45" s="972"/>
      <c r="BF45" s="972"/>
      <c r="BG45" s="972"/>
      <c r="BH45" s="972"/>
      <c r="BI45" s="973"/>
      <c r="BJ45" s="214"/>
      <c r="BK45" s="214"/>
      <c r="BL45" s="214"/>
      <c r="BM45" s="214"/>
      <c r="BN45" s="214"/>
      <c r="BO45" s="224"/>
      <c r="BP45" s="224"/>
      <c r="BQ45" s="221">
        <v>39</v>
      </c>
      <c r="BR45" s="222"/>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12"/>
    </row>
    <row r="46" spans="1:131" ht="26.25" customHeight="1" x14ac:dyDescent="0.2">
      <c r="A46" s="221">
        <v>19</v>
      </c>
      <c r="B46" s="1027"/>
      <c r="C46" s="1028"/>
      <c r="D46" s="1028"/>
      <c r="E46" s="1028"/>
      <c r="F46" s="1028"/>
      <c r="G46" s="1028"/>
      <c r="H46" s="1028"/>
      <c r="I46" s="1028"/>
      <c r="J46" s="1028"/>
      <c r="K46" s="1028"/>
      <c r="L46" s="1028"/>
      <c r="M46" s="1028"/>
      <c r="N46" s="1028"/>
      <c r="O46" s="1028"/>
      <c r="P46" s="1029"/>
      <c r="Q46" s="1032"/>
      <c r="R46" s="1033"/>
      <c r="S46" s="1033"/>
      <c r="T46" s="1033"/>
      <c r="U46" s="1033"/>
      <c r="V46" s="1033"/>
      <c r="W46" s="1033"/>
      <c r="X46" s="1033"/>
      <c r="Y46" s="1033"/>
      <c r="Z46" s="1033"/>
      <c r="AA46" s="1033"/>
      <c r="AB46" s="1033"/>
      <c r="AC46" s="1033"/>
      <c r="AD46" s="1033"/>
      <c r="AE46" s="717"/>
      <c r="AF46" s="719"/>
      <c r="AG46" s="715"/>
      <c r="AH46" s="715"/>
      <c r="AI46" s="715"/>
      <c r="AJ46" s="718"/>
      <c r="AK46" s="710"/>
      <c r="AL46" s="971"/>
      <c r="AM46" s="971"/>
      <c r="AN46" s="971"/>
      <c r="AO46" s="971"/>
      <c r="AP46" s="971"/>
      <c r="AQ46" s="971"/>
      <c r="AR46" s="971"/>
      <c r="AS46" s="971"/>
      <c r="AT46" s="971"/>
      <c r="AU46" s="971"/>
      <c r="AV46" s="971"/>
      <c r="AW46" s="971"/>
      <c r="AX46" s="971"/>
      <c r="AY46" s="971"/>
      <c r="AZ46" s="1034"/>
      <c r="BA46" s="1034"/>
      <c r="BB46" s="1034"/>
      <c r="BC46" s="1034"/>
      <c r="BD46" s="1034"/>
      <c r="BE46" s="972"/>
      <c r="BF46" s="972"/>
      <c r="BG46" s="972"/>
      <c r="BH46" s="972"/>
      <c r="BI46" s="973"/>
      <c r="BJ46" s="214"/>
      <c r="BK46" s="214"/>
      <c r="BL46" s="214"/>
      <c r="BM46" s="214"/>
      <c r="BN46" s="214"/>
      <c r="BO46" s="224"/>
      <c r="BP46" s="224"/>
      <c r="BQ46" s="221">
        <v>40</v>
      </c>
      <c r="BR46" s="222"/>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12"/>
    </row>
    <row r="47" spans="1:131" ht="26.25" customHeight="1" x14ac:dyDescent="0.2">
      <c r="A47" s="221">
        <v>20</v>
      </c>
      <c r="B47" s="1027"/>
      <c r="C47" s="1028"/>
      <c r="D47" s="1028"/>
      <c r="E47" s="1028"/>
      <c r="F47" s="1028"/>
      <c r="G47" s="1028"/>
      <c r="H47" s="1028"/>
      <c r="I47" s="1028"/>
      <c r="J47" s="1028"/>
      <c r="K47" s="1028"/>
      <c r="L47" s="1028"/>
      <c r="M47" s="1028"/>
      <c r="N47" s="1028"/>
      <c r="O47" s="1028"/>
      <c r="P47" s="1029"/>
      <c r="Q47" s="1032"/>
      <c r="R47" s="1033"/>
      <c r="S47" s="1033"/>
      <c r="T47" s="1033"/>
      <c r="U47" s="1033"/>
      <c r="V47" s="1033"/>
      <c r="W47" s="1033"/>
      <c r="X47" s="1033"/>
      <c r="Y47" s="1033"/>
      <c r="Z47" s="1033"/>
      <c r="AA47" s="1033"/>
      <c r="AB47" s="1033"/>
      <c r="AC47" s="1033"/>
      <c r="AD47" s="1033"/>
      <c r="AE47" s="717"/>
      <c r="AF47" s="719"/>
      <c r="AG47" s="715"/>
      <c r="AH47" s="715"/>
      <c r="AI47" s="715"/>
      <c r="AJ47" s="718"/>
      <c r="AK47" s="710"/>
      <c r="AL47" s="971"/>
      <c r="AM47" s="971"/>
      <c r="AN47" s="971"/>
      <c r="AO47" s="971"/>
      <c r="AP47" s="971"/>
      <c r="AQ47" s="971"/>
      <c r="AR47" s="971"/>
      <c r="AS47" s="971"/>
      <c r="AT47" s="971"/>
      <c r="AU47" s="971"/>
      <c r="AV47" s="971"/>
      <c r="AW47" s="971"/>
      <c r="AX47" s="971"/>
      <c r="AY47" s="971"/>
      <c r="AZ47" s="1034"/>
      <c r="BA47" s="1034"/>
      <c r="BB47" s="1034"/>
      <c r="BC47" s="1034"/>
      <c r="BD47" s="1034"/>
      <c r="BE47" s="972"/>
      <c r="BF47" s="972"/>
      <c r="BG47" s="972"/>
      <c r="BH47" s="972"/>
      <c r="BI47" s="973"/>
      <c r="BJ47" s="214"/>
      <c r="BK47" s="214"/>
      <c r="BL47" s="214"/>
      <c r="BM47" s="214"/>
      <c r="BN47" s="214"/>
      <c r="BO47" s="224"/>
      <c r="BP47" s="224"/>
      <c r="BQ47" s="221">
        <v>41</v>
      </c>
      <c r="BR47" s="222"/>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12"/>
    </row>
    <row r="48" spans="1:131" ht="26.25" customHeight="1" x14ac:dyDescent="0.2">
      <c r="A48" s="221">
        <v>21</v>
      </c>
      <c r="B48" s="1027"/>
      <c r="C48" s="1028"/>
      <c r="D48" s="1028"/>
      <c r="E48" s="1028"/>
      <c r="F48" s="1028"/>
      <c r="G48" s="1028"/>
      <c r="H48" s="1028"/>
      <c r="I48" s="1028"/>
      <c r="J48" s="1028"/>
      <c r="K48" s="1028"/>
      <c r="L48" s="1028"/>
      <c r="M48" s="1028"/>
      <c r="N48" s="1028"/>
      <c r="O48" s="1028"/>
      <c r="P48" s="1029"/>
      <c r="Q48" s="1032"/>
      <c r="R48" s="1033"/>
      <c r="S48" s="1033"/>
      <c r="T48" s="1033"/>
      <c r="U48" s="1033"/>
      <c r="V48" s="1033"/>
      <c r="W48" s="1033"/>
      <c r="X48" s="1033"/>
      <c r="Y48" s="1033"/>
      <c r="Z48" s="1033"/>
      <c r="AA48" s="1033"/>
      <c r="AB48" s="1033"/>
      <c r="AC48" s="1033"/>
      <c r="AD48" s="1033"/>
      <c r="AE48" s="717"/>
      <c r="AF48" s="719"/>
      <c r="AG48" s="715"/>
      <c r="AH48" s="715"/>
      <c r="AI48" s="715"/>
      <c r="AJ48" s="718"/>
      <c r="AK48" s="710"/>
      <c r="AL48" s="971"/>
      <c r="AM48" s="971"/>
      <c r="AN48" s="971"/>
      <c r="AO48" s="971"/>
      <c r="AP48" s="971"/>
      <c r="AQ48" s="971"/>
      <c r="AR48" s="971"/>
      <c r="AS48" s="971"/>
      <c r="AT48" s="971"/>
      <c r="AU48" s="971"/>
      <c r="AV48" s="971"/>
      <c r="AW48" s="971"/>
      <c r="AX48" s="971"/>
      <c r="AY48" s="971"/>
      <c r="AZ48" s="1034"/>
      <c r="BA48" s="1034"/>
      <c r="BB48" s="1034"/>
      <c r="BC48" s="1034"/>
      <c r="BD48" s="1034"/>
      <c r="BE48" s="972"/>
      <c r="BF48" s="972"/>
      <c r="BG48" s="972"/>
      <c r="BH48" s="972"/>
      <c r="BI48" s="973"/>
      <c r="BJ48" s="214"/>
      <c r="BK48" s="214"/>
      <c r="BL48" s="214"/>
      <c r="BM48" s="214"/>
      <c r="BN48" s="214"/>
      <c r="BO48" s="224"/>
      <c r="BP48" s="224"/>
      <c r="BQ48" s="221">
        <v>42</v>
      </c>
      <c r="BR48" s="222"/>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12"/>
    </row>
    <row r="49" spans="1:131" ht="26.25" customHeight="1" x14ac:dyDescent="0.2">
      <c r="A49" s="221">
        <v>22</v>
      </c>
      <c r="B49" s="1027"/>
      <c r="C49" s="1028"/>
      <c r="D49" s="1028"/>
      <c r="E49" s="1028"/>
      <c r="F49" s="1028"/>
      <c r="G49" s="1028"/>
      <c r="H49" s="1028"/>
      <c r="I49" s="1028"/>
      <c r="J49" s="1028"/>
      <c r="K49" s="1028"/>
      <c r="L49" s="1028"/>
      <c r="M49" s="1028"/>
      <c r="N49" s="1028"/>
      <c r="O49" s="1028"/>
      <c r="P49" s="1029"/>
      <c r="Q49" s="1032"/>
      <c r="R49" s="1033"/>
      <c r="S49" s="1033"/>
      <c r="T49" s="1033"/>
      <c r="U49" s="1033"/>
      <c r="V49" s="1033"/>
      <c r="W49" s="1033"/>
      <c r="X49" s="1033"/>
      <c r="Y49" s="1033"/>
      <c r="Z49" s="1033"/>
      <c r="AA49" s="1033"/>
      <c r="AB49" s="1033"/>
      <c r="AC49" s="1033"/>
      <c r="AD49" s="1033"/>
      <c r="AE49" s="717"/>
      <c r="AF49" s="719"/>
      <c r="AG49" s="715"/>
      <c r="AH49" s="715"/>
      <c r="AI49" s="715"/>
      <c r="AJ49" s="718"/>
      <c r="AK49" s="710"/>
      <c r="AL49" s="971"/>
      <c r="AM49" s="971"/>
      <c r="AN49" s="971"/>
      <c r="AO49" s="971"/>
      <c r="AP49" s="971"/>
      <c r="AQ49" s="971"/>
      <c r="AR49" s="971"/>
      <c r="AS49" s="971"/>
      <c r="AT49" s="971"/>
      <c r="AU49" s="971"/>
      <c r="AV49" s="971"/>
      <c r="AW49" s="971"/>
      <c r="AX49" s="971"/>
      <c r="AY49" s="971"/>
      <c r="AZ49" s="1034"/>
      <c r="BA49" s="1034"/>
      <c r="BB49" s="1034"/>
      <c r="BC49" s="1034"/>
      <c r="BD49" s="1034"/>
      <c r="BE49" s="972"/>
      <c r="BF49" s="972"/>
      <c r="BG49" s="972"/>
      <c r="BH49" s="972"/>
      <c r="BI49" s="973"/>
      <c r="BJ49" s="214"/>
      <c r="BK49" s="214"/>
      <c r="BL49" s="214"/>
      <c r="BM49" s="214"/>
      <c r="BN49" s="214"/>
      <c r="BO49" s="224"/>
      <c r="BP49" s="224"/>
      <c r="BQ49" s="221">
        <v>43</v>
      </c>
      <c r="BR49" s="222"/>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12"/>
    </row>
    <row r="50" spans="1:131" ht="26.25" customHeight="1" x14ac:dyDescent="0.2">
      <c r="A50" s="221">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719"/>
      <c r="AG50" s="715"/>
      <c r="AH50" s="715"/>
      <c r="AI50" s="715"/>
      <c r="AJ50" s="718"/>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14"/>
      <c r="BK50" s="214"/>
      <c r="BL50" s="214"/>
      <c r="BM50" s="214"/>
      <c r="BN50" s="214"/>
      <c r="BO50" s="224"/>
      <c r="BP50" s="224"/>
      <c r="BQ50" s="221">
        <v>44</v>
      </c>
      <c r="BR50" s="222"/>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12"/>
    </row>
    <row r="51" spans="1:131" ht="26.25" customHeight="1" x14ac:dyDescent="0.2">
      <c r="A51" s="221">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719"/>
      <c r="AG51" s="715"/>
      <c r="AH51" s="715"/>
      <c r="AI51" s="715"/>
      <c r="AJ51" s="718"/>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14"/>
      <c r="BK51" s="214"/>
      <c r="BL51" s="214"/>
      <c r="BM51" s="214"/>
      <c r="BN51" s="214"/>
      <c r="BO51" s="224"/>
      <c r="BP51" s="224"/>
      <c r="BQ51" s="221">
        <v>45</v>
      </c>
      <c r="BR51" s="222"/>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12"/>
    </row>
    <row r="52" spans="1:131" ht="26.25" customHeight="1" x14ac:dyDescent="0.2">
      <c r="A52" s="221">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719"/>
      <c r="AG52" s="715"/>
      <c r="AH52" s="715"/>
      <c r="AI52" s="715"/>
      <c r="AJ52" s="718"/>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14"/>
      <c r="BK52" s="214"/>
      <c r="BL52" s="214"/>
      <c r="BM52" s="214"/>
      <c r="BN52" s="214"/>
      <c r="BO52" s="224"/>
      <c r="BP52" s="224"/>
      <c r="BQ52" s="221">
        <v>46</v>
      </c>
      <c r="BR52" s="222"/>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12"/>
    </row>
    <row r="53" spans="1:131" ht="26.25" customHeight="1" x14ac:dyDescent="0.2">
      <c r="A53" s="221">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719"/>
      <c r="AG53" s="715"/>
      <c r="AH53" s="715"/>
      <c r="AI53" s="715"/>
      <c r="AJ53" s="718"/>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14"/>
      <c r="BK53" s="214"/>
      <c r="BL53" s="214"/>
      <c r="BM53" s="214"/>
      <c r="BN53" s="214"/>
      <c r="BO53" s="224"/>
      <c r="BP53" s="224"/>
      <c r="BQ53" s="221">
        <v>47</v>
      </c>
      <c r="BR53" s="222"/>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12"/>
    </row>
    <row r="54" spans="1:131" ht="26.25" customHeight="1" x14ac:dyDescent="0.2">
      <c r="A54" s="221">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719"/>
      <c r="AG54" s="715"/>
      <c r="AH54" s="715"/>
      <c r="AI54" s="715"/>
      <c r="AJ54" s="718"/>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14"/>
      <c r="BK54" s="214"/>
      <c r="BL54" s="214"/>
      <c r="BM54" s="214"/>
      <c r="BN54" s="214"/>
      <c r="BO54" s="224"/>
      <c r="BP54" s="224"/>
      <c r="BQ54" s="221">
        <v>48</v>
      </c>
      <c r="BR54" s="222"/>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12"/>
    </row>
    <row r="55" spans="1:131" ht="26.25" customHeight="1" x14ac:dyDescent="0.2">
      <c r="A55" s="221">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719"/>
      <c r="AG55" s="715"/>
      <c r="AH55" s="715"/>
      <c r="AI55" s="715"/>
      <c r="AJ55" s="718"/>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14"/>
      <c r="BK55" s="214"/>
      <c r="BL55" s="214"/>
      <c r="BM55" s="214"/>
      <c r="BN55" s="214"/>
      <c r="BO55" s="224"/>
      <c r="BP55" s="224"/>
      <c r="BQ55" s="221">
        <v>49</v>
      </c>
      <c r="BR55" s="222"/>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12"/>
    </row>
    <row r="56" spans="1:131" ht="26.25" customHeight="1" x14ac:dyDescent="0.2">
      <c r="A56" s="221">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719"/>
      <c r="AG56" s="715"/>
      <c r="AH56" s="715"/>
      <c r="AI56" s="715"/>
      <c r="AJ56" s="718"/>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14"/>
      <c r="BK56" s="214"/>
      <c r="BL56" s="214"/>
      <c r="BM56" s="214"/>
      <c r="BN56" s="214"/>
      <c r="BO56" s="224"/>
      <c r="BP56" s="224"/>
      <c r="BQ56" s="221">
        <v>50</v>
      </c>
      <c r="BR56" s="222"/>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12"/>
    </row>
    <row r="57" spans="1:131" ht="26.25" customHeight="1" x14ac:dyDescent="0.2">
      <c r="A57" s="221">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719"/>
      <c r="AG57" s="715"/>
      <c r="AH57" s="715"/>
      <c r="AI57" s="715"/>
      <c r="AJ57" s="718"/>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14"/>
      <c r="BK57" s="214"/>
      <c r="BL57" s="214"/>
      <c r="BM57" s="214"/>
      <c r="BN57" s="214"/>
      <c r="BO57" s="224"/>
      <c r="BP57" s="224"/>
      <c r="BQ57" s="221">
        <v>51</v>
      </c>
      <c r="BR57" s="222"/>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12"/>
    </row>
    <row r="58" spans="1:131" ht="26.25" customHeight="1" x14ac:dyDescent="0.2">
      <c r="A58" s="221">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719"/>
      <c r="AG58" s="715"/>
      <c r="AH58" s="715"/>
      <c r="AI58" s="715"/>
      <c r="AJ58" s="718"/>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14"/>
      <c r="BK58" s="214"/>
      <c r="BL58" s="214"/>
      <c r="BM58" s="214"/>
      <c r="BN58" s="214"/>
      <c r="BO58" s="224"/>
      <c r="BP58" s="224"/>
      <c r="BQ58" s="221">
        <v>52</v>
      </c>
      <c r="BR58" s="222"/>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12"/>
    </row>
    <row r="59" spans="1:131" ht="26.25" customHeight="1" x14ac:dyDescent="0.2">
      <c r="A59" s="221">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719"/>
      <c r="AG59" s="715"/>
      <c r="AH59" s="715"/>
      <c r="AI59" s="715"/>
      <c r="AJ59" s="718"/>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14"/>
      <c r="BK59" s="214"/>
      <c r="BL59" s="214"/>
      <c r="BM59" s="214"/>
      <c r="BN59" s="214"/>
      <c r="BO59" s="224"/>
      <c r="BP59" s="224"/>
      <c r="BQ59" s="221">
        <v>53</v>
      </c>
      <c r="BR59" s="222"/>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12"/>
    </row>
    <row r="60" spans="1:131" ht="26.25" customHeight="1" x14ac:dyDescent="0.2">
      <c r="A60" s="221">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719"/>
      <c r="AG60" s="715"/>
      <c r="AH60" s="715"/>
      <c r="AI60" s="715"/>
      <c r="AJ60" s="718"/>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14"/>
      <c r="BK60" s="214"/>
      <c r="BL60" s="214"/>
      <c r="BM60" s="214"/>
      <c r="BN60" s="214"/>
      <c r="BO60" s="224"/>
      <c r="BP60" s="224"/>
      <c r="BQ60" s="221">
        <v>54</v>
      </c>
      <c r="BR60" s="222"/>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12"/>
    </row>
    <row r="61" spans="1:131" ht="26.25" customHeight="1" thickBot="1" x14ac:dyDescent="0.25">
      <c r="A61" s="221">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719"/>
      <c r="AG61" s="715"/>
      <c r="AH61" s="715"/>
      <c r="AI61" s="715"/>
      <c r="AJ61" s="718"/>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14"/>
      <c r="BK61" s="214"/>
      <c r="BL61" s="214"/>
      <c r="BM61" s="214"/>
      <c r="BN61" s="214"/>
      <c r="BO61" s="224"/>
      <c r="BP61" s="224"/>
      <c r="BQ61" s="221">
        <v>55</v>
      </c>
      <c r="BR61" s="222"/>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12"/>
    </row>
    <row r="62" spans="1:131" ht="26.25" customHeight="1" x14ac:dyDescent="0.2">
      <c r="A62" s="221">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719"/>
      <c r="AG62" s="715"/>
      <c r="AH62" s="715"/>
      <c r="AI62" s="715"/>
      <c r="AJ62" s="718"/>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402</v>
      </c>
      <c r="BK62" s="1025"/>
      <c r="BL62" s="1025"/>
      <c r="BM62" s="1025"/>
      <c r="BN62" s="1026"/>
      <c r="BO62" s="224"/>
      <c r="BP62" s="224"/>
      <c r="BQ62" s="221">
        <v>56</v>
      </c>
      <c r="BR62" s="222"/>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12"/>
    </row>
    <row r="63" spans="1:131" ht="26.25" customHeight="1" thickBot="1" x14ac:dyDescent="0.25">
      <c r="A63" s="223" t="s">
        <v>378</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541</v>
      </c>
      <c r="AG63" s="959"/>
      <c r="AH63" s="959"/>
      <c r="AI63" s="959"/>
      <c r="AJ63" s="1019"/>
      <c r="AK63" s="1020"/>
      <c r="AL63" s="963"/>
      <c r="AM63" s="963"/>
      <c r="AN63" s="963"/>
      <c r="AO63" s="963"/>
      <c r="AP63" s="959"/>
      <c r="AQ63" s="959"/>
      <c r="AR63" s="959"/>
      <c r="AS63" s="959"/>
      <c r="AT63" s="959"/>
      <c r="AU63" s="959"/>
      <c r="AV63" s="959"/>
      <c r="AW63" s="959"/>
      <c r="AX63" s="959"/>
      <c r="AY63" s="959"/>
      <c r="AZ63" s="1014"/>
      <c r="BA63" s="1014"/>
      <c r="BB63" s="1014"/>
      <c r="BC63" s="1014"/>
      <c r="BD63" s="1014"/>
      <c r="BE63" s="960"/>
      <c r="BF63" s="960"/>
      <c r="BG63" s="960"/>
      <c r="BH63" s="960"/>
      <c r="BI63" s="961"/>
      <c r="BJ63" s="1015" t="s">
        <v>122</v>
      </c>
      <c r="BK63" s="953"/>
      <c r="BL63" s="953"/>
      <c r="BM63" s="953"/>
      <c r="BN63" s="1016"/>
      <c r="BO63" s="224"/>
      <c r="BP63" s="224"/>
      <c r="BQ63" s="221">
        <v>57</v>
      </c>
      <c r="BR63" s="222"/>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12"/>
    </row>
    <row r="66" spans="1:131" ht="26.25" customHeight="1" x14ac:dyDescent="0.2">
      <c r="A66" s="992" t="s">
        <v>405</v>
      </c>
      <c r="B66" s="993"/>
      <c r="C66" s="993"/>
      <c r="D66" s="993"/>
      <c r="E66" s="993"/>
      <c r="F66" s="993"/>
      <c r="G66" s="993"/>
      <c r="H66" s="993"/>
      <c r="I66" s="993"/>
      <c r="J66" s="993"/>
      <c r="K66" s="993"/>
      <c r="L66" s="993"/>
      <c r="M66" s="993"/>
      <c r="N66" s="993"/>
      <c r="O66" s="993"/>
      <c r="P66" s="994"/>
      <c r="Q66" s="998" t="s">
        <v>382</v>
      </c>
      <c r="R66" s="999"/>
      <c r="S66" s="999"/>
      <c r="T66" s="999"/>
      <c r="U66" s="1000"/>
      <c r="V66" s="998" t="s">
        <v>383</v>
      </c>
      <c r="W66" s="999"/>
      <c r="X66" s="999"/>
      <c r="Y66" s="999"/>
      <c r="Z66" s="1000"/>
      <c r="AA66" s="998" t="s">
        <v>384</v>
      </c>
      <c r="AB66" s="999"/>
      <c r="AC66" s="999"/>
      <c r="AD66" s="999"/>
      <c r="AE66" s="1000"/>
      <c r="AF66" s="1004" t="s">
        <v>385</v>
      </c>
      <c r="AG66" s="1005"/>
      <c r="AH66" s="1005"/>
      <c r="AI66" s="1005"/>
      <c r="AJ66" s="1006"/>
      <c r="AK66" s="998" t="s">
        <v>386</v>
      </c>
      <c r="AL66" s="993"/>
      <c r="AM66" s="993"/>
      <c r="AN66" s="993"/>
      <c r="AO66" s="994"/>
      <c r="AP66" s="998" t="s">
        <v>387</v>
      </c>
      <c r="AQ66" s="999"/>
      <c r="AR66" s="999"/>
      <c r="AS66" s="999"/>
      <c r="AT66" s="1000"/>
      <c r="AU66" s="998" t="s">
        <v>406</v>
      </c>
      <c r="AV66" s="999"/>
      <c r="AW66" s="999"/>
      <c r="AX66" s="999"/>
      <c r="AY66" s="1000"/>
      <c r="AZ66" s="998" t="s">
        <v>363</v>
      </c>
      <c r="BA66" s="999"/>
      <c r="BB66" s="999"/>
      <c r="BC66" s="999"/>
      <c r="BD66" s="1012"/>
      <c r="BE66" s="224"/>
      <c r="BF66" s="224"/>
      <c r="BG66" s="224"/>
      <c r="BH66" s="224"/>
      <c r="BI66" s="224"/>
      <c r="BJ66" s="224"/>
      <c r="BK66" s="224"/>
      <c r="BL66" s="224"/>
      <c r="BM66" s="224"/>
      <c r="BN66" s="224"/>
      <c r="BO66" s="224"/>
      <c r="BP66" s="224"/>
      <c r="BQ66" s="221">
        <v>60</v>
      </c>
      <c r="BR66" s="226"/>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2"/>
    </row>
    <row r="67" spans="1:131" ht="26.25" customHeight="1" thickBot="1" x14ac:dyDescent="0.25">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24"/>
      <c r="BF67" s="224"/>
      <c r="BG67" s="224"/>
      <c r="BH67" s="224"/>
      <c r="BI67" s="224"/>
      <c r="BJ67" s="224"/>
      <c r="BK67" s="224"/>
      <c r="BL67" s="224"/>
      <c r="BM67" s="224"/>
      <c r="BN67" s="224"/>
      <c r="BO67" s="224"/>
      <c r="BP67" s="224"/>
      <c r="BQ67" s="221">
        <v>61</v>
      </c>
      <c r="BR67" s="226"/>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2"/>
    </row>
    <row r="68" spans="1:131" ht="26.25" customHeight="1" thickTop="1" x14ac:dyDescent="0.2">
      <c r="A68" s="219">
        <v>1</v>
      </c>
      <c r="B68" s="982"/>
      <c r="C68" s="983"/>
      <c r="D68" s="983"/>
      <c r="E68" s="983"/>
      <c r="F68" s="983"/>
      <c r="G68" s="983"/>
      <c r="H68" s="983"/>
      <c r="I68" s="983"/>
      <c r="J68" s="983"/>
      <c r="K68" s="983"/>
      <c r="L68" s="983"/>
      <c r="M68" s="983"/>
      <c r="N68" s="983"/>
      <c r="O68" s="983"/>
      <c r="P68" s="984"/>
      <c r="Q68" s="985"/>
      <c r="R68" s="979"/>
      <c r="S68" s="979"/>
      <c r="T68" s="979"/>
      <c r="U68" s="979"/>
      <c r="V68" s="979"/>
      <c r="W68" s="979"/>
      <c r="X68" s="979"/>
      <c r="Y68" s="979"/>
      <c r="Z68" s="979"/>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80"/>
      <c r="BA68" s="980"/>
      <c r="BB68" s="980"/>
      <c r="BC68" s="980"/>
      <c r="BD68" s="981"/>
      <c r="BE68" s="224"/>
      <c r="BF68" s="224"/>
      <c r="BG68" s="224"/>
      <c r="BH68" s="224"/>
      <c r="BI68" s="224"/>
      <c r="BJ68" s="224"/>
      <c r="BK68" s="224"/>
      <c r="BL68" s="224"/>
      <c r="BM68" s="224"/>
      <c r="BN68" s="224"/>
      <c r="BO68" s="224"/>
      <c r="BP68" s="224"/>
      <c r="BQ68" s="221">
        <v>62</v>
      </c>
      <c r="BR68" s="226"/>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2"/>
    </row>
    <row r="69" spans="1:131" ht="26.25" customHeight="1" x14ac:dyDescent="0.2">
      <c r="A69" s="221">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4"/>
      <c r="BF69" s="224"/>
      <c r="BG69" s="224"/>
      <c r="BH69" s="224"/>
      <c r="BI69" s="224"/>
      <c r="BJ69" s="224"/>
      <c r="BK69" s="224"/>
      <c r="BL69" s="224"/>
      <c r="BM69" s="224"/>
      <c r="BN69" s="224"/>
      <c r="BO69" s="224"/>
      <c r="BP69" s="224"/>
      <c r="BQ69" s="221">
        <v>63</v>
      </c>
      <c r="BR69" s="226"/>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2"/>
    </row>
    <row r="70" spans="1:131" ht="26.25" customHeight="1" x14ac:dyDescent="0.2">
      <c r="A70" s="221">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4"/>
      <c r="BF70" s="224"/>
      <c r="BG70" s="224"/>
      <c r="BH70" s="224"/>
      <c r="BI70" s="224"/>
      <c r="BJ70" s="224"/>
      <c r="BK70" s="224"/>
      <c r="BL70" s="224"/>
      <c r="BM70" s="224"/>
      <c r="BN70" s="224"/>
      <c r="BO70" s="224"/>
      <c r="BP70" s="224"/>
      <c r="BQ70" s="221">
        <v>64</v>
      </c>
      <c r="BR70" s="226"/>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2"/>
    </row>
    <row r="71" spans="1:131" ht="26.25" customHeight="1" x14ac:dyDescent="0.2">
      <c r="A71" s="221">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4"/>
      <c r="BF71" s="224"/>
      <c r="BG71" s="224"/>
      <c r="BH71" s="224"/>
      <c r="BI71" s="224"/>
      <c r="BJ71" s="224"/>
      <c r="BK71" s="224"/>
      <c r="BL71" s="224"/>
      <c r="BM71" s="224"/>
      <c r="BN71" s="224"/>
      <c r="BO71" s="224"/>
      <c r="BP71" s="224"/>
      <c r="BQ71" s="221">
        <v>65</v>
      </c>
      <c r="BR71" s="226"/>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2"/>
    </row>
    <row r="72" spans="1:131" ht="26.25" customHeight="1" x14ac:dyDescent="0.2">
      <c r="A72" s="221">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4"/>
      <c r="BF72" s="224"/>
      <c r="BG72" s="224"/>
      <c r="BH72" s="224"/>
      <c r="BI72" s="224"/>
      <c r="BJ72" s="224"/>
      <c r="BK72" s="224"/>
      <c r="BL72" s="224"/>
      <c r="BM72" s="224"/>
      <c r="BN72" s="224"/>
      <c r="BO72" s="224"/>
      <c r="BP72" s="224"/>
      <c r="BQ72" s="221">
        <v>66</v>
      </c>
      <c r="BR72" s="226"/>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2"/>
    </row>
    <row r="73" spans="1:131" ht="26.25" customHeight="1" x14ac:dyDescent="0.2">
      <c r="A73" s="221">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4"/>
      <c r="BF73" s="224"/>
      <c r="BG73" s="224"/>
      <c r="BH73" s="224"/>
      <c r="BI73" s="224"/>
      <c r="BJ73" s="224"/>
      <c r="BK73" s="224"/>
      <c r="BL73" s="224"/>
      <c r="BM73" s="224"/>
      <c r="BN73" s="224"/>
      <c r="BO73" s="224"/>
      <c r="BP73" s="224"/>
      <c r="BQ73" s="221">
        <v>67</v>
      </c>
      <c r="BR73" s="226"/>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2"/>
    </row>
    <row r="74" spans="1:131" ht="26.25" customHeight="1" x14ac:dyDescent="0.2">
      <c r="A74" s="221">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4"/>
      <c r="BF74" s="224"/>
      <c r="BG74" s="224"/>
      <c r="BH74" s="224"/>
      <c r="BI74" s="224"/>
      <c r="BJ74" s="224"/>
      <c r="BK74" s="224"/>
      <c r="BL74" s="224"/>
      <c r="BM74" s="224"/>
      <c r="BN74" s="224"/>
      <c r="BO74" s="224"/>
      <c r="BP74" s="224"/>
      <c r="BQ74" s="221">
        <v>68</v>
      </c>
      <c r="BR74" s="226"/>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2"/>
    </row>
    <row r="75" spans="1:131" ht="26.25" customHeight="1" x14ac:dyDescent="0.2">
      <c r="A75" s="221">
        <v>8</v>
      </c>
      <c r="B75" s="974"/>
      <c r="C75" s="975"/>
      <c r="D75" s="975"/>
      <c r="E75" s="975"/>
      <c r="F75" s="975"/>
      <c r="G75" s="975"/>
      <c r="H75" s="975"/>
      <c r="I75" s="975"/>
      <c r="J75" s="975"/>
      <c r="K75" s="975"/>
      <c r="L75" s="975"/>
      <c r="M75" s="975"/>
      <c r="N75" s="975"/>
      <c r="O75" s="975"/>
      <c r="P75" s="976"/>
      <c r="Q75" s="978"/>
      <c r="R75" s="709"/>
      <c r="S75" s="709"/>
      <c r="T75" s="709"/>
      <c r="U75" s="710"/>
      <c r="V75" s="708"/>
      <c r="W75" s="709"/>
      <c r="X75" s="709"/>
      <c r="Y75" s="709"/>
      <c r="Z75" s="710"/>
      <c r="AA75" s="708"/>
      <c r="AB75" s="709"/>
      <c r="AC75" s="709"/>
      <c r="AD75" s="709"/>
      <c r="AE75" s="710"/>
      <c r="AF75" s="708"/>
      <c r="AG75" s="709"/>
      <c r="AH75" s="709"/>
      <c r="AI75" s="709"/>
      <c r="AJ75" s="710"/>
      <c r="AK75" s="708"/>
      <c r="AL75" s="709"/>
      <c r="AM75" s="709"/>
      <c r="AN75" s="709"/>
      <c r="AO75" s="710"/>
      <c r="AP75" s="708"/>
      <c r="AQ75" s="709"/>
      <c r="AR75" s="709"/>
      <c r="AS75" s="709"/>
      <c r="AT75" s="710"/>
      <c r="AU75" s="708"/>
      <c r="AV75" s="709"/>
      <c r="AW75" s="709"/>
      <c r="AX75" s="709"/>
      <c r="AY75" s="710"/>
      <c r="AZ75" s="972"/>
      <c r="BA75" s="972"/>
      <c r="BB75" s="972"/>
      <c r="BC75" s="972"/>
      <c r="BD75" s="973"/>
      <c r="BE75" s="224"/>
      <c r="BF75" s="224"/>
      <c r="BG75" s="224"/>
      <c r="BH75" s="224"/>
      <c r="BI75" s="224"/>
      <c r="BJ75" s="224"/>
      <c r="BK75" s="224"/>
      <c r="BL75" s="224"/>
      <c r="BM75" s="224"/>
      <c r="BN75" s="224"/>
      <c r="BO75" s="224"/>
      <c r="BP75" s="224"/>
      <c r="BQ75" s="221">
        <v>69</v>
      </c>
      <c r="BR75" s="226"/>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2"/>
    </row>
    <row r="76" spans="1:131" ht="26.25" customHeight="1" x14ac:dyDescent="0.2">
      <c r="A76" s="221">
        <v>9</v>
      </c>
      <c r="B76" s="974"/>
      <c r="C76" s="975"/>
      <c r="D76" s="975"/>
      <c r="E76" s="975"/>
      <c r="F76" s="975"/>
      <c r="G76" s="975"/>
      <c r="H76" s="975"/>
      <c r="I76" s="975"/>
      <c r="J76" s="975"/>
      <c r="K76" s="975"/>
      <c r="L76" s="975"/>
      <c r="M76" s="975"/>
      <c r="N76" s="975"/>
      <c r="O76" s="975"/>
      <c r="P76" s="976"/>
      <c r="Q76" s="978"/>
      <c r="R76" s="709"/>
      <c r="S76" s="709"/>
      <c r="T76" s="709"/>
      <c r="U76" s="710"/>
      <c r="V76" s="708"/>
      <c r="W76" s="709"/>
      <c r="X76" s="709"/>
      <c r="Y76" s="709"/>
      <c r="Z76" s="710"/>
      <c r="AA76" s="708"/>
      <c r="AB76" s="709"/>
      <c r="AC76" s="709"/>
      <c r="AD76" s="709"/>
      <c r="AE76" s="710"/>
      <c r="AF76" s="708"/>
      <c r="AG76" s="709"/>
      <c r="AH76" s="709"/>
      <c r="AI76" s="709"/>
      <c r="AJ76" s="710"/>
      <c r="AK76" s="708"/>
      <c r="AL76" s="709"/>
      <c r="AM76" s="709"/>
      <c r="AN76" s="709"/>
      <c r="AO76" s="710"/>
      <c r="AP76" s="708"/>
      <c r="AQ76" s="709"/>
      <c r="AR76" s="709"/>
      <c r="AS76" s="709"/>
      <c r="AT76" s="710"/>
      <c r="AU76" s="708"/>
      <c r="AV76" s="709"/>
      <c r="AW76" s="709"/>
      <c r="AX76" s="709"/>
      <c r="AY76" s="710"/>
      <c r="AZ76" s="972"/>
      <c r="BA76" s="972"/>
      <c r="BB76" s="972"/>
      <c r="BC76" s="972"/>
      <c r="BD76" s="973"/>
      <c r="BE76" s="224"/>
      <c r="BF76" s="224"/>
      <c r="BG76" s="224"/>
      <c r="BH76" s="224"/>
      <c r="BI76" s="224"/>
      <c r="BJ76" s="224"/>
      <c r="BK76" s="224"/>
      <c r="BL76" s="224"/>
      <c r="BM76" s="224"/>
      <c r="BN76" s="224"/>
      <c r="BO76" s="224"/>
      <c r="BP76" s="224"/>
      <c r="BQ76" s="221">
        <v>70</v>
      </c>
      <c r="BR76" s="226"/>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2"/>
    </row>
    <row r="77" spans="1:131" ht="26.25" customHeight="1" x14ac:dyDescent="0.2">
      <c r="A77" s="221">
        <v>10</v>
      </c>
      <c r="B77" s="974"/>
      <c r="C77" s="975"/>
      <c r="D77" s="975"/>
      <c r="E77" s="975"/>
      <c r="F77" s="975"/>
      <c r="G77" s="975"/>
      <c r="H77" s="975"/>
      <c r="I77" s="975"/>
      <c r="J77" s="975"/>
      <c r="K77" s="975"/>
      <c r="L77" s="975"/>
      <c r="M77" s="975"/>
      <c r="N77" s="975"/>
      <c r="O77" s="975"/>
      <c r="P77" s="976"/>
      <c r="Q77" s="978"/>
      <c r="R77" s="709"/>
      <c r="S77" s="709"/>
      <c r="T77" s="709"/>
      <c r="U77" s="710"/>
      <c r="V77" s="708"/>
      <c r="W77" s="709"/>
      <c r="X77" s="709"/>
      <c r="Y77" s="709"/>
      <c r="Z77" s="710"/>
      <c r="AA77" s="708"/>
      <c r="AB77" s="709"/>
      <c r="AC77" s="709"/>
      <c r="AD77" s="709"/>
      <c r="AE77" s="710"/>
      <c r="AF77" s="708"/>
      <c r="AG77" s="709"/>
      <c r="AH77" s="709"/>
      <c r="AI77" s="709"/>
      <c r="AJ77" s="710"/>
      <c r="AK77" s="708"/>
      <c r="AL77" s="709"/>
      <c r="AM77" s="709"/>
      <c r="AN77" s="709"/>
      <c r="AO77" s="710"/>
      <c r="AP77" s="708"/>
      <c r="AQ77" s="709"/>
      <c r="AR77" s="709"/>
      <c r="AS77" s="709"/>
      <c r="AT77" s="710"/>
      <c r="AU77" s="708"/>
      <c r="AV77" s="709"/>
      <c r="AW77" s="709"/>
      <c r="AX77" s="709"/>
      <c r="AY77" s="710"/>
      <c r="AZ77" s="972"/>
      <c r="BA77" s="972"/>
      <c r="BB77" s="972"/>
      <c r="BC77" s="972"/>
      <c r="BD77" s="973"/>
      <c r="BE77" s="224"/>
      <c r="BF77" s="224"/>
      <c r="BG77" s="224"/>
      <c r="BH77" s="224"/>
      <c r="BI77" s="224"/>
      <c r="BJ77" s="224"/>
      <c r="BK77" s="224"/>
      <c r="BL77" s="224"/>
      <c r="BM77" s="224"/>
      <c r="BN77" s="224"/>
      <c r="BO77" s="224"/>
      <c r="BP77" s="224"/>
      <c r="BQ77" s="221">
        <v>71</v>
      </c>
      <c r="BR77" s="226"/>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2"/>
    </row>
    <row r="78" spans="1:131" ht="26.25" customHeight="1" x14ac:dyDescent="0.2">
      <c r="A78" s="221">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4"/>
      <c r="BF78" s="224"/>
      <c r="BG78" s="224"/>
      <c r="BH78" s="224"/>
      <c r="BI78" s="224"/>
      <c r="BJ78" s="212"/>
      <c r="BK78" s="212"/>
      <c r="BL78" s="212"/>
      <c r="BM78" s="212"/>
      <c r="BN78" s="212"/>
      <c r="BO78" s="224"/>
      <c r="BP78" s="224"/>
      <c r="BQ78" s="221">
        <v>72</v>
      </c>
      <c r="BR78" s="226"/>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2"/>
    </row>
    <row r="79" spans="1:131" ht="26.25" customHeight="1" x14ac:dyDescent="0.2">
      <c r="A79" s="221">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4"/>
      <c r="BF79" s="224"/>
      <c r="BG79" s="224"/>
      <c r="BH79" s="224"/>
      <c r="BI79" s="224"/>
      <c r="BJ79" s="212"/>
      <c r="BK79" s="212"/>
      <c r="BL79" s="212"/>
      <c r="BM79" s="212"/>
      <c r="BN79" s="212"/>
      <c r="BO79" s="224"/>
      <c r="BP79" s="224"/>
      <c r="BQ79" s="221">
        <v>73</v>
      </c>
      <c r="BR79" s="226"/>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2"/>
    </row>
    <row r="80" spans="1:131" ht="26.25" customHeight="1" x14ac:dyDescent="0.2">
      <c r="A80" s="221">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4"/>
      <c r="BF80" s="224"/>
      <c r="BG80" s="224"/>
      <c r="BH80" s="224"/>
      <c r="BI80" s="224"/>
      <c r="BJ80" s="224"/>
      <c r="BK80" s="224"/>
      <c r="BL80" s="224"/>
      <c r="BM80" s="224"/>
      <c r="BN80" s="224"/>
      <c r="BO80" s="224"/>
      <c r="BP80" s="224"/>
      <c r="BQ80" s="221">
        <v>74</v>
      </c>
      <c r="BR80" s="226"/>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2"/>
    </row>
    <row r="81" spans="1:131" ht="26.25" customHeight="1" x14ac:dyDescent="0.2">
      <c r="A81" s="221">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4"/>
      <c r="BF81" s="224"/>
      <c r="BG81" s="224"/>
      <c r="BH81" s="224"/>
      <c r="BI81" s="224"/>
      <c r="BJ81" s="224"/>
      <c r="BK81" s="224"/>
      <c r="BL81" s="224"/>
      <c r="BM81" s="224"/>
      <c r="BN81" s="224"/>
      <c r="BO81" s="224"/>
      <c r="BP81" s="224"/>
      <c r="BQ81" s="221">
        <v>75</v>
      </c>
      <c r="BR81" s="226"/>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2"/>
    </row>
    <row r="82" spans="1:131" ht="26.25" customHeight="1" x14ac:dyDescent="0.2">
      <c r="A82" s="221">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4"/>
      <c r="BF82" s="224"/>
      <c r="BG82" s="224"/>
      <c r="BH82" s="224"/>
      <c r="BI82" s="224"/>
      <c r="BJ82" s="224"/>
      <c r="BK82" s="224"/>
      <c r="BL82" s="224"/>
      <c r="BM82" s="224"/>
      <c r="BN82" s="224"/>
      <c r="BO82" s="224"/>
      <c r="BP82" s="224"/>
      <c r="BQ82" s="221">
        <v>76</v>
      </c>
      <c r="BR82" s="226"/>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2"/>
    </row>
    <row r="83" spans="1:131" ht="26.25" customHeight="1" x14ac:dyDescent="0.2">
      <c r="A83" s="221">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4"/>
      <c r="BF83" s="224"/>
      <c r="BG83" s="224"/>
      <c r="BH83" s="224"/>
      <c r="BI83" s="224"/>
      <c r="BJ83" s="224"/>
      <c r="BK83" s="224"/>
      <c r="BL83" s="224"/>
      <c r="BM83" s="224"/>
      <c r="BN83" s="224"/>
      <c r="BO83" s="224"/>
      <c r="BP83" s="224"/>
      <c r="BQ83" s="221">
        <v>77</v>
      </c>
      <c r="BR83" s="226"/>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2"/>
    </row>
    <row r="84" spans="1:131" ht="26.25" customHeight="1" x14ac:dyDescent="0.2">
      <c r="A84" s="221">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4"/>
      <c r="BF84" s="224"/>
      <c r="BG84" s="224"/>
      <c r="BH84" s="224"/>
      <c r="BI84" s="224"/>
      <c r="BJ84" s="224"/>
      <c r="BK84" s="224"/>
      <c r="BL84" s="224"/>
      <c r="BM84" s="224"/>
      <c r="BN84" s="224"/>
      <c r="BO84" s="224"/>
      <c r="BP84" s="224"/>
      <c r="BQ84" s="221">
        <v>78</v>
      </c>
      <c r="BR84" s="226"/>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2"/>
    </row>
    <row r="85" spans="1:131" ht="26.25" customHeight="1" x14ac:dyDescent="0.2">
      <c r="A85" s="221">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4"/>
      <c r="BF85" s="224"/>
      <c r="BG85" s="224"/>
      <c r="BH85" s="224"/>
      <c r="BI85" s="224"/>
      <c r="BJ85" s="224"/>
      <c r="BK85" s="224"/>
      <c r="BL85" s="224"/>
      <c r="BM85" s="224"/>
      <c r="BN85" s="224"/>
      <c r="BO85" s="224"/>
      <c r="BP85" s="224"/>
      <c r="BQ85" s="221">
        <v>79</v>
      </c>
      <c r="BR85" s="226"/>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2"/>
    </row>
    <row r="86" spans="1:131" ht="26.25" customHeight="1" x14ac:dyDescent="0.2">
      <c r="A86" s="221">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4"/>
      <c r="BF86" s="224"/>
      <c r="BG86" s="224"/>
      <c r="BH86" s="224"/>
      <c r="BI86" s="224"/>
      <c r="BJ86" s="224"/>
      <c r="BK86" s="224"/>
      <c r="BL86" s="224"/>
      <c r="BM86" s="224"/>
      <c r="BN86" s="224"/>
      <c r="BO86" s="224"/>
      <c r="BP86" s="224"/>
      <c r="BQ86" s="221">
        <v>80</v>
      </c>
      <c r="BR86" s="226"/>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2"/>
    </row>
    <row r="87" spans="1:131" ht="26.25" customHeight="1" x14ac:dyDescent="0.2">
      <c r="A87" s="227">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4"/>
      <c r="BF87" s="224"/>
      <c r="BG87" s="224"/>
      <c r="BH87" s="224"/>
      <c r="BI87" s="224"/>
      <c r="BJ87" s="224"/>
      <c r="BK87" s="224"/>
      <c r="BL87" s="224"/>
      <c r="BM87" s="224"/>
      <c r="BN87" s="224"/>
      <c r="BO87" s="224"/>
      <c r="BP87" s="224"/>
      <c r="BQ87" s="221">
        <v>81</v>
      </c>
      <c r="BR87" s="226"/>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2"/>
    </row>
    <row r="88" spans="1:131" ht="26.25" customHeight="1" thickBot="1" x14ac:dyDescent="0.25">
      <c r="A88" s="223" t="s">
        <v>378</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4"/>
      <c r="BF88" s="224"/>
      <c r="BG88" s="224"/>
      <c r="BH88" s="224"/>
      <c r="BI88" s="224"/>
      <c r="BJ88" s="224"/>
      <c r="BK88" s="224"/>
      <c r="BL88" s="224"/>
      <c r="BM88" s="224"/>
      <c r="BN88" s="224"/>
      <c r="BO88" s="224"/>
      <c r="BP88" s="224"/>
      <c r="BQ88" s="221">
        <v>82</v>
      </c>
      <c r="BR88" s="226"/>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2"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293</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293</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293</v>
      </c>
      <c r="DR109" s="896"/>
      <c r="DS109" s="896"/>
      <c r="DT109" s="896"/>
      <c r="DU109" s="897"/>
      <c r="DV109" s="898" t="s">
        <v>418</v>
      </c>
      <c r="DW109" s="896"/>
      <c r="DX109" s="896"/>
      <c r="DY109" s="896"/>
      <c r="DZ109" s="929"/>
    </row>
    <row r="110" spans="1:131" s="212"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1559870</v>
      </c>
      <c r="AB110" s="889"/>
      <c r="AC110" s="889"/>
      <c r="AD110" s="889"/>
      <c r="AE110" s="890"/>
      <c r="AF110" s="891">
        <v>1744407</v>
      </c>
      <c r="AG110" s="889"/>
      <c r="AH110" s="889"/>
      <c r="AI110" s="889"/>
      <c r="AJ110" s="890"/>
      <c r="AK110" s="891">
        <v>1830663</v>
      </c>
      <c r="AL110" s="889"/>
      <c r="AM110" s="889"/>
      <c r="AN110" s="889"/>
      <c r="AO110" s="890"/>
      <c r="AP110" s="892">
        <v>39.799999999999997</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16408132</v>
      </c>
      <c r="BR110" s="842"/>
      <c r="BS110" s="842"/>
      <c r="BT110" s="842"/>
      <c r="BU110" s="842"/>
      <c r="BV110" s="842">
        <v>16262182</v>
      </c>
      <c r="BW110" s="842"/>
      <c r="BX110" s="842"/>
      <c r="BY110" s="842"/>
      <c r="BZ110" s="842"/>
      <c r="CA110" s="842">
        <v>16415570</v>
      </c>
      <c r="CB110" s="842"/>
      <c r="CC110" s="842"/>
      <c r="CD110" s="842"/>
      <c r="CE110" s="842"/>
      <c r="CF110" s="866">
        <v>357</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2"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2"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1070032</v>
      </c>
      <c r="BR112" s="817"/>
      <c r="BS112" s="817"/>
      <c r="BT112" s="817"/>
      <c r="BU112" s="817"/>
      <c r="BV112" s="817">
        <v>1002314</v>
      </c>
      <c r="BW112" s="817"/>
      <c r="BX112" s="817"/>
      <c r="BY112" s="817"/>
      <c r="BZ112" s="817"/>
      <c r="CA112" s="817">
        <v>1019307</v>
      </c>
      <c r="CB112" s="817"/>
      <c r="CC112" s="817"/>
      <c r="CD112" s="817"/>
      <c r="CE112" s="817"/>
      <c r="CF112" s="875">
        <v>22.2</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2"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113306</v>
      </c>
      <c r="AB113" s="919"/>
      <c r="AC113" s="919"/>
      <c r="AD113" s="919"/>
      <c r="AE113" s="920"/>
      <c r="AF113" s="921">
        <v>132170</v>
      </c>
      <c r="AG113" s="919"/>
      <c r="AH113" s="919"/>
      <c r="AI113" s="919"/>
      <c r="AJ113" s="920"/>
      <c r="AK113" s="921">
        <v>124373</v>
      </c>
      <c r="AL113" s="919"/>
      <c r="AM113" s="919"/>
      <c r="AN113" s="919"/>
      <c r="AO113" s="920"/>
      <c r="AP113" s="922">
        <v>2.7</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54483</v>
      </c>
      <c r="BR113" s="817"/>
      <c r="BS113" s="817"/>
      <c r="BT113" s="817"/>
      <c r="BU113" s="817"/>
      <c r="BV113" s="817">
        <v>103334</v>
      </c>
      <c r="BW113" s="817"/>
      <c r="BX113" s="817"/>
      <c r="BY113" s="817"/>
      <c r="BZ113" s="817"/>
      <c r="CA113" s="817">
        <v>237069</v>
      </c>
      <c r="CB113" s="817"/>
      <c r="CC113" s="817"/>
      <c r="CD113" s="817"/>
      <c r="CE113" s="817"/>
      <c r="CF113" s="875">
        <v>5.2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2"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22278</v>
      </c>
      <c r="AB114" s="780"/>
      <c r="AC114" s="780"/>
      <c r="AD114" s="780"/>
      <c r="AE114" s="781"/>
      <c r="AF114" s="782">
        <v>12553</v>
      </c>
      <c r="AG114" s="780"/>
      <c r="AH114" s="780"/>
      <c r="AI114" s="780"/>
      <c r="AJ114" s="781"/>
      <c r="AK114" s="782">
        <v>10678</v>
      </c>
      <c r="AL114" s="780"/>
      <c r="AM114" s="780"/>
      <c r="AN114" s="780"/>
      <c r="AO114" s="781"/>
      <c r="AP114" s="824">
        <v>0.2</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655760</v>
      </c>
      <c r="BR114" s="817"/>
      <c r="BS114" s="817"/>
      <c r="BT114" s="817"/>
      <c r="BU114" s="817"/>
      <c r="BV114" s="817">
        <v>584474</v>
      </c>
      <c r="BW114" s="817"/>
      <c r="BX114" s="817"/>
      <c r="BY114" s="817"/>
      <c r="BZ114" s="817"/>
      <c r="CA114" s="817">
        <v>740949</v>
      </c>
      <c r="CB114" s="817"/>
      <c r="CC114" s="817"/>
      <c r="CD114" s="817"/>
      <c r="CE114" s="817"/>
      <c r="CF114" s="875">
        <v>16.100000000000001</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2"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306</v>
      </c>
      <c r="AB115" s="919"/>
      <c r="AC115" s="919"/>
      <c r="AD115" s="919"/>
      <c r="AE115" s="920"/>
      <c r="AF115" s="921">
        <v>238</v>
      </c>
      <c r="AG115" s="919"/>
      <c r="AH115" s="919"/>
      <c r="AI115" s="919"/>
      <c r="AJ115" s="920"/>
      <c r="AK115" s="921">
        <v>180</v>
      </c>
      <c r="AL115" s="919"/>
      <c r="AM115" s="919"/>
      <c r="AN115" s="919"/>
      <c r="AO115" s="920"/>
      <c r="AP115" s="922">
        <v>0</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2"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2"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1695760</v>
      </c>
      <c r="AB117" s="903"/>
      <c r="AC117" s="903"/>
      <c r="AD117" s="903"/>
      <c r="AE117" s="904"/>
      <c r="AF117" s="905">
        <v>1889368</v>
      </c>
      <c r="AG117" s="903"/>
      <c r="AH117" s="903"/>
      <c r="AI117" s="903"/>
      <c r="AJ117" s="904"/>
      <c r="AK117" s="905">
        <v>1965894</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2"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293</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2"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5" t="s">
        <v>176</v>
      </c>
      <c r="BA119" s="235"/>
      <c r="BB119" s="235"/>
      <c r="BC119" s="235"/>
      <c r="BD119" s="235"/>
      <c r="BE119" s="235"/>
      <c r="BF119" s="235"/>
      <c r="BG119" s="235"/>
      <c r="BH119" s="235"/>
      <c r="BI119" s="235"/>
      <c r="BJ119" s="235"/>
      <c r="BK119" s="235"/>
      <c r="BL119" s="235"/>
      <c r="BM119" s="235"/>
      <c r="BN119" s="235"/>
      <c r="BO119" s="877" t="s">
        <v>448</v>
      </c>
      <c r="BP119" s="878"/>
      <c r="BQ119" s="879">
        <v>18188407</v>
      </c>
      <c r="BR119" s="845"/>
      <c r="BS119" s="845"/>
      <c r="BT119" s="845"/>
      <c r="BU119" s="845"/>
      <c r="BV119" s="845">
        <v>17952304</v>
      </c>
      <c r="BW119" s="845"/>
      <c r="BX119" s="845"/>
      <c r="BY119" s="845"/>
      <c r="BZ119" s="845"/>
      <c r="CA119" s="845">
        <v>18412895</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2"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6255168</v>
      </c>
      <c r="BR120" s="842"/>
      <c r="BS120" s="842"/>
      <c r="BT120" s="842"/>
      <c r="BU120" s="842"/>
      <c r="BV120" s="842">
        <v>6836433</v>
      </c>
      <c r="BW120" s="842"/>
      <c r="BX120" s="842"/>
      <c r="BY120" s="842"/>
      <c r="BZ120" s="842"/>
      <c r="CA120" s="842">
        <v>6754469</v>
      </c>
      <c r="CB120" s="842"/>
      <c r="CC120" s="842"/>
      <c r="CD120" s="842"/>
      <c r="CE120" s="842"/>
      <c r="CF120" s="866">
        <v>146.9</v>
      </c>
      <c r="CG120" s="867"/>
      <c r="CH120" s="867"/>
      <c r="CI120" s="867"/>
      <c r="CJ120" s="867"/>
      <c r="CK120" s="868" t="s">
        <v>452</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780254</v>
      </c>
      <c r="DH120" s="842"/>
      <c r="DI120" s="842"/>
      <c r="DJ120" s="842"/>
      <c r="DK120" s="842"/>
      <c r="DL120" s="842">
        <v>754529</v>
      </c>
      <c r="DM120" s="842"/>
      <c r="DN120" s="842"/>
      <c r="DO120" s="842"/>
      <c r="DP120" s="842"/>
      <c r="DQ120" s="842">
        <v>746939</v>
      </c>
      <c r="DR120" s="842"/>
      <c r="DS120" s="842"/>
      <c r="DT120" s="842"/>
      <c r="DU120" s="842"/>
      <c r="DV120" s="843">
        <v>16.2</v>
      </c>
      <c r="DW120" s="843"/>
      <c r="DX120" s="843"/>
      <c r="DY120" s="843"/>
      <c r="DZ120" s="844"/>
    </row>
    <row r="121" spans="1:130" s="212"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6400</v>
      </c>
      <c r="BR121" s="817"/>
      <c r="BS121" s="817"/>
      <c r="BT121" s="817"/>
      <c r="BU121" s="817"/>
      <c r="BV121" s="817">
        <v>5100</v>
      </c>
      <c r="BW121" s="817"/>
      <c r="BX121" s="817"/>
      <c r="BY121" s="817"/>
      <c r="BZ121" s="817"/>
      <c r="CA121" s="817">
        <v>3773</v>
      </c>
      <c r="CB121" s="817"/>
      <c r="CC121" s="817"/>
      <c r="CD121" s="817"/>
      <c r="CE121" s="817"/>
      <c r="CF121" s="875">
        <v>0.1</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115520</v>
      </c>
      <c r="DR121" s="817"/>
      <c r="DS121" s="817"/>
      <c r="DT121" s="817"/>
      <c r="DU121" s="817"/>
      <c r="DV121" s="794">
        <v>2.5</v>
      </c>
      <c r="DW121" s="794"/>
      <c r="DX121" s="794"/>
      <c r="DY121" s="794"/>
      <c r="DZ121" s="795"/>
    </row>
    <row r="122" spans="1:130" s="212"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12785577</v>
      </c>
      <c r="BR122" s="845"/>
      <c r="BS122" s="845"/>
      <c r="BT122" s="845"/>
      <c r="BU122" s="845"/>
      <c r="BV122" s="845">
        <v>13122201</v>
      </c>
      <c r="BW122" s="845"/>
      <c r="BX122" s="845"/>
      <c r="BY122" s="845"/>
      <c r="BZ122" s="845"/>
      <c r="CA122" s="845">
        <v>13140682</v>
      </c>
      <c r="CB122" s="845"/>
      <c r="CC122" s="845"/>
      <c r="CD122" s="845"/>
      <c r="CE122" s="845"/>
      <c r="CF122" s="846">
        <v>285.8</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109093</v>
      </c>
      <c r="DR122" s="817"/>
      <c r="DS122" s="817"/>
      <c r="DT122" s="817"/>
      <c r="DU122" s="817"/>
      <c r="DV122" s="794">
        <v>2.4</v>
      </c>
      <c r="DW122" s="794"/>
      <c r="DX122" s="794"/>
      <c r="DY122" s="794"/>
      <c r="DZ122" s="795"/>
    </row>
    <row r="123" spans="1:130" s="212"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5" t="s">
        <v>176</v>
      </c>
      <c r="BA123" s="235"/>
      <c r="BB123" s="235"/>
      <c r="BC123" s="235"/>
      <c r="BD123" s="235"/>
      <c r="BE123" s="235"/>
      <c r="BF123" s="235"/>
      <c r="BG123" s="235"/>
      <c r="BH123" s="235"/>
      <c r="BI123" s="235"/>
      <c r="BJ123" s="235"/>
      <c r="BK123" s="235"/>
      <c r="BL123" s="235"/>
      <c r="BM123" s="235"/>
      <c r="BN123" s="235"/>
      <c r="BO123" s="877" t="s">
        <v>456</v>
      </c>
      <c r="BP123" s="878"/>
      <c r="BQ123" s="832">
        <v>19047145</v>
      </c>
      <c r="BR123" s="833"/>
      <c r="BS123" s="833"/>
      <c r="BT123" s="833"/>
      <c r="BU123" s="833"/>
      <c r="BV123" s="833">
        <v>19963734</v>
      </c>
      <c r="BW123" s="833"/>
      <c r="BX123" s="833"/>
      <c r="BY123" s="833"/>
      <c r="BZ123" s="833"/>
      <c r="CA123" s="833">
        <v>19898924</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47755</v>
      </c>
      <c r="DR123" s="780"/>
      <c r="DS123" s="780"/>
      <c r="DT123" s="780"/>
      <c r="DU123" s="781"/>
      <c r="DV123" s="824">
        <v>1</v>
      </c>
      <c r="DW123" s="825"/>
      <c r="DX123" s="825"/>
      <c r="DY123" s="825"/>
      <c r="DZ123" s="826"/>
    </row>
    <row r="124" spans="1:130" s="212"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289778</v>
      </c>
      <c r="DH124" s="764"/>
      <c r="DI124" s="764"/>
      <c r="DJ124" s="764"/>
      <c r="DK124" s="765"/>
      <c r="DL124" s="766">
        <v>247785</v>
      </c>
      <c r="DM124" s="764"/>
      <c r="DN124" s="764"/>
      <c r="DO124" s="764"/>
      <c r="DP124" s="765"/>
      <c r="DQ124" s="766" t="s">
        <v>122</v>
      </c>
      <c r="DR124" s="764"/>
      <c r="DS124" s="764"/>
      <c r="DT124" s="764"/>
      <c r="DU124" s="765"/>
      <c r="DV124" s="848" t="s">
        <v>122</v>
      </c>
      <c r="DW124" s="849"/>
      <c r="DX124" s="849"/>
      <c r="DY124" s="849"/>
      <c r="DZ124" s="850"/>
    </row>
    <row r="125" spans="1:130" s="212"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2"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306</v>
      </c>
      <c r="AB126" s="780"/>
      <c r="AC126" s="780"/>
      <c r="AD126" s="780"/>
      <c r="AE126" s="781"/>
      <c r="AF126" s="782">
        <v>238</v>
      </c>
      <c r="AG126" s="780"/>
      <c r="AH126" s="780"/>
      <c r="AI126" s="780"/>
      <c r="AJ126" s="781"/>
      <c r="AK126" s="782">
        <v>180</v>
      </c>
      <c r="AL126" s="780"/>
      <c r="AM126" s="780"/>
      <c r="AN126" s="780"/>
      <c r="AO126" s="781"/>
      <c r="AP126" s="824">
        <v>0</v>
      </c>
      <c r="AQ126" s="825"/>
      <c r="AR126" s="825"/>
      <c r="AS126" s="825"/>
      <c r="AT126" s="82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2" customFormat="1" ht="26.25" customHeight="1" x14ac:dyDescent="0.2">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14"/>
      <c r="AV127" s="214"/>
      <c r="AW127" s="214"/>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14"/>
      <c r="CB127" s="214"/>
      <c r="CC127" s="214"/>
      <c r="CD127" s="237"/>
      <c r="CE127" s="237"/>
      <c r="CF127" s="237"/>
      <c r="CG127" s="214"/>
      <c r="CH127" s="214"/>
      <c r="CI127" s="214"/>
      <c r="CJ127" s="236"/>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2" customFormat="1" ht="26.25" customHeight="1" thickBot="1" x14ac:dyDescent="0.25">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1550</v>
      </c>
      <c r="AB128" s="801"/>
      <c r="AC128" s="801"/>
      <c r="AD128" s="801"/>
      <c r="AE128" s="802"/>
      <c r="AF128" s="803">
        <v>1433</v>
      </c>
      <c r="AG128" s="801"/>
      <c r="AH128" s="801"/>
      <c r="AI128" s="801"/>
      <c r="AJ128" s="802"/>
      <c r="AK128" s="803">
        <v>1550</v>
      </c>
      <c r="AL128" s="801"/>
      <c r="AM128" s="801"/>
      <c r="AN128" s="801"/>
      <c r="AO128" s="802"/>
      <c r="AP128" s="804"/>
      <c r="AQ128" s="805"/>
      <c r="AR128" s="805"/>
      <c r="AS128" s="805"/>
      <c r="AT128" s="806"/>
      <c r="AU128" s="214"/>
      <c r="AV128" s="214"/>
      <c r="AW128" s="214"/>
      <c r="AX128" s="807" t="s">
        <v>470</v>
      </c>
      <c r="AY128" s="808"/>
      <c r="AZ128" s="808"/>
      <c r="BA128" s="808"/>
      <c r="BB128" s="808"/>
      <c r="BC128" s="808"/>
      <c r="BD128" s="808"/>
      <c r="BE128" s="809"/>
      <c r="BF128" s="786" t="s">
        <v>122</v>
      </c>
      <c r="BG128" s="787"/>
      <c r="BH128" s="787"/>
      <c r="BI128" s="787"/>
      <c r="BJ128" s="787"/>
      <c r="BK128" s="787"/>
      <c r="BL128" s="810"/>
      <c r="BM128" s="786">
        <v>14.41</v>
      </c>
      <c r="BN128" s="787"/>
      <c r="BO128" s="787"/>
      <c r="BP128" s="787"/>
      <c r="BQ128" s="787"/>
      <c r="BR128" s="787"/>
      <c r="BS128" s="810"/>
      <c r="BT128" s="786">
        <v>20</v>
      </c>
      <c r="BU128" s="787"/>
      <c r="BV128" s="787"/>
      <c r="BW128" s="787"/>
      <c r="BX128" s="787"/>
      <c r="BY128" s="787"/>
      <c r="BZ128" s="788"/>
      <c r="CA128" s="237"/>
      <c r="CB128" s="237"/>
      <c r="CC128" s="237"/>
      <c r="CD128" s="237"/>
      <c r="CE128" s="237"/>
      <c r="CF128" s="237"/>
      <c r="CG128" s="214"/>
      <c r="CH128" s="214"/>
      <c r="CI128" s="214"/>
      <c r="CJ128" s="236"/>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2"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5745489</v>
      </c>
      <c r="AB129" s="780"/>
      <c r="AC129" s="780"/>
      <c r="AD129" s="780"/>
      <c r="AE129" s="781"/>
      <c r="AF129" s="782">
        <v>5961884</v>
      </c>
      <c r="AG129" s="780"/>
      <c r="AH129" s="780"/>
      <c r="AI129" s="780"/>
      <c r="AJ129" s="781"/>
      <c r="AK129" s="782">
        <v>6081146</v>
      </c>
      <c r="AL129" s="780"/>
      <c r="AM129" s="780"/>
      <c r="AN129" s="780"/>
      <c r="AO129" s="781"/>
      <c r="AP129" s="783"/>
      <c r="AQ129" s="784"/>
      <c r="AR129" s="784"/>
      <c r="AS129" s="784"/>
      <c r="AT129" s="785"/>
      <c r="AU129" s="215"/>
      <c r="AV129" s="215"/>
      <c r="AW129" s="215"/>
      <c r="AX129" s="751" t="s">
        <v>473</v>
      </c>
      <c r="AY129" s="752"/>
      <c r="AZ129" s="752"/>
      <c r="BA129" s="752"/>
      <c r="BB129" s="752"/>
      <c r="BC129" s="752"/>
      <c r="BD129" s="752"/>
      <c r="BE129" s="753"/>
      <c r="BF129" s="770" t="s">
        <v>122</v>
      </c>
      <c r="BG129" s="771"/>
      <c r="BH129" s="771"/>
      <c r="BI129" s="771"/>
      <c r="BJ129" s="771"/>
      <c r="BK129" s="771"/>
      <c r="BL129" s="772"/>
      <c r="BM129" s="770">
        <v>19.41</v>
      </c>
      <c r="BN129" s="771"/>
      <c r="BO129" s="771"/>
      <c r="BP129" s="771"/>
      <c r="BQ129" s="771"/>
      <c r="BR129" s="771"/>
      <c r="BS129" s="772"/>
      <c r="BT129" s="770">
        <v>30</v>
      </c>
      <c r="BU129" s="771"/>
      <c r="BV129" s="771"/>
      <c r="BW129" s="771"/>
      <c r="BX129" s="771"/>
      <c r="BY129" s="771"/>
      <c r="BZ129" s="77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1294273</v>
      </c>
      <c r="AB130" s="780"/>
      <c r="AC130" s="780"/>
      <c r="AD130" s="780"/>
      <c r="AE130" s="781"/>
      <c r="AF130" s="782">
        <v>1421157</v>
      </c>
      <c r="AG130" s="780"/>
      <c r="AH130" s="780"/>
      <c r="AI130" s="780"/>
      <c r="AJ130" s="781"/>
      <c r="AK130" s="782">
        <v>1483435</v>
      </c>
      <c r="AL130" s="780"/>
      <c r="AM130" s="780"/>
      <c r="AN130" s="780"/>
      <c r="AO130" s="781"/>
      <c r="AP130" s="783"/>
      <c r="AQ130" s="784"/>
      <c r="AR130" s="784"/>
      <c r="AS130" s="784"/>
      <c r="AT130" s="785"/>
      <c r="AU130" s="215"/>
      <c r="AV130" s="215"/>
      <c r="AW130" s="215"/>
      <c r="AX130" s="751" t="s">
        <v>476</v>
      </c>
      <c r="AY130" s="752"/>
      <c r="AZ130" s="752"/>
      <c r="BA130" s="752"/>
      <c r="BB130" s="752"/>
      <c r="BC130" s="752"/>
      <c r="BD130" s="752"/>
      <c r="BE130" s="753"/>
      <c r="BF130" s="754">
        <v>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4451216</v>
      </c>
      <c r="AB131" s="764"/>
      <c r="AC131" s="764"/>
      <c r="AD131" s="764"/>
      <c r="AE131" s="765"/>
      <c r="AF131" s="766">
        <v>4540727</v>
      </c>
      <c r="AG131" s="764"/>
      <c r="AH131" s="764"/>
      <c r="AI131" s="764"/>
      <c r="AJ131" s="765"/>
      <c r="AK131" s="766">
        <v>4597711</v>
      </c>
      <c r="AL131" s="764"/>
      <c r="AM131" s="764"/>
      <c r="AN131" s="764"/>
      <c r="AO131" s="765"/>
      <c r="AP131" s="767"/>
      <c r="AQ131" s="768"/>
      <c r="AR131" s="768"/>
      <c r="AS131" s="768"/>
      <c r="AT131" s="769"/>
      <c r="AU131" s="215"/>
      <c r="AV131" s="215"/>
      <c r="AW131" s="215"/>
      <c r="AX131" s="729" t="s">
        <v>478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8.9848931170000004</v>
      </c>
      <c r="AB132" s="745"/>
      <c r="AC132" s="745"/>
      <c r="AD132" s="745"/>
      <c r="AE132" s="746"/>
      <c r="AF132" s="747">
        <v>10.27980762</v>
      </c>
      <c r="AG132" s="745"/>
      <c r="AH132" s="745"/>
      <c r="AI132" s="745"/>
      <c r="AJ132" s="746"/>
      <c r="AK132" s="747">
        <v>10.459748340000001</v>
      </c>
      <c r="AL132" s="745"/>
      <c r="AM132" s="745"/>
      <c r="AN132" s="745"/>
      <c r="AO132" s="746"/>
      <c r="AP132" s="748"/>
      <c r="AQ132" s="749"/>
      <c r="AR132" s="749"/>
      <c r="AS132" s="749"/>
      <c r="AT132" s="75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8.6</v>
      </c>
      <c r="AB133" s="724"/>
      <c r="AC133" s="724"/>
      <c r="AD133" s="724"/>
      <c r="AE133" s="725"/>
      <c r="AF133" s="723">
        <v>9.4</v>
      </c>
      <c r="AG133" s="724"/>
      <c r="AH133" s="724"/>
      <c r="AI133" s="724"/>
      <c r="AJ133" s="725"/>
      <c r="AK133" s="723">
        <v>9.9</v>
      </c>
      <c r="AL133" s="724"/>
      <c r="AM133" s="724"/>
      <c r="AN133" s="724"/>
      <c r="AO133" s="725"/>
      <c r="AP133" s="726"/>
      <c r="AQ133" s="727"/>
      <c r="AR133" s="727"/>
      <c r="AS133" s="727"/>
      <c r="AT133" s="72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7iy9+yJ9DdXs/0cpxuLzdwlXL5zzgmwEgheNk1lKEjxMIb2up6kyFaKlgdHTow0UE7WsgJHBqXBZgZWFlPuaA==" saltValue="6vkC+gXW1RCxlTXy3+Rv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DV33:DZ33"/>
    <mergeCell ref="B34:P34"/>
    <mergeCell ref="CR33:CV33"/>
    <mergeCell ref="CW33:DA33"/>
    <mergeCell ref="DB33:DF33"/>
    <mergeCell ref="DG33:DK33"/>
    <mergeCell ref="DL33:DP33"/>
    <mergeCell ref="DQ33:DU33"/>
    <mergeCell ref="BE33:BI33"/>
    <mergeCell ref="BS33:CG33"/>
    <mergeCell ref="CH33:CL33"/>
    <mergeCell ref="CM33:CQ33"/>
    <mergeCell ref="DL32:DP32"/>
    <mergeCell ref="DQ32:DU32"/>
    <mergeCell ref="DV32:DZ32"/>
    <mergeCell ref="B33:P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AA33:AE33"/>
    <mergeCell ref="AF33:AJ33"/>
    <mergeCell ref="AK33:AO33"/>
    <mergeCell ref="AP33:AT33"/>
    <mergeCell ref="BE36:BI36"/>
    <mergeCell ref="BS36:CG36"/>
    <mergeCell ref="CH36:CL36"/>
    <mergeCell ref="CM36:CQ36"/>
    <mergeCell ref="DL35:DP35"/>
    <mergeCell ref="DQ35:DU35"/>
    <mergeCell ref="DV35:DZ35"/>
    <mergeCell ref="B36:P36"/>
    <mergeCell ref="CH35:CL35"/>
    <mergeCell ref="CM35:CQ35"/>
    <mergeCell ref="CR35:CV35"/>
    <mergeCell ref="CW35:DA35"/>
    <mergeCell ref="DB35:DF35"/>
    <mergeCell ref="DG35:DK35"/>
    <mergeCell ref="BE35:BI35"/>
    <mergeCell ref="BS35:CG35"/>
    <mergeCell ref="DB34:DF34"/>
    <mergeCell ref="DG34:DK34"/>
    <mergeCell ref="DL34:DP34"/>
    <mergeCell ref="DQ34:DU34"/>
    <mergeCell ref="DV34:DZ34"/>
    <mergeCell ref="B35:P35"/>
    <mergeCell ref="BE34:BI34"/>
    <mergeCell ref="BS34:CG34"/>
    <mergeCell ref="CH34:CL34"/>
    <mergeCell ref="CM34:CQ34"/>
    <mergeCell ref="CR34:CV34"/>
    <mergeCell ref="CW34:DA34"/>
    <mergeCell ref="AU36:AY36"/>
    <mergeCell ref="AZ36:BD36"/>
    <mergeCell ref="Q36:U36"/>
    <mergeCell ref="V36:Z36"/>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U33:AY33"/>
    <mergeCell ref="AZ33:BD33"/>
    <mergeCell ref="Q33:U33"/>
    <mergeCell ref="V33:Z33"/>
    <mergeCell ref="AA36:AE36"/>
    <mergeCell ref="AF36:AJ36"/>
    <mergeCell ref="AK36:AO36"/>
    <mergeCell ref="AP36:AT36"/>
    <mergeCell ref="AK35:AO35"/>
    <mergeCell ref="AP35:AT35"/>
    <mergeCell ref="AU35:AY35"/>
    <mergeCell ref="AZ35:BD35"/>
    <mergeCell ref="Q35:U35"/>
    <mergeCell ref="V35:Z35"/>
    <mergeCell ref="AA35:AE35"/>
    <mergeCell ref="AF35:AJ35"/>
    <mergeCell ref="Q34:U34"/>
    <mergeCell ref="V34:Z34"/>
    <mergeCell ref="AA34:AE34"/>
    <mergeCell ref="AF34:AJ34"/>
    <mergeCell ref="AK34:AO34"/>
    <mergeCell ref="AP34:AT34"/>
    <mergeCell ref="AU34:AY34"/>
    <mergeCell ref="AZ34:BD34"/>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5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QrAp7QK1J+Q1wyu8yRZb8t5b8oXhKmM4T4lX7ZXboKStuDCgMjKW7/bUF9Ykvfb8Z+POaG7YcLEbzdzvY2SEg==" saltValue="xCpxTZE7MYbkgUjMNmu9W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kXC25wu79jo03N3VtD40PwRiDEf75bgCPHDiIQARNVyFl3ngi2Y+fKE20UO/9uz5psyEnCiGvZgGeT2AjqecA==" saltValue="Q4Sgy4uH/3eS+lV8lUhH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484</v>
      </c>
      <c r="AL6" s="248"/>
      <c r="AM6" s="248"/>
      <c r="AN6" s="248"/>
    </row>
    <row r="7" spans="1:46" ht="13.5" customHeight="1" x14ac:dyDescent="0.2">
      <c r="A7" s="247"/>
      <c r="AK7" s="250"/>
      <c r="AL7" s="251"/>
      <c r="AM7" s="251"/>
      <c r="AN7" s="252"/>
      <c r="AO7" s="1111" t="s">
        <v>485</v>
      </c>
      <c r="AP7" s="253"/>
      <c r="AQ7" s="254" t="s">
        <v>486</v>
      </c>
      <c r="AR7" s="255"/>
    </row>
    <row r="8" spans="1:46" ht="13" x14ac:dyDescent="0.2">
      <c r="A8" s="247"/>
      <c r="AK8" s="256"/>
      <c r="AL8" s="257"/>
      <c r="AM8" s="257"/>
      <c r="AN8" s="258"/>
      <c r="AO8" s="1112"/>
      <c r="AP8" s="259" t="s">
        <v>487</v>
      </c>
      <c r="AQ8" s="260" t="s">
        <v>488</v>
      </c>
      <c r="AR8" s="261" t="s">
        <v>489</v>
      </c>
    </row>
    <row r="9" spans="1:46" ht="13" x14ac:dyDescent="0.2">
      <c r="A9" s="247"/>
      <c r="AK9" s="1123" t="s">
        <v>490</v>
      </c>
      <c r="AL9" s="1124"/>
      <c r="AM9" s="1124"/>
      <c r="AN9" s="1125"/>
      <c r="AO9" s="262">
        <v>1760310</v>
      </c>
      <c r="AP9" s="262">
        <v>187287</v>
      </c>
      <c r="AQ9" s="263">
        <v>186275</v>
      </c>
      <c r="AR9" s="264">
        <v>0.5</v>
      </c>
    </row>
    <row r="10" spans="1:46" ht="13.5" customHeight="1" x14ac:dyDescent="0.2">
      <c r="A10" s="247"/>
      <c r="AK10" s="1123" t="s">
        <v>491</v>
      </c>
      <c r="AL10" s="1124"/>
      <c r="AM10" s="1124"/>
      <c r="AN10" s="1125"/>
      <c r="AO10" s="265">
        <v>153822</v>
      </c>
      <c r="AP10" s="265">
        <v>16366</v>
      </c>
      <c r="AQ10" s="266">
        <v>28060</v>
      </c>
      <c r="AR10" s="267">
        <v>-41.7</v>
      </c>
    </row>
    <row r="11" spans="1:46" ht="13.5" customHeight="1" x14ac:dyDescent="0.2">
      <c r="A11" s="247"/>
      <c r="AK11" s="1123" t="s">
        <v>492</v>
      </c>
      <c r="AL11" s="1124"/>
      <c r="AM11" s="1124"/>
      <c r="AN11" s="1125"/>
      <c r="AO11" s="265" t="s">
        <v>493</v>
      </c>
      <c r="AP11" s="265" t="s">
        <v>493</v>
      </c>
      <c r="AQ11" s="266">
        <v>7123</v>
      </c>
      <c r="AR11" s="267" t="s">
        <v>493</v>
      </c>
    </row>
    <row r="12" spans="1:46" ht="13.5" customHeight="1" x14ac:dyDescent="0.2">
      <c r="A12" s="247"/>
      <c r="AK12" s="1123" t="s">
        <v>494</v>
      </c>
      <c r="AL12" s="1124"/>
      <c r="AM12" s="1124"/>
      <c r="AN12" s="1125"/>
      <c r="AO12" s="265" t="s">
        <v>493</v>
      </c>
      <c r="AP12" s="265" t="s">
        <v>493</v>
      </c>
      <c r="AQ12" s="266">
        <v>57</v>
      </c>
      <c r="AR12" s="267" t="s">
        <v>493</v>
      </c>
    </row>
    <row r="13" spans="1:46" ht="13.5" customHeight="1" x14ac:dyDescent="0.2">
      <c r="A13" s="247"/>
      <c r="AK13" s="1123" t="s">
        <v>495</v>
      </c>
      <c r="AL13" s="1124"/>
      <c r="AM13" s="1124"/>
      <c r="AN13" s="1125"/>
      <c r="AO13" s="265">
        <v>39995</v>
      </c>
      <c r="AP13" s="265">
        <v>4255</v>
      </c>
      <c r="AQ13" s="266">
        <v>6435</v>
      </c>
      <c r="AR13" s="267">
        <v>-33.9</v>
      </c>
    </row>
    <row r="14" spans="1:46" ht="13.5" customHeight="1" x14ac:dyDescent="0.2">
      <c r="A14" s="247"/>
      <c r="AK14" s="1123" t="s">
        <v>496</v>
      </c>
      <c r="AL14" s="1124"/>
      <c r="AM14" s="1124"/>
      <c r="AN14" s="1125"/>
      <c r="AO14" s="265" t="s">
        <v>493</v>
      </c>
      <c r="AP14" s="265" t="s">
        <v>493</v>
      </c>
      <c r="AQ14" s="266">
        <v>3786</v>
      </c>
      <c r="AR14" s="267" t="s">
        <v>493</v>
      </c>
    </row>
    <row r="15" spans="1:46" ht="13.5" customHeight="1" x14ac:dyDescent="0.2">
      <c r="A15" s="247"/>
      <c r="AK15" s="1126" t="s">
        <v>497</v>
      </c>
      <c r="AL15" s="1127"/>
      <c r="AM15" s="1127"/>
      <c r="AN15" s="1128"/>
      <c r="AO15" s="265">
        <v>-92358</v>
      </c>
      <c r="AP15" s="265">
        <v>-9826</v>
      </c>
      <c r="AQ15" s="266">
        <v>-9323</v>
      </c>
      <c r="AR15" s="267">
        <v>5.4</v>
      </c>
    </row>
    <row r="16" spans="1:46" ht="13" x14ac:dyDescent="0.2">
      <c r="A16" s="247"/>
      <c r="AK16" s="1126" t="s">
        <v>176</v>
      </c>
      <c r="AL16" s="1127"/>
      <c r="AM16" s="1127"/>
      <c r="AN16" s="1128"/>
      <c r="AO16" s="265">
        <v>1861769</v>
      </c>
      <c r="AP16" s="265">
        <v>198082</v>
      </c>
      <c r="AQ16" s="266">
        <v>222412</v>
      </c>
      <c r="AR16" s="267">
        <v>-10.9</v>
      </c>
    </row>
    <row r="17" spans="1:46" ht="13" x14ac:dyDescent="0.2">
      <c r="A17" s="247"/>
    </row>
    <row r="18" spans="1:46" ht="13" x14ac:dyDescent="0.2">
      <c r="A18" s="247"/>
      <c r="AQ18" s="268"/>
      <c r="AR18" s="268"/>
    </row>
    <row r="19" spans="1:46" ht="13" x14ac:dyDescent="0.2">
      <c r="A19" s="247"/>
      <c r="AK19" s="243" t="s">
        <v>498</v>
      </c>
    </row>
    <row r="20" spans="1:46" ht="13" x14ac:dyDescent="0.2">
      <c r="A20" s="247"/>
      <c r="AK20" s="269"/>
      <c r="AL20" s="270"/>
      <c r="AM20" s="270"/>
      <c r="AN20" s="271"/>
      <c r="AO20" s="272" t="s">
        <v>499</v>
      </c>
      <c r="AP20" s="273" t="s">
        <v>500</v>
      </c>
      <c r="AQ20" s="274" t="s">
        <v>501</v>
      </c>
      <c r="AR20" s="275"/>
    </row>
    <row r="21" spans="1:46" s="248" customFormat="1" ht="13" x14ac:dyDescent="0.2">
      <c r="A21" s="276"/>
      <c r="AK21" s="1129" t="s">
        <v>502</v>
      </c>
      <c r="AL21" s="1130"/>
      <c r="AM21" s="1130"/>
      <c r="AN21" s="1131"/>
      <c r="AO21" s="277">
        <v>14.04</v>
      </c>
      <c r="AP21" s="278">
        <v>17.59</v>
      </c>
      <c r="AQ21" s="279">
        <v>-3.55</v>
      </c>
      <c r="AS21" s="280"/>
      <c r="AT21" s="276"/>
    </row>
    <row r="22" spans="1:46" s="248" customFormat="1" ht="13" x14ac:dyDescent="0.2">
      <c r="A22" s="276"/>
      <c r="AK22" s="1129" t="s">
        <v>503</v>
      </c>
      <c r="AL22" s="1130"/>
      <c r="AM22" s="1130"/>
      <c r="AN22" s="1131"/>
      <c r="AO22" s="281">
        <v>97.2</v>
      </c>
      <c r="AP22" s="282">
        <v>95.9</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22" t="s">
        <v>504</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 x14ac:dyDescent="0.2">
      <c r="A27" s="288"/>
      <c r="AS27" s="243"/>
      <c r="AT27" s="243"/>
    </row>
    <row r="28" spans="1:46" ht="16.5"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506</v>
      </c>
      <c r="AL29" s="248"/>
      <c r="AM29" s="248"/>
      <c r="AN29" s="248"/>
      <c r="AS29" s="290"/>
    </row>
    <row r="30" spans="1:46" ht="13.5" customHeight="1" x14ac:dyDescent="0.2">
      <c r="A30" s="247"/>
      <c r="AK30" s="250"/>
      <c r="AL30" s="251"/>
      <c r="AM30" s="251"/>
      <c r="AN30" s="252"/>
      <c r="AO30" s="1111" t="s">
        <v>485</v>
      </c>
      <c r="AP30" s="253"/>
      <c r="AQ30" s="254" t="s">
        <v>486</v>
      </c>
      <c r="AR30" s="255"/>
    </row>
    <row r="31" spans="1:46" ht="13" x14ac:dyDescent="0.2">
      <c r="A31" s="247"/>
      <c r="AK31" s="256"/>
      <c r="AL31" s="257"/>
      <c r="AM31" s="257"/>
      <c r="AN31" s="258"/>
      <c r="AO31" s="1112"/>
      <c r="AP31" s="259" t="s">
        <v>487</v>
      </c>
      <c r="AQ31" s="260" t="s">
        <v>488</v>
      </c>
      <c r="AR31" s="261" t="s">
        <v>489</v>
      </c>
    </row>
    <row r="32" spans="1:46" ht="27" customHeight="1" x14ac:dyDescent="0.2">
      <c r="A32" s="247"/>
      <c r="AK32" s="1113" t="s">
        <v>507</v>
      </c>
      <c r="AL32" s="1114"/>
      <c r="AM32" s="1114"/>
      <c r="AN32" s="1115"/>
      <c r="AO32" s="291">
        <v>1830663</v>
      </c>
      <c r="AP32" s="291">
        <v>194772</v>
      </c>
      <c r="AQ32" s="292">
        <v>124581</v>
      </c>
      <c r="AR32" s="293">
        <v>56.3</v>
      </c>
    </row>
    <row r="33" spans="1:46" ht="13.5" customHeight="1" x14ac:dyDescent="0.2">
      <c r="A33" s="247"/>
      <c r="AK33" s="1113" t="s">
        <v>508</v>
      </c>
      <c r="AL33" s="1114"/>
      <c r="AM33" s="1114"/>
      <c r="AN33" s="1115"/>
      <c r="AO33" s="291" t="s">
        <v>493</v>
      </c>
      <c r="AP33" s="291" t="s">
        <v>493</v>
      </c>
      <c r="AQ33" s="292">
        <v>76</v>
      </c>
      <c r="AR33" s="293" t="s">
        <v>493</v>
      </c>
    </row>
    <row r="34" spans="1:46" ht="27" customHeight="1" x14ac:dyDescent="0.2">
      <c r="A34" s="247"/>
      <c r="AK34" s="1113" t="s">
        <v>509</v>
      </c>
      <c r="AL34" s="1114"/>
      <c r="AM34" s="1114"/>
      <c r="AN34" s="1115"/>
      <c r="AO34" s="291" t="s">
        <v>493</v>
      </c>
      <c r="AP34" s="291" t="s">
        <v>493</v>
      </c>
      <c r="AQ34" s="292">
        <v>163</v>
      </c>
      <c r="AR34" s="293" t="s">
        <v>493</v>
      </c>
    </row>
    <row r="35" spans="1:46" ht="27" customHeight="1" x14ac:dyDescent="0.2">
      <c r="A35" s="247"/>
      <c r="AK35" s="1113" t="s">
        <v>510</v>
      </c>
      <c r="AL35" s="1114"/>
      <c r="AM35" s="1114"/>
      <c r="AN35" s="1115"/>
      <c r="AO35" s="291">
        <v>124373</v>
      </c>
      <c r="AP35" s="291">
        <v>13233</v>
      </c>
      <c r="AQ35" s="292">
        <v>24428</v>
      </c>
      <c r="AR35" s="293">
        <v>-45.8</v>
      </c>
    </row>
    <row r="36" spans="1:46" ht="27" customHeight="1" x14ac:dyDescent="0.2">
      <c r="A36" s="247"/>
      <c r="AK36" s="1113" t="s">
        <v>511</v>
      </c>
      <c r="AL36" s="1114"/>
      <c r="AM36" s="1114"/>
      <c r="AN36" s="1115"/>
      <c r="AO36" s="291">
        <v>10678</v>
      </c>
      <c r="AP36" s="291">
        <v>1136</v>
      </c>
      <c r="AQ36" s="292">
        <v>4294</v>
      </c>
      <c r="AR36" s="293">
        <v>-73.5</v>
      </c>
    </row>
    <row r="37" spans="1:46" ht="13.5" customHeight="1" x14ac:dyDescent="0.2">
      <c r="A37" s="247"/>
      <c r="AK37" s="1113" t="s">
        <v>512</v>
      </c>
      <c r="AL37" s="1114"/>
      <c r="AM37" s="1114"/>
      <c r="AN37" s="1115"/>
      <c r="AO37" s="291">
        <v>180</v>
      </c>
      <c r="AP37" s="291">
        <v>19</v>
      </c>
      <c r="AQ37" s="292">
        <v>880</v>
      </c>
      <c r="AR37" s="293">
        <v>-97.8</v>
      </c>
    </row>
    <row r="38" spans="1:46" ht="27" customHeight="1" x14ac:dyDescent="0.2">
      <c r="A38" s="247"/>
      <c r="AK38" s="1116" t="s">
        <v>513</v>
      </c>
      <c r="AL38" s="1117"/>
      <c r="AM38" s="1117"/>
      <c r="AN38" s="1118"/>
      <c r="AO38" s="294" t="s">
        <v>493</v>
      </c>
      <c r="AP38" s="294" t="s">
        <v>493</v>
      </c>
      <c r="AQ38" s="295">
        <v>22</v>
      </c>
      <c r="AR38" s="283" t="s">
        <v>493</v>
      </c>
      <c r="AS38" s="290"/>
    </row>
    <row r="39" spans="1:46" ht="13" x14ac:dyDescent="0.2">
      <c r="A39" s="247"/>
      <c r="AK39" s="1116" t="s">
        <v>514</v>
      </c>
      <c r="AL39" s="1117"/>
      <c r="AM39" s="1117"/>
      <c r="AN39" s="1118"/>
      <c r="AO39" s="291">
        <v>-1550</v>
      </c>
      <c r="AP39" s="291">
        <v>-165</v>
      </c>
      <c r="AQ39" s="292">
        <v>-5293</v>
      </c>
      <c r="AR39" s="293">
        <v>-96.9</v>
      </c>
      <c r="AS39" s="290"/>
    </row>
    <row r="40" spans="1:46" ht="27" customHeight="1" x14ac:dyDescent="0.2">
      <c r="A40" s="247"/>
      <c r="AK40" s="1113" t="s">
        <v>515</v>
      </c>
      <c r="AL40" s="1114"/>
      <c r="AM40" s="1114"/>
      <c r="AN40" s="1115"/>
      <c r="AO40" s="291">
        <v>-1483435</v>
      </c>
      <c r="AP40" s="291">
        <v>-157829</v>
      </c>
      <c r="AQ40" s="292">
        <v>-99375</v>
      </c>
      <c r="AR40" s="293">
        <v>58.8</v>
      </c>
      <c r="AS40" s="290"/>
    </row>
    <row r="41" spans="1:46" ht="13" x14ac:dyDescent="0.2">
      <c r="A41" s="247"/>
      <c r="AK41" s="1119" t="s">
        <v>286</v>
      </c>
      <c r="AL41" s="1120"/>
      <c r="AM41" s="1120"/>
      <c r="AN41" s="1121"/>
      <c r="AO41" s="291">
        <v>480909</v>
      </c>
      <c r="AP41" s="291">
        <v>51166</v>
      </c>
      <c r="AQ41" s="292">
        <v>49775</v>
      </c>
      <c r="AR41" s="293">
        <v>2.8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 x14ac:dyDescent="0.2">
      <c r="A48" s="247"/>
      <c r="AK48" s="301" t="s">
        <v>517</v>
      </c>
      <c r="AL48" s="301"/>
      <c r="AM48" s="301"/>
      <c r="AN48" s="301"/>
      <c r="AO48" s="301"/>
      <c r="AP48" s="301"/>
      <c r="AQ48" s="302"/>
      <c r="AR48" s="301"/>
    </row>
    <row r="49" spans="1:44" ht="13.5" customHeight="1" x14ac:dyDescent="0.2">
      <c r="A49" s="247"/>
      <c r="AK49" s="303"/>
      <c r="AL49" s="304"/>
      <c r="AM49" s="1106" t="s">
        <v>485</v>
      </c>
      <c r="AN49" s="1108" t="s">
        <v>518</v>
      </c>
      <c r="AO49" s="1109"/>
      <c r="AP49" s="1109"/>
      <c r="AQ49" s="1109"/>
      <c r="AR49" s="1110"/>
    </row>
    <row r="50" spans="1:44" ht="13" x14ac:dyDescent="0.2">
      <c r="A50" s="247"/>
      <c r="AK50" s="305"/>
      <c r="AL50" s="306"/>
      <c r="AM50" s="1107"/>
      <c r="AN50" s="307" t="s">
        <v>519</v>
      </c>
      <c r="AO50" s="308" t="s">
        <v>520</v>
      </c>
      <c r="AP50" s="309" t="s">
        <v>521</v>
      </c>
      <c r="AQ50" s="310" t="s">
        <v>522</v>
      </c>
      <c r="AR50" s="311" t="s">
        <v>523</v>
      </c>
    </row>
    <row r="51" spans="1:44" ht="13" x14ac:dyDescent="0.2">
      <c r="A51" s="247"/>
      <c r="AK51" s="303" t="s">
        <v>524</v>
      </c>
      <c r="AL51" s="304"/>
      <c r="AM51" s="312">
        <v>3394087</v>
      </c>
      <c r="AN51" s="313">
        <v>332135</v>
      </c>
      <c r="AO51" s="314">
        <v>-2.9</v>
      </c>
      <c r="AP51" s="315">
        <v>200194</v>
      </c>
      <c r="AQ51" s="316">
        <v>69.3</v>
      </c>
      <c r="AR51" s="317">
        <v>-72.2</v>
      </c>
    </row>
    <row r="52" spans="1:44" ht="13" x14ac:dyDescent="0.2">
      <c r="A52" s="247"/>
      <c r="AK52" s="318"/>
      <c r="AL52" s="319" t="s">
        <v>525</v>
      </c>
      <c r="AM52" s="320">
        <v>993634</v>
      </c>
      <c r="AN52" s="321">
        <v>97234</v>
      </c>
      <c r="AO52" s="322">
        <v>-24.4</v>
      </c>
      <c r="AP52" s="323">
        <v>106422</v>
      </c>
      <c r="AQ52" s="324">
        <v>112.9</v>
      </c>
      <c r="AR52" s="325">
        <v>-137.30000000000001</v>
      </c>
    </row>
    <row r="53" spans="1:44" ht="13" x14ac:dyDescent="0.2">
      <c r="A53" s="247"/>
      <c r="AK53" s="303" t="s">
        <v>526</v>
      </c>
      <c r="AL53" s="304"/>
      <c r="AM53" s="312">
        <v>2282827</v>
      </c>
      <c r="AN53" s="313">
        <v>227895</v>
      </c>
      <c r="AO53" s="314">
        <v>-31.4</v>
      </c>
      <c r="AP53" s="315">
        <v>196914</v>
      </c>
      <c r="AQ53" s="316">
        <v>-1.6</v>
      </c>
      <c r="AR53" s="317">
        <v>-29.8</v>
      </c>
    </row>
    <row r="54" spans="1:44" ht="13" x14ac:dyDescent="0.2">
      <c r="A54" s="247"/>
      <c r="AK54" s="318"/>
      <c r="AL54" s="319" t="s">
        <v>525</v>
      </c>
      <c r="AM54" s="320">
        <v>756339</v>
      </c>
      <c r="AN54" s="321">
        <v>75506</v>
      </c>
      <c r="AO54" s="322">
        <v>-22.3</v>
      </c>
      <c r="AP54" s="323">
        <v>98966</v>
      </c>
      <c r="AQ54" s="324">
        <v>-7</v>
      </c>
      <c r="AR54" s="325">
        <v>-15.3</v>
      </c>
    </row>
    <row r="55" spans="1:44" ht="13" x14ac:dyDescent="0.2">
      <c r="A55" s="247"/>
      <c r="AK55" s="303" t="s">
        <v>527</v>
      </c>
      <c r="AL55" s="304"/>
      <c r="AM55" s="312">
        <v>2440782</v>
      </c>
      <c r="AN55" s="313">
        <v>248831</v>
      </c>
      <c r="AO55" s="314">
        <v>9.1999999999999993</v>
      </c>
      <c r="AP55" s="315">
        <v>204757</v>
      </c>
      <c r="AQ55" s="316">
        <v>4</v>
      </c>
      <c r="AR55" s="317">
        <v>5.2</v>
      </c>
    </row>
    <row r="56" spans="1:44" ht="13" x14ac:dyDescent="0.2">
      <c r="A56" s="247"/>
      <c r="AK56" s="318"/>
      <c r="AL56" s="319" t="s">
        <v>525</v>
      </c>
      <c r="AM56" s="320">
        <v>733442</v>
      </c>
      <c r="AN56" s="321">
        <v>74772</v>
      </c>
      <c r="AO56" s="322">
        <v>-1</v>
      </c>
      <c r="AP56" s="323">
        <v>106071</v>
      </c>
      <c r="AQ56" s="324">
        <v>7.2</v>
      </c>
      <c r="AR56" s="325">
        <v>-8.1999999999999993</v>
      </c>
    </row>
    <row r="57" spans="1:44" ht="13" x14ac:dyDescent="0.2">
      <c r="A57" s="247"/>
      <c r="AK57" s="303" t="s">
        <v>528</v>
      </c>
      <c r="AL57" s="304"/>
      <c r="AM57" s="312">
        <v>2654792</v>
      </c>
      <c r="AN57" s="313">
        <v>275308</v>
      </c>
      <c r="AO57" s="314">
        <v>10.6</v>
      </c>
      <c r="AP57" s="315">
        <v>194971</v>
      </c>
      <c r="AQ57" s="316">
        <v>-4.8</v>
      </c>
      <c r="AR57" s="317">
        <v>15.4</v>
      </c>
    </row>
    <row r="58" spans="1:44" ht="13" x14ac:dyDescent="0.2">
      <c r="A58" s="247"/>
      <c r="AK58" s="318"/>
      <c r="AL58" s="319" t="s">
        <v>525</v>
      </c>
      <c r="AM58" s="320">
        <v>1013362</v>
      </c>
      <c r="AN58" s="321">
        <v>105088</v>
      </c>
      <c r="AO58" s="322">
        <v>40.5</v>
      </c>
      <c r="AP58" s="323">
        <v>105966</v>
      </c>
      <c r="AQ58" s="324">
        <v>-0.1</v>
      </c>
      <c r="AR58" s="325">
        <v>40.6</v>
      </c>
    </row>
    <row r="59" spans="1:44" ht="13" x14ac:dyDescent="0.2">
      <c r="A59" s="247"/>
      <c r="AK59" s="303" t="s">
        <v>529</v>
      </c>
      <c r="AL59" s="304"/>
      <c r="AM59" s="312">
        <v>4354036</v>
      </c>
      <c r="AN59" s="313">
        <v>463245</v>
      </c>
      <c r="AO59" s="314">
        <v>68.3</v>
      </c>
      <c r="AP59" s="315">
        <v>224172</v>
      </c>
      <c r="AQ59" s="316">
        <v>15</v>
      </c>
      <c r="AR59" s="317">
        <v>53.3</v>
      </c>
    </row>
    <row r="60" spans="1:44" ht="13" x14ac:dyDescent="0.2">
      <c r="A60" s="247"/>
      <c r="AK60" s="318"/>
      <c r="AL60" s="319" t="s">
        <v>525</v>
      </c>
      <c r="AM60" s="320">
        <v>968990</v>
      </c>
      <c r="AN60" s="321">
        <v>103095</v>
      </c>
      <c r="AO60" s="322">
        <v>-1.9</v>
      </c>
      <c r="AP60" s="323">
        <v>117611</v>
      </c>
      <c r="AQ60" s="324">
        <v>11</v>
      </c>
      <c r="AR60" s="325">
        <v>-12.9</v>
      </c>
    </row>
    <row r="61" spans="1:44" ht="13" x14ac:dyDescent="0.2">
      <c r="A61" s="247"/>
      <c r="AK61" s="303" t="s">
        <v>530</v>
      </c>
      <c r="AL61" s="326"/>
      <c r="AM61" s="312">
        <v>3025305</v>
      </c>
      <c r="AN61" s="313">
        <v>309483</v>
      </c>
      <c r="AO61" s="314">
        <v>10.8</v>
      </c>
      <c r="AP61" s="315">
        <v>204202</v>
      </c>
      <c r="AQ61" s="327">
        <v>16.399999999999999</v>
      </c>
      <c r="AR61" s="317">
        <v>-5.6</v>
      </c>
    </row>
    <row r="62" spans="1:44" ht="13" x14ac:dyDescent="0.2">
      <c r="A62" s="247"/>
      <c r="AK62" s="318"/>
      <c r="AL62" s="319" t="s">
        <v>525</v>
      </c>
      <c r="AM62" s="320">
        <v>893153</v>
      </c>
      <c r="AN62" s="321">
        <v>91139</v>
      </c>
      <c r="AO62" s="322">
        <v>-1.8</v>
      </c>
      <c r="AP62" s="323">
        <v>107007</v>
      </c>
      <c r="AQ62" s="324">
        <v>24.8</v>
      </c>
      <c r="AR62" s="325">
        <v>-26.6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65VbMda/OUdL0uadnHAUuZgb3edC9AoYbXf2IkMO/dOsR7TO90u5wpNdYsKU/Z/CgbswCjhFqa4/PWzraqKaA==" saltValue="M5sL1a3sN/USKRRvdmHY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WFPn5zcV8T/aWaqNtUdpoFSTn8jCp+5cumOyedUEkdPngkD3Pezd1dn6YYP9fHd+cnVq5b2hGa4n2c//bFUCMw==" saltValue="J1aFRTOSZ54z50ISksH8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I+wBBQJFKSKtynqAKn5kNTCMyBIVexgRUE6Lu8CMeDbduI2VQYC0w2QOTVcFVH57AqmCNdkXqdyag6OB8IiZ9A==" saltValue="7koj2scDdAw1l7lydWHU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32" t="s">
        <v>3</v>
      </c>
      <c r="D47" s="1132"/>
      <c r="E47" s="1133"/>
      <c r="F47" s="11">
        <v>8.85</v>
      </c>
      <c r="G47" s="12">
        <v>9.9600000000000009</v>
      </c>
      <c r="H47" s="12">
        <v>10.45</v>
      </c>
      <c r="I47" s="12">
        <v>10.07</v>
      </c>
      <c r="J47" s="13">
        <v>9.8699999999999992</v>
      </c>
    </row>
    <row r="48" spans="2:10" ht="57.75" customHeight="1" x14ac:dyDescent="0.2">
      <c r="B48" s="14"/>
      <c r="C48" s="1134" t="s">
        <v>4</v>
      </c>
      <c r="D48" s="1134"/>
      <c r="E48" s="1135"/>
      <c r="F48" s="15">
        <v>9.5</v>
      </c>
      <c r="G48" s="16">
        <v>11.75</v>
      </c>
      <c r="H48" s="16">
        <v>12.55</v>
      </c>
      <c r="I48" s="16">
        <v>10.49</v>
      </c>
      <c r="J48" s="17">
        <v>8.2200000000000006</v>
      </c>
    </row>
    <row r="49" spans="2:10" ht="57.75" customHeight="1" thickBot="1" x14ac:dyDescent="0.25">
      <c r="B49" s="18"/>
      <c r="C49" s="1136" t="s">
        <v>5</v>
      </c>
      <c r="D49" s="1136"/>
      <c r="E49" s="1137"/>
      <c r="F49" s="19">
        <v>3.45</v>
      </c>
      <c r="G49" s="20">
        <v>4.5</v>
      </c>
      <c r="H49" s="20">
        <v>0.22</v>
      </c>
      <c r="I49" s="20" t="s">
        <v>537</v>
      </c>
      <c r="J49" s="21" t="s">
        <v>538</v>
      </c>
    </row>
    <row r="50" spans="2:10" ht="13" x14ac:dyDescent="0.2"/>
  </sheetData>
  <sheetProtection algorithmName="SHA-512" hashValue="ZYYTscP2vJAr9ESCTwzuNILZLV0oD9MPTiKQLnBXXyPI4SSn8Jty7LLSGtINvEZ4YIzz2Lah9yQn3aYPGlZKgQ==" saltValue="Iel3aH2Nf9l24ycPGkPH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cp:lastPrinted>2026-03-05T07:51:36Z</cp:lastPrinted>
  <dcterms:created xsi:type="dcterms:W3CDTF">2026-02-23T09:58:13Z</dcterms:created>
  <dcterms:modified xsi:type="dcterms:W3CDTF">2026-03-18T05:16:53Z</dcterms:modified>
  <cp:category/>
</cp:coreProperties>
</file>