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4 普通会計決算統計\42 普通会計決算統計総括\Ｒ７\○国調査（基金増減，財政状況資料集）\260227　令和６年度財政状況資料集の作成・公表について（依頼）\05　最終版格納\"/>
    </mc:Choice>
  </mc:AlternateContent>
  <xr:revisionPtr revIDLastSave="0" documentId="13_ncr:1_{FE94F887-447D-4B93-A722-717F44FF6734}" xr6:coauthVersionLast="47" xr6:coauthVersionMax="47" xr10:uidLastSave="{00000000-0000-0000-0000-000000000000}"/>
  <bookViews>
    <workbookView xWindow="-120" yWindow="-163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35"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W38" i="10"/>
  <c r="BE38" i="10"/>
  <c r="AM38" i="10"/>
  <c r="U38" i="10"/>
  <c r="C38" i="10"/>
  <c r="CO37" i="10"/>
  <c r="BW37" i="10"/>
  <c r="BE37" i="10"/>
  <c r="AM37" i="10"/>
  <c r="U37" i="10"/>
  <c r="C37" i="10"/>
  <c r="CO36" i="10"/>
  <c r="BE36" i="10"/>
  <c r="AM36" i="10"/>
  <c r="C36" i="10"/>
  <c r="CO35" i="10"/>
  <c r="BE35" i="10"/>
  <c r="C35" i="10"/>
  <c r="CO34" i="10"/>
  <c r="BW34" i="10"/>
  <c r="BW35" i="10" s="1"/>
  <c r="BW36" i="10" s="1"/>
  <c r="BE34" i="10"/>
  <c r="C34" i="10"/>
  <c r="U34" i="10" s="1"/>
  <c r="U35" i="10" s="1"/>
  <c r="U36" i="10" s="1"/>
  <c r="AM34" i="10" l="1"/>
  <c r="AM35"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<sst xmlns="http://schemas.openxmlformats.org/spreadsheetml/2006/main" count="1091" uniqueCount="558">
  <si>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</si>
  <si>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</si>
  <si>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</si>
  <si>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</si>
  <si>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</si>
  <si>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</si>
  <si>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</si>
  <si>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</si>
  <si>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</si>
  <si>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</si>
  <si>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</si>
  <si>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</si>
  <si>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</si>
  <si>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</si>
  <si>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</si>
  <si>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</si>
  <si>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</si>
  <si>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</si>
  <si>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</si>
  <si>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</si>
  <si>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</si>
  <si>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</si>
  <si>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</si>
  <si>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</si>
  <si>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</si>
  <si>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</si>
  <si>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</si>
  <si>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</si>
  <si>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</si>
  <si>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</si>
  <si>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</si>
  <si>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</si>
  <si>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</si>
  <si>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</si>
  <si>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</si>
  <si>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</si>
  <si>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</si>
  <si>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</si>
  <si>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</si>
  <si>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</si>
  <si>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</si>
  <si>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</si>
  <si>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</si>
  <si>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</si>
  <si>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</si>
  <si>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</si>
  <si>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</si>
  <si>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</si>
  <si>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</si>
  <si>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</si>
  <si>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</si>
  <si>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</si>
  <si>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</si>
  <si>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</si>
  <si>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</si>
  <si>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</si>
  <si>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</si>
  <si>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</si>
  <si>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</si>
  <si>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</si>
  <si>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</si>
  <si>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</si>
  <si>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</si>
  <si>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</si>
  <si>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</si>
  <si>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</si>
  <si>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</si>
  <si>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</si>
  <si>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</si>
  <si>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</si>
  <si>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</si>
  <si>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</si>
  <si>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</si>
  <si>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</si>
  <si>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</si>
  <si>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</si>
  <si>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</si>
  <si>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</si>
  <si>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</si>
  <si>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鹿児島県</t>
    <phoneticPr fontId="5"/>
  </si>
  <si>
    <t>市町村類型</t>
    <phoneticPr fontId="5"/>
  </si>
  <si>
    <t>Ⅴ－１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</si>
  <si>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</si>
  <si>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</si>
  <si>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</si>
  <si>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</si>
  <si>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</si>
  <si>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</si>
  <si>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</si>
  <si>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</si>
  <si>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</si>
  <si>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</si>
  <si>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</si>
  <si>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</si>
  <si>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さつま町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</si>
  <si>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</si>
  <si>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</si>
  <si>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</si>
  <si>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</si>
  <si>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</si>
  <si>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</si>
  <si>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</si>
  <si>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</si>
  <si>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</si>
  <si>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</si>
  <si>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</si>
  <si>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</si>
  <si>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</si>
  <si>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</si>
  <si>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</si>
  <si>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</si>
  <si>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</si>
  <si>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</si>
  <si>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</si>
  <si>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</si>
  <si>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</si>
  <si>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</si>
  <si>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</si>
  <si>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-9.6</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</si>
  <si>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</si>
  <si>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</si>
  <si>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</si>
  <si>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</si>
  <si>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</si>
  <si>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</si>
  <si>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</si>
  <si>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</si>
  <si>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</si>
  <si>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</si>
  <si>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</si>
  <si>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</si>
  <si>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</si>
  <si>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</si>
  <si>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</si>
  <si>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</si>
  <si>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</si>
  <si>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</si>
  <si>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</si>
  <si>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</si>
  <si>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</si>
  <si>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</si>
  <si>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-2.4</t>
    <phoneticPr fontId="5"/>
  </si>
  <si>
    <t>基準財政需要額</t>
    <phoneticPr fontId="25"/>
  </si>
  <si>
    <t>うち日本人(％)</t>
    <phoneticPr fontId="5"/>
  </si>
  <si>
    <t>-2.6</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</si>
  <si>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</si>
  <si>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</si>
  <si>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</si>
  <si>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</si>
  <si>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</si>
  <si>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</si>
  <si>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</si>
  <si>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</si>
  <si>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</si>
  <si>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</si>
  <si>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</si>
  <si>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</si>
  <si>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</si>
  <si>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</si>
  <si>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</si>
  <si>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</si>
  <si>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</si>
  <si>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</si>
  <si>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</si>
  <si>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</si>
  <si>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</si>
  <si>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</si>
  <si>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</si>
  <si>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</si>
  <si>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</si>
  <si>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</si>
  <si>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</si>
  <si>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</si>
  <si>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</si>
  <si>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</si>
  <si>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</si>
  <si>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</si>
  <si>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</si>
  <si>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</si>
  <si>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</si>
  <si>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</si>
  <si>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</si>
  <si>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</si>
  <si>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</si>
  <si>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</si>
  <si>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</si>
  <si>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</si>
  <si>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</si>
  <si>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</si>
  <si>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</si>
  <si>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</si>
  <si>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</si>
  <si>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</si>
  <si>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</si>
  <si>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</si>
  <si>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</si>
  <si>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</si>
  <si>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</si>
  <si>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</si>
  <si>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</si>
  <si>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</si>
  <si>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</si>
  <si>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</si>
  <si>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鹿児島県さつま町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</si>
  <si>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</si>
  <si>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</si>
  <si>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</si>
  <si>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</si>
  <si>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</si>
  <si>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</si>
  <si>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</si>
  <si>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</si>
  <si>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</si>
  <si>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</si>
  <si>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</si>
  <si>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</si>
  <si>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</si>
  <si>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</si>
  <si>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</si>
  <si>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</si>
  <si>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</si>
  <si>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</si>
  <si>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</si>
  <si>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</si>
  <si>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</si>
  <si>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</si>
  <si>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</si>
  <si>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</si>
  <si>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</si>
  <si>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</si>
  <si>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</si>
  <si>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</si>
  <si>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</si>
  <si>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</si>
  <si>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</si>
  <si>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</si>
  <si>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</si>
  <si>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</si>
  <si>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</si>
  <si>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</si>
  <si>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</si>
  <si>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</si>
  <si>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</si>
  <si>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</si>
  <si>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</si>
  <si>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</si>
  <si>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</si>
  <si>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</si>
  <si>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</si>
  <si>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</si>
  <si>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</si>
  <si>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</si>
  <si>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</si>
  <si>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</si>
  <si>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</si>
  <si>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</si>
  <si>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</si>
  <si>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</si>
  <si>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</si>
  <si>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</si>
  <si>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</si>
  <si>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</si>
  <si>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</si>
  <si>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</si>
  <si>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</si>
  <si>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</si>
  <si>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</si>
  <si>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</si>
  <si>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</si>
  <si>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</si>
  <si>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</si>
  <si>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</si>
  <si>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</si>
  <si>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</si>
  <si>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</si>
  <si>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</si>
  <si>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</si>
  <si>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</si>
  <si>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</si>
  <si>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</si>
  <si>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</si>
  <si>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</si>
  <si>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</si>
  <si>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</si>
  <si>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</si>
  <si>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</si>
  <si>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</si>
  <si>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</si>
  <si>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</si>
  <si>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</si>
  <si>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</si>
  <si>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</si>
  <si>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</si>
  <si>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</si>
  <si>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</si>
  <si>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</si>
  <si>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</si>
  <si>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</si>
  <si>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</si>
  <si>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</si>
  <si>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</si>
  <si>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</si>
  <si>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</si>
  <si>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</si>
  <si>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</si>
  <si>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</si>
  <si>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</si>
  <si>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</si>
  <si>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</si>
  <si>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</si>
  <si>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</si>
  <si>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</si>
  <si>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</si>
  <si>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</si>
  <si>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</si>
  <si>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</si>
  <si>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</si>
  <si>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</si>
  <si>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</si>
  <si>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上水道</t>
    <phoneticPr fontId="5"/>
  </si>
  <si>
    <t>再差引収支</t>
    <rPh sb="0" eb="1">
      <t>サイ</t>
    </rPh>
    <rPh sb="1" eb="3">
      <t>サシヒキ</t>
    </rPh>
    <rPh sb="3" eb="5">
      <t>シュウシ</t>
    </rPh>
    <phoneticPr fontId="5"/>
  </si>
  <si>
    <t>　　うち一部事務組合負担金</t>
    <phoneticPr fontId="5"/>
  </si>
  <si>
    <t>地方債</t>
  </si>
  <si>
    <t>下水道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</si>
  <si>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</si>
  <si>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</si>
  <si>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</si>
  <si>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</si>
  <si>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</si>
  <si>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</si>
  <si>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</si>
  <si>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</si>
  <si>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</si>
  <si>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</si>
  <si>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</si>
  <si>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</si>
  <si>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</si>
  <si>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</si>
  <si>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</si>
  <si>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</si>
  <si>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</si>
  <si>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</si>
  <si>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</si>
  <si>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</si>
  <si>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</si>
  <si>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</si>
  <si>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</si>
  <si>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</si>
  <si>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</si>
  <si>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</si>
  <si>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</si>
  <si>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</si>
  <si>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</si>
  <si>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</si>
  <si>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鹿児島県さつま町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</si>
  <si>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</si>
  <si>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</si>
  <si>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</si>
  <si>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</si>
  <si>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</si>
  <si>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</si>
  <si>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</si>
  <si>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</si>
  <si>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</si>
  <si>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</si>
  <si>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</si>
  <si>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</si>
  <si>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</si>
  <si>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</si>
  <si>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</si>
  <si>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</si>
  <si>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</si>
  <si>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</si>
  <si>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</si>
  <si>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</si>
  <si>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</si>
  <si>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</si>
  <si>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</si>
  <si>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</si>
  <si>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</si>
  <si>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</si>
  <si>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</si>
  <si>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</si>
  <si>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</si>
  <si>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</si>
  <si>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</si>
  <si>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</si>
  <si>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</si>
  <si>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さつま町国民健康保険事業特別会計</t>
    <phoneticPr fontId="5"/>
  </si>
  <si>
    <t>さつま町介護保険事業特別会計</t>
    <phoneticPr fontId="5"/>
  </si>
  <si>
    <t>さつま町後期高齢者医療特別会計</t>
    <phoneticPr fontId="5"/>
  </si>
  <si>
    <t>さつま町水道事業会計</t>
    <phoneticPr fontId="5"/>
  </si>
  <si>
    <t>法適用企業</t>
    <phoneticPr fontId="5"/>
  </si>
  <si>
    <t>さつま町農業集落排水事業会計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</si>
  <si>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</si>
  <si>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</si>
  <si>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</si>
  <si>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</si>
  <si>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</si>
  <si>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</si>
  <si>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</si>
  <si>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</si>
  <si>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</si>
  <si>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</si>
  <si>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</si>
  <si>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</si>
  <si>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</si>
  <si>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</si>
  <si>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</si>
  <si>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</si>
  <si>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</si>
  <si>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</si>
  <si>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</si>
  <si>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</si>
  <si>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</si>
  <si>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</si>
  <si>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</si>
  <si>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</si>
  <si>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</si>
  <si>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</si>
  <si>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</si>
  <si>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</si>
  <si>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</si>
  <si>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</si>
  <si>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</si>
  <si>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</si>
  <si>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</si>
  <si>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</si>
  <si>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</si>
  <si>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</si>
  <si>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</si>
  <si>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</si>
  <si>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</si>
  <si>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</si>
  <si>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</si>
  <si>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</si>
  <si>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</si>
  <si>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</si>
  <si>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</si>
  <si>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</si>
  <si>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</si>
  <si>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</si>
  <si>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</si>
  <si>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</si>
  <si>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</si>
  <si>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</si>
  <si>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</si>
  <si>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</si>
  <si>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</si>
  <si>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</si>
  <si>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</si>
  <si>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</si>
  <si>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</si>
  <si>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</si>
  <si>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</si>
  <si>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</si>
  <si>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</si>
  <si>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</si>
  <si>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</si>
  <si>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</si>
  <si>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</si>
  <si>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</si>
  <si>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</si>
  <si>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</si>
  <si>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</si>
  <si>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</si>
  <si>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</si>
  <si>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</si>
  <si>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</si>
  <si>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</si>
  <si>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</si>
  <si>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</si>
  <si>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</si>
  <si>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</si>
  <si>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</si>
  <si>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</si>
  <si>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</si>
  <si>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</si>
  <si>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</si>
  <si>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</si>
  <si>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</si>
  <si>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</si>
  <si>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</si>
  <si>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</si>
  <si>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</si>
  <si>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</si>
  <si>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</si>
  <si>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</si>
  <si>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</si>
  <si>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</si>
  <si>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</si>
  <si>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</si>
  <si>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</si>
  <si>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</si>
  <si>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</si>
  <si>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</si>
  <si>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</si>
  <si>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</si>
  <si>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</si>
  <si>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</si>
  <si>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</si>
  <si>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</si>
  <si>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</si>
  <si>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</si>
  <si>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</si>
  <si>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</si>
  <si>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</si>
  <si>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</si>
  <si>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</si>
  <si>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</si>
  <si>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</si>
  <si>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</si>
  <si>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</si>
  <si>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</si>
  <si>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</si>
  <si>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</si>
  <si>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</si>
  <si>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</si>
  <si>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</si>
  <si>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</si>
  <si>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</si>
  <si>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</si>
  <si>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</si>
  <si>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</si>
  <si>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</si>
  <si>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</si>
  <si>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</si>
  <si>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</si>
  <si>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</si>
  <si>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7.10</t>
  </si>
  <si>
    <t>▲ 1.32</t>
  </si>
  <si>
    <t>▲ 10.04</t>
  </si>
  <si>
    <t>▲ 8.89</t>
  </si>
  <si>
    <t>▲ 11.31</t>
  </si>
  <si>
    <t>一般会計</t>
  </si>
  <si>
    <t>さつま町水道事業会計</t>
  </si>
  <si>
    <t>さつま町国民健康保険事業特別会計</t>
  </si>
  <si>
    <t>さつま町介護保険事業特別会計</t>
  </si>
  <si>
    <t>さつま町農業集落排水事業会計</t>
  </si>
  <si>
    <t>さつま町後期高齢者医療特別会計</t>
  </si>
  <si>
    <t>その他会計（赤字）</t>
  </si>
  <si>
    <t>その他会計（黒字）</t>
  </si>
  <si>
    <t>R02</t>
    <phoneticPr fontId="5"/>
  </si>
  <si>
    <t>R03</t>
    <phoneticPr fontId="5"/>
  </si>
  <si>
    <t>R04</t>
    <phoneticPr fontId="5"/>
  </si>
  <si>
    <t>R05</t>
    <phoneticPr fontId="5"/>
  </si>
  <si>
    <t>R06</t>
    <phoneticPr fontId="5"/>
  </si>
  <si>
    <t>－</t>
  </si>
  <si>
    <t>鹿児島県市町村総合事務組合</t>
  </si>
  <si>
    <t>鹿児島県後期高齢者医療広域連合(一般会計)</t>
    <rPh sb="16" eb="18">
      <t>イッパン</t>
    </rPh>
    <rPh sb="18" eb="20">
      <t>カイケイ</t>
    </rPh>
    <phoneticPr fontId="2"/>
  </si>
  <si>
    <t>鹿児島県後期高齢者医療広域連合(特別会計)</t>
    <rPh sb="16" eb="18">
      <t>トクベツ</t>
    </rPh>
    <phoneticPr fontId="2"/>
  </si>
  <si>
    <t>-</t>
    <phoneticPr fontId="2"/>
  </si>
  <si>
    <t>さつま町土地開発公社</t>
    <rPh sb="3" eb="4">
      <t>マチ</t>
    </rPh>
    <rPh sb="4" eb="10">
      <t>トチカイハツコウシャ</t>
    </rPh>
    <phoneticPr fontId="38"/>
  </si>
  <si>
    <t>(文化施設建設基金(R06年度末現在))</t>
    <phoneticPr fontId="2"/>
  </si>
  <si>
    <t>(公共施設整備基金(R06年度末現在))</t>
    <phoneticPr fontId="2"/>
  </si>
  <si>
    <t>(まちづくり振興基金(R06年度末現在))</t>
    <phoneticPr fontId="2"/>
  </si>
  <si>
    <t>(ふるさとさつま応援基金(R06年度末現在))</t>
    <phoneticPr fontId="2"/>
  </si>
  <si>
    <t>(退職手当組合調整特別負担金基金(R06年度末現在))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</si>
</sst>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ゴシック"/>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53895</c:v>
                </c:pt>
                <c:pt idx="1">
                  <c:v>56181</c:v>
                </c:pt>
                <c:pt idx="2">
                  <c:v>47730</c:v>
                </c:pt>
                <c:pt idx="3">
                  <c:v>61921</c:v>
                </c:pt>
                <c:pt idx="4">
                  <c:v>62764</c:v>
                </c:pt>
              </c:numCache>
            </c:numRef>
          </c:val>
          <c:smooth val="0"/>
          <c:extLst>
            <c:ext xmlns:c16="http://schemas.microsoft.com/office/drawing/2014/chart" uri="{C3380CC4-5D6E-409C-BE32-E72D297353CC}">
              <c16:uniqueId val="{00000000-9528-440A-9915-B6D3DAB352BC}"/>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98621</c:v>
                </c:pt>
                <c:pt idx="1">
                  <c:v>141128</c:v>
                </c:pt>
                <c:pt idx="2">
                  <c:v>81185</c:v>
                </c:pt>
                <c:pt idx="3">
                  <c:v>142147</c:v>
                </c:pt>
                <c:pt idx="4">
                  <c:v>145122</c:v>
                </c:pt>
              </c:numCache>
            </c:numRef>
          </c:val>
          <c:smooth val="0"/>
          <c:extLst>
            <c:ext xmlns:c16="http://schemas.microsoft.com/office/drawing/2014/chart" uri="{C3380CC4-5D6E-409C-BE32-E72D297353CC}">
              <c16:uniqueId val="{00000001-9528-440A-9915-B6D3DAB352BC}"/>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10.77</c:v>
                </c:pt>
                <c:pt idx="1">
                  <c:v>13.9</c:v>
                </c:pt>
                <c:pt idx="2">
                  <c:v>13.02</c:v>
                </c:pt>
                <c:pt idx="3">
                  <c:v>15.48</c:v>
                </c:pt>
                <c:pt idx="4">
                  <c:v>13.62</c:v>
                </c:pt>
              </c:numCache>
            </c:numRef>
          </c:val>
          <c:extLst>
            <c:ext xmlns:c16="http://schemas.microsoft.com/office/drawing/2014/chart" uri="{C3380CC4-5D6E-409C-BE32-E72D297353CC}">
              <c16:uniqueId val="{00000000-5F14-430C-86D9-FE94650A0BE6}"/>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52.81</c:v>
                </c:pt>
                <c:pt idx="1">
                  <c:v>51.82</c:v>
                </c:pt>
                <c:pt idx="2">
                  <c:v>53.54</c:v>
                </c:pt>
                <c:pt idx="3">
                  <c:v>49.44</c:v>
                </c:pt>
                <c:pt idx="4">
                  <c:v>46.3</c:v>
                </c:pt>
              </c:numCache>
            </c:numRef>
          </c:val>
          <c:extLst>
            <c:ext xmlns:c16="http://schemas.microsoft.com/office/drawing/2014/chart" uri="{C3380CC4-5D6E-409C-BE32-E72D297353CC}">
              <c16:uniqueId val="{00000001-5F14-430C-86D9-FE94650A0BE6}"/>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-7.1</c:v>
                </c:pt>
                <c:pt idx="1">
                  <c:v>-1.32</c:v>
                </c:pt>
                <c:pt idx="2">
                  <c:v>-10.039999999999999</c:v>
                </c:pt>
                <c:pt idx="3">
                  <c:v>-8.89</c:v>
                </c:pt>
                <c:pt idx="4">
                  <c:v>-11.31</c:v>
                </c:pt>
              </c:numCache>
            </c:numRef>
          </c:val>
          <c:smooth val="0"/>
          <c:extLst>
            <c:ext xmlns:c16="http://schemas.microsoft.com/office/drawing/2014/chart" uri="{C3380CC4-5D6E-409C-BE32-E72D297353CC}">
              <c16:uniqueId val="{00000002-5F14-430C-86D9-FE94650A0BE6}"/>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0.06</c:v>
                </c:pt>
                <c:pt idx="2">
                  <c:v>#N/A</c:v>
                </c:pt>
                <c:pt idx="3">
                  <c:v>7.0000000000000007E-2</c:v>
                </c:pt>
                <c:pt idx="4">
                  <c:v>#N/A</c:v>
                </c:pt>
                <c:pt idx="5">
                  <c:v>0.06</c:v>
                </c:pt>
                <c:pt idx="6">
                  <c:v>#N/A</c:v>
                </c:pt>
                <c:pt idx="7">
                  <c:v>0.53</c:v>
                </c:pt>
                <c:pt idx="8">
                  <c:v>0</c:v>
                </c:pt>
                <c:pt idx="9">
                  <c:v>0</c:v>
                </c:pt>
              </c:numCache>
            </c:numRef>
          </c:val>
          <c:extLst>
            <c:ext xmlns:c16="http://schemas.microsoft.com/office/drawing/2014/chart" uri="{C3380CC4-5D6E-409C-BE32-E72D297353CC}">
              <c16:uniqueId val="{00000000-AE73-4610-BC66-8B139C562030}"/>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E73-4610-BC66-8B139C562030}"/>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AE73-4610-BC66-8B139C562030}"/>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AE73-4610-BC66-8B139C562030}"/>
            </c:ext>
          </c:extLst>
        </c:ser>
        <c:ser>
          <c:idx val="4"/>
          <c:order val="4"/>
          <c:tx>
            <c:strRef>
              <c:f>データシート!$A$31</c:f>
              <c:strCache>
                <c:ptCount val="1"/>
                <c:pt idx="0">
                  <c:v>さつま町後期高齢者医療特別会計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0.03</c:v>
                </c:pt>
                <c:pt idx="2">
                  <c:v>#N/A</c:v>
                </c:pt>
                <c:pt idx="3">
                  <c:v>0.02</c:v>
                </c:pt>
                <c:pt idx="4">
                  <c:v>#N/A</c:v>
                </c:pt>
                <c:pt idx="5">
                  <c:v>0.01</c:v>
                </c:pt>
                <c:pt idx="6">
                  <c:v>#N/A</c:v>
                </c:pt>
                <c:pt idx="7">
                  <c:v>0</c:v>
                </c:pt>
                <c:pt idx="8">
                  <c:v>#N/A</c:v>
                </c:pt>
                <c:pt idx="9">
                  <c:v>0.02</c:v>
                </c:pt>
              </c:numCache>
            </c:numRef>
          </c:val>
          <c:extLst>
            <c:ext xmlns:c16="http://schemas.microsoft.com/office/drawing/2014/chart" uri="{C3380CC4-5D6E-409C-BE32-E72D297353CC}">
              <c16:uniqueId val="{00000004-AE73-4610-BC66-8B139C562030}"/>
            </c:ext>
          </c:extLst>
        </c:ser>
        <c:ser>
          <c:idx val="5"/>
          <c:order val="5"/>
          <c:tx>
            <c:strRef>
              <c:f>データシート!$A$32</c:f>
              <c:strCache>
                <c:ptCount val="1"/>
                <c:pt idx="0">
                  <c:v>さつま町農業集落排水事業会計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#N/A</c:v>
                </c:pt>
                <c:pt idx="9">
                  <c:v>0.89</c:v>
                </c:pt>
              </c:numCache>
            </c:numRef>
          </c:val>
          <c:extLst>
            <c:ext xmlns:c16="http://schemas.microsoft.com/office/drawing/2014/chart" uri="{C3380CC4-5D6E-409C-BE32-E72D297353CC}">
              <c16:uniqueId val="{00000005-AE73-4610-BC66-8B139C562030}"/>
            </c:ext>
          </c:extLst>
        </c:ser>
        <c:ser>
          <c:idx val="6"/>
          <c:order val="6"/>
          <c:tx>
            <c:strRef>
              <c:f>データシート!$A$33</c:f>
              <c:strCache>
                <c:ptCount val="1"/>
                <c:pt idx="0">
                  <c:v>さつま町介護保険事業特別会計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3.13</c:v>
                </c:pt>
                <c:pt idx="2">
                  <c:v>#N/A</c:v>
                </c:pt>
                <c:pt idx="3">
                  <c:v>3.21</c:v>
                </c:pt>
                <c:pt idx="4">
                  <c:v>#N/A</c:v>
                </c:pt>
                <c:pt idx="5">
                  <c:v>3.05</c:v>
                </c:pt>
                <c:pt idx="6">
                  <c:v>#N/A</c:v>
                </c:pt>
                <c:pt idx="7">
                  <c:v>2.64</c:v>
                </c:pt>
                <c:pt idx="8">
                  <c:v>#N/A</c:v>
                </c:pt>
                <c:pt idx="9">
                  <c:v>1.39</c:v>
                </c:pt>
              </c:numCache>
            </c:numRef>
          </c:val>
          <c:extLst>
            <c:ext xmlns:c16="http://schemas.microsoft.com/office/drawing/2014/chart" uri="{C3380CC4-5D6E-409C-BE32-E72D297353CC}">
              <c16:uniqueId val="{00000006-AE73-4610-BC66-8B139C562030}"/>
            </c:ext>
          </c:extLst>
        </c:ser>
        <c:ser>
          <c:idx val="7"/>
          <c:order val="7"/>
          <c:tx>
            <c:strRef>
              <c:f>データシート!$A$34</c:f>
              <c:strCache>
                <c:ptCount val="1"/>
                <c:pt idx="0">
                  <c:v>さつま町国民健康保険事業特別会計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1.84</c:v>
                </c:pt>
                <c:pt idx="2">
                  <c:v>#N/A</c:v>
                </c:pt>
                <c:pt idx="3">
                  <c:v>2.15</c:v>
                </c:pt>
                <c:pt idx="4">
                  <c:v>#N/A</c:v>
                </c:pt>
                <c:pt idx="5">
                  <c:v>2.2400000000000002</c:v>
                </c:pt>
                <c:pt idx="6">
                  <c:v>#N/A</c:v>
                </c:pt>
                <c:pt idx="7">
                  <c:v>1.86</c:v>
                </c:pt>
                <c:pt idx="8">
                  <c:v>#N/A</c:v>
                </c:pt>
                <c:pt idx="9">
                  <c:v>1.57</c:v>
                </c:pt>
              </c:numCache>
            </c:numRef>
          </c:val>
          <c:extLst>
            <c:ext xmlns:c16="http://schemas.microsoft.com/office/drawing/2014/chart" uri="{C3380CC4-5D6E-409C-BE32-E72D297353CC}">
              <c16:uniqueId val="{00000007-AE73-4610-BC66-8B139C562030}"/>
            </c:ext>
          </c:extLst>
        </c:ser>
        <c:ser>
          <c:idx val="8"/>
          <c:order val="8"/>
          <c:tx>
            <c:strRef>
              <c:f>データシート!$A$35</c:f>
              <c:strCache>
                <c:ptCount val="1"/>
                <c:pt idx="0">
                  <c:v>さつま町水道事業会計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6.1</c:v>
                </c:pt>
                <c:pt idx="2">
                  <c:v>#N/A</c:v>
                </c:pt>
                <c:pt idx="3">
                  <c:v>5.75</c:v>
                </c:pt>
                <c:pt idx="4">
                  <c:v>#N/A</c:v>
                </c:pt>
                <c:pt idx="5">
                  <c:v>5.81</c:v>
                </c:pt>
                <c:pt idx="6">
                  <c:v>#N/A</c:v>
                </c:pt>
                <c:pt idx="7">
                  <c:v>5.51</c:v>
                </c:pt>
                <c:pt idx="8">
                  <c:v>#N/A</c:v>
                </c:pt>
                <c:pt idx="9">
                  <c:v>5.18</c:v>
                </c:pt>
              </c:numCache>
            </c:numRef>
          </c:val>
          <c:extLst>
            <c:ext xmlns:c16="http://schemas.microsoft.com/office/drawing/2014/chart" uri="{C3380CC4-5D6E-409C-BE32-E72D297353CC}">
              <c16:uniqueId val="{00000008-AE73-4610-BC66-8B139C562030}"/>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10.77</c:v>
                </c:pt>
                <c:pt idx="2">
                  <c:v>#N/A</c:v>
                </c:pt>
                <c:pt idx="3">
                  <c:v>13.89</c:v>
                </c:pt>
                <c:pt idx="4">
                  <c:v>#N/A</c:v>
                </c:pt>
                <c:pt idx="5">
                  <c:v>13.02</c:v>
                </c:pt>
                <c:pt idx="6">
                  <c:v>#N/A</c:v>
                </c:pt>
                <c:pt idx="7">
                  <c:v>15.48</c:v>
                </c:pt>
                <c:pt idx="8">
                  <c:v>#N/A</c:v>
                </c:pt>
                <c:pt idx="9">
                  <c:v>13.62</c:v>
                </c:pt>
              </c:numCache>
            </c:numRef>
          </c:val>
          <c:extLst>
            <c:ext xmlns:c16="http://schemas.microsoft.com/office/drawing/2014/chart" uri="{C3380CC4-5D6E-409C-BE32-E72D297353CC}">
              <c16:uniqueId val="{00000009-AE73-4610-BC66-8B139C562030}"/>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1177</c:v>
                </c:pt>
                <c:pt idx="5">
                  <c:v>1107</c:v>
                </c:pt>
                <c:pt idx="8">
                  <c:v>1131</c:v>
                </c:pt>
                <c:pt idx="11">
                  <c:v>1056</c:v>
                </c:pt>
                <c:pt idx="14">
                  <c:v>1026</c:v>
                </c:pt>
              </c:numCache>
            </c:numRef>
          </c:val>
          <c:extLst>
            <c:ext xmlns:c16="http://schemas.microsoft.com/office/drawing/2014/chart" uri="{C3380CC4-5D6E-409C-BE32-E72D297353CC}">
              <c16:uniqueId val="{00000000-F7E1-4FAA-8A09-D5F2D69BE806}"/>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F7E1-4FAA-8A09-D5F2D69BE806}"/>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F7E1-4FAA-8A09-D5F2D69BE806}"/>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F7E1-4FAA-8A09-D5F2D69BE806}"/>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60</c:v>
                </c:pt>
                <c:pt idx="3">
                  <c:v>60</c:v>
                </c:pt>
                <c:pt idx="6">
                  <c:v>61</c:v>
                </c:pt>
                <c:pt idx="9">
                  <c:v>57</c:v>
                </c:pt>
                <c:pt idx="12">
                  <c:v>51</c:v>
                </c:pt>
              </c:numCache>
            </c:numRef>
          </c:val>
          <c:extLst>
            <c:ext xmlns:c16="http://schemas.microsoft.com/office/drawing/2014/chart" uri="{C3380CC4-5D6E-409C-BE32-E72D297353CC}">
              <c16:uniqueId val="{00000004-F7E1-4FAA-8A09-D5F2D69BE806}"/>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F7E1-4FAA-8A09-D5F2D69BE806}"/>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F7E1-4FAA-8A09-D5F2D69BE806}"/>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1400</c:v>
                </c:pt>
                <c:pt idx="3">
                  <c:v>1412</c:v>
                </c:pt>
                <c:pt idx="6">
                  <c:v>1423</c:v>
                </c:pt>
                <c:pt idx="9">
                  <c:v>1320</c:v>
                </c:pt>
                <c:pt idx="12">
                  <c:v>1274</c:v>
                </c:pt>
              </c:numCache>
            </c:numRef>
          </c:val>
          <c:extLst>
            <c:ext xmlns:c16="http://schemas.microsoft.com/office/drawing/2014/chart" uri="{C3380CC4-5D6E-409C-BE32-E72D297353CC}">
              <c16:uniqueId val="{00000007-F7E1-4FAA-8A09-D5F2D69BE806}"/>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283</c:v>
                </c:pt>
                <c:pt idx="2">
                  <c:v>#N/A</c:v>
                </c:pt>
                <c:pt idx="3">
                  <c:v>#N/A</c:v>
                </c:pt>
                <c:pt idx="4">
                  <c:v>365</c:v>
                </c:pt>
                <c:pt idx="5">
                  <c:v>#N/A</c:v>
                </c:pt>
                <c:pt idx="6">
                  <c:v>#N/A</c:v>
                </c:pt>
                <c:pt idx="7">
                  <c:v>353</c:v>
                </c:pt>
                <c:pt idx="8">
                  <c:v>#N/A</c:v>
                </c:pt>
                <c:pt idx="9">
                  <c:v>#N/A</c:v>
                </c:pt>
                <c:pt idx="10">
                  <c:v>321</c:v>
                </c:pt>
                <c:pt idx="11">
                  <c:v>#N/A</c:v>
                </c:pt>
                <c:pt idx="12">
                  <c:v>#N/A</c:v>
                </c:pt>
                <c:pt idx="13">
                  <c:v>299</c:v>
                </c:pt>
                <c:pt idx="14">
                  <c:v>#N/A</c:v>
                </c:pt>
              </c:numCache>
            </c:numRef>
          </c:val>
          <c:smooth val="0"/>
          <c:extLst>
            <c:ext xmlns:c16="http://schemas.microsoft.com/office/drawing/2014/chart" uri="{C3380CC4-5D6E-409C-BE32-E72D297353CC}">
              <c16:uniqueId val="{00000008-F7E1-4FAA-8A09-D5F2D69BE806}"/>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10381</c:v>
                </c:pt>
                <c:pt idx="5">
                  <c:v>10772</c:v>
                </c:pt>
                <c:pt idx="8">
                  <c:v>10248</c:v>
                </c:pt>
                <c:pt idx="11">
                  <c:v>10493</c:v>
                </c:pt>
                <c:pt idx="14">
                  <c:v>10262</c:v>
                </c:pt>
              </c:numCache>
            </c:numRef>
          </c:val>
          <c:extLst>
            <c:ext xmlns:c16="http://schemas.microsoft.com/office/drawing/2014/chart" uri="{C3380CC4-5D6E-409C-BE32-E72D297353CC}">
              <c16:uniqueId val="{00000000-84D9-4A3C-89F2-302A64C2339B}"/>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475</c:v>
                </c:pt>
                <c:pt idx="5">
                  <c:v>478</c:v>
                </c:pt>
                <c:pt idx="8">
                  <c:v>435</c:v>
                </c:pt>
                <c:pt idx="11">
                  <c:v>368</c:v>
                </c:pt>
                <c:pt idx="14">
                  <c:v>318</c:v>
                </c:pt>
              </c:numCache>
            </c:numRef>
          </c:val>
          <c:extLst>
            <c:ext xmlns:c16="http://schemas.microsoft.com/office/drawing/2014/chart" uri="{C3380CC4-5D6E-409C-BE32-E72D297353CC}">
              <c16:uniqueId val="{00000001-84D9-4A3C-89F2-302A64C2339B}"/>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8487</c:v>
                </c:pt>
                <c:pt idx="5">
                  <c:v>9224</c:v>
                </c:pt>
                <c:pt idx="8">
                  <c:v>9695</c:v>
                </c:pt>
                <c:pt idx="11">
                  <c:v>10119</c:v>
                </c:pt>
                <c:pt idx="14">
                  <c:v>9893</c:v>
                </c:pt>
              </c:numCache>
            </c:numRef>
          </c:val>
          <c:extLst>
            <c:ext xmlns:c16="http://schemas.microsoft.com/office/drawing/2014/chart" uri="{C3380CC4-5D6E-409C-BE32-E72D297353CC}">
              <c16:uniqueId val="{00000002-84D9-4A3C-89F2-302A64C2339B}"/>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84D9-4A3C-89F2-302A64C2339B}"/>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84D9-4A3C-89F2-302A64C2339B}"/>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84D9-4A3C-89F2-302A64C2339B}"/>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2571</c:v>
                </c:pt>
                <c:pt idx="3">
                  <c:v>2489</c:v>
                </c:pt>
                <c:pt idx="6">
                  <c:v>2018</c:v>
                </c:pt>
                <c:pt idx="9">
                  <c:v>2032</c:v>
                </c:pt>
                <c:pt idx="12">
                  <c:v>2069</c:v>
                </c:pt>
              </c:numCache>
            </c:numRef>
          </c:val>
          <c:extLst>
            <c:ext xmlns:c16="http://schemas.microsoft.com/office/drawing/2014/chart" uri="{C3380CC4-5D6E-409C-BE32-E72D297353CC}">
              <c16:uniqueId val="{00000006-84D9-4A3C-89F2-302A64C2339B}"/>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84D9-4A3C-89F2-302A64C2339B}"/>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399</c:v>
                </c:pt>
                <c:pt idx="3">
                  <c:v>426</c:v>
                </c:pt>
                <c:pt idx="6">
                  <c:v>393</c:v>
                </c:pt>
                <c:pt idx="9">
                  <c:v>373</c:v>
                </c:pt>
                <c:pt idx="12">
                  <c:v>358</c:v>
                </c:pt>
              </c:numCache>
            </c:numRef>
          </c:val>
          <c:extLst>
            <c:ext xmlns:c16="http://schemas.microsoft.com/office/drawing/2014/chart" uri="{C3380CC4-5D6E-409C-BE32-E72D297353CC}">
              <c16:uniqueId val="{00000008-84D9-4A3C-89F2-302A64C2339B}"/>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84D9-4A3C-89F2-302A64C2339B}"/>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12557</c:v>
                </c:pt>
                <c:pt idx="3">
                  <c:v>12877</c:v>
                </c:pt>
                <c:pt idx="6">
                  <c:v>12555</c:v>
                </c:pt>
                <c:pt idx="9">
                  <c:v>12463</c:v>
                </c:pt>
                <c:pt idx="12">
                  <c:v>12486</c:v>
                </c:pt>
              </c:numCache>
            </c:numRef>
          </c:val>
          <c:extLst>
            <c:ext xmlns:c16="http://schemas.microsoft.com/office/drawing/2014/chart" uri="{C3380CC4-5D6E-409C-BE32-E72D297353CC}">
              <c16:uniqueId val="{0000000A-84D9-4A3C-89F2-302A64C2339B}"/>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84D9-4A3C-89F2-302A64C2339B}"/>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4291</c:v>
                </c:pt>
                <c:pt idx="1">
                  <c:v>3928</c:v>
                </c:pt>
                <c:pt idx="2">
                  <c:v>3756</c:v>
                </c:pt>
              </c:numCache>
            </c:numRef>
          </c:val>
          <c:extLst>
            <c:ext xmlns:c16="http://schemas.microsoft.com/office/drawing/2014/chart" uri="{C3380CC4-5D6E-409C-BE32-E72D297353CC}">
              <c16:uniqueId val="{00000000-E1A5-42DE-B74A-E7B285B320D4}"/>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203</c:v>
                </c:pt>
                <c:pt idx="1">
                  <c:v>203</c:v>
                </c:pt>
                <c:pt idx="2">
                  <c:v>228</c:v>
                </c:pt>
              </c:numCache>
            </c:numRef>
          </c:val>
          <c:extLst>
            <c:ext xmlns:c16="http://schemas.microsoft.com/office/drawing/2014/chart" uri="{C3380CC4-5D6E-409C-BE32-E72D297353CC}">
              <c16:uniqueId val="{00000001-E1A5-42DE-B74A-E7B285B320D4}"/>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5481</c:v>
                </c:pt>
                <c:pt idx="1">
                  <c:v>5831</c:v>
                </c:pt>
                <c:pt idx="2">
                  <c:v>5724</c:v>
                </c:pt>
              </c:numCache>
            </c:numRef>
          </c:val>
          <c:extLst>
            <c:ext xmlns:c16="http://schemas.microsoft.com/office/drawing/2014/chart" uri="{C3380CC4-5D6E-409C-BE32-E72D297353CC}">
              <c16:uniqueId val="{00000002-E1A5-42DE-B74A-E7B285B320D4}"/>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鹿児島県さつま町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　平成１７年度の合併当時、基準の１８％を超えていたため、「公債費負担適正化計画」に基づく地方債借入額の抑制に取り組んできた結果、公債費や公債費に準ずる支出額が年々減少し、実質公債費比率も着実に改善してきており、令和</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年度決算においても全国平均を下回る水準となった。</a:t>
          </a:r>
          <a:endParaRPr lang="ja-JP" altLang="ja-JP" sz="1400">
            <a:effectLst/>
          </a:endParaRPr>
        </a:p>
        <a:p>
          <a:pPr rtl="0" eaLnBrk="1" fontAlgn="auto" latinLnBrk="0" hangingPunct="1"/>
          <a:r>
            <a:rPr lang="en-US" altLang="ja-JP"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今後も計画に基づく公債費の管理により比率の改善に努める。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満期一括償還地方債の借入は無い。</a:t>
          </a:r>
          <a:endParaRPr lang="ja-JP" altLang="ja-JP" sz="10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鹿児島県さつま町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b="0" i="0" baseline="0">
              <a:solidFill>
                <a:schemeClr val="dk1"/>
              </a:solidFill>
              <a:effectLst/>
              <a:latin typeface="+mn-lt"/>
              <a:ea typeface="+mn-ea"/>
              <a:cs typeface="+mn-cs"/>
            </a:rPr>
            <a:t>　公債費負担適正化計画に基づく地方債残高の大幅な減や退職手当負担見込額の減などにより、将来負担額は年々減少し、逆に充当可能財源となる基金は年々増加してきた。令和</a:t>
          </a:r>
          <a:r>
            <a:rPr kumimoji="1" lang="ja-JP" altLang="en-US" sz="1100" b="0" i="0" baseline="0">
              <a:solidFill>
                <a:schemeClr val="dk1"/>
              </a:solidFill>
              <a:effectLst/>
              <a:latin typeface="+mn-lt"/>
              <a:ea typeface="+mn-ea"/>
              <a:cs typeface="+mn-cs"/>
            </a:rPr>
            <a:t>６</a:t>
          </a:r>
          <a:r>
            <a:rPr kumimoji="1" lang="ja-JP" altLang="ja-JP" sz="1100" b="0" i="0" baseline="0">
              <a:solidFill>
                <a:schemeClr val="dk1"/>
              </a:solidFill>
              <a:effectLst/>
              <a:latin typeface="+mn-lt"/>
              <a:ea typeface="+mn-ea"/>
              <a:cs typeface="+mn-cs"/>
            </a:rPr>
            <a:t>年度決算については、充当可能財源等が将来負担額を上回り、比率はマイナス数値となった。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今後においても、地方債現在高の減少が見込まれる中で、充当可能基金等の確保に努めながら比率の改善に努める。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鹿児島県さつま町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年度末の基金残高は、普通会計で約９</a:t>
          </a:r>
          <a:r>
            <a:rPr kumimoji="1" lang="ja-JP" altLang="en-US" sz="1100">
              <a:solidFill>
                <a:schemeClr val="dk1"/>
              </a:solidFill>
              <a:effectLst/>
              <a:latin typeface="+mn-lt"/>
              <a:ea typeface="+mn-ea"/>
              <a:cs typeface="+mn-cs"/>
            </a:rPr>
            <a:t>７</a:t>
          </a:r>
          <a:r>
            <a:rPr kumimoji="1" lang="ja-JP" altLang="ja-JP" sz="1100">
              <a:solidFill>
                <a:schemeClr val="dk1"/>
              </a:solidFill>
              <a:effectLst/>
              <a:latin typeface="+mn-lt"/>
              <a:ea typeface="+mn-ea"/>
              <a:cs typeface="+mn-cs"/>
            </a:rPr>
            <a:t>億</a:t>
          </a:r>
          <a:r>
            <a:rPr kumimoji="1" lang="ja-JP" altLang="en-US" sz="1100">
              <a:solidFill>
                <a:schemeClr val="dk1"/>
              </a:solidFill>
              <a:effectLst/>
              <a:latin typeface="+mn-lt"/>
              <a:ea typeface="+mn-ea"/>
              <a:cs typeface="+mn-cs"/>
            </a:rPr>
            <a:t>１千万</a:t>
          </a:r>
          <a:r>
            <a:rPr kumimoji="1" lang="ja-JP" altLang="ja-JP" sz="1100">
              <a:solidFill>
                <a:schemeClr val="dk1"/>
              </a:solidFill>
              <a:effectLst/>
              <a:latin typeface="+mn-lt"/>
              <a:ea typeface="+mn-ea"/>
              <a:cs typeface="+mn-cs"/>
            </a:rPr>
            <a:t>円となっており、前年度から約</a:t>
          </a:r>
          <a:r>
            <a:rPr kumimoji="1" lang="ja-JP" altLang="en-US" sz="1100">
              <a:solidFill>
                <a:schemeClr val="dk1"/>
              </a:solidFill>
              <a:effectLst/>
              <a:latin typeface="+mn-lt"/>
              <a:ea typeface="+mn-ea"/>
              <a:cs typeface="+mn-cs"/>
            </a:rPr>
            <a:t>２億５</a:t>
          </a:r>
          <a:r>
            <a:rPr kumimoji="1" lang="ja-JP" altLang="ja-JP" sz="1100">
              <a:solidFill>
                <a:schemeClr val="dk1"/>
              </a:solidFill>
              <a:effectLst/>
              <a:latin typeface="+mn-lt"/>
              <a:ea typeface="+mn-ea"/>
              <a:cs typeface="+mn-cs"/>
            </a:rPr>
            <a:t>千万円の減となっている。</a:t>
          </a:r>
          <a:endParaRPr lang="ja-JP" altLang="ja-JP" sz="1400">
            <a:effectLst/>
          </a:endParaRPr>
        </a:p>
        <a:p>
          <a:r>
            <a:rPr kumimoji="1" lang="ja-JP" altLang="ja-JP" sz="1100">
              <a:solidFill>
                <a:schemeClr val="dk1"/>
              </a:solidFill>
              <a:effectLst/>
              <a:latin typeface="+mn-lt"/>
              <a:ea typeface="+mn-ea"/>
              <a:cs typeface="+mn-cs"/>
            </a:rPr>
            <a:t>・これは文化施設建設基金で約</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億円の増、財政調整基金で約</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億</a:t>
          </a:r>
          <a:r>
            <a:rPr kumimoji="1" lang="ja-JP" altLang="en-US" sz="1100">
              <a:solidFill>
                <a:schemeClr val="dk1"/>
              </a:solidFill>
              <a:effectLst/>
              <a:latin typeface="+mn-lt"/>
              <a:ea typeface="+mn-ea"/>
              <a:cs typeface="+mn-cs"/>
            </a:rPr>
            <a:t>７千万</a:t>
          </a:r>
          <a:r>
            <a:rPr kumimoji="1" lang="ja-JP" altLang="ja-JP" sz="1100">
              <a:solidFill>
                <a:schemeClr val="dk1"/>
              </a:solidFill>
              <a:effectLst/>
              <a:latin typeface="+mn-lt"/>
              <a:ea typeface="+mn-ea"/>
              <a:cs typeface="+mn-cs"/>
            </a:rPr>
            <a:t>円、公共施設整備基金で</a:t>
          </a:r>
          <a:r>
            <a:rPr kumimoji="1" lang="ja-JP" altLang="en-US" sz="1100">
              <a:solidFill>
                <a:schemeClr val="dk1"/>
              </a:solidFill>
              <a:effectLst/>
              <a:latin typeface="+mn-lt"/>
              <a:ea typeface="+mn-ea"/>
              <a:cs typeface="+mn-cs"/>
            </a:rPr>
            <a:t>約１億</a:t>
          </a:r>
          <a:r>
            <a:rPr kumimoji="1" lang="ja-JP" altLang="ja-JP" sz="1100">
              <a:solidFill>
                <a:schemeClr val="dk1"/>
              </a:solidFill>
              <a:effectLst/>
              <a:latin typeface="+mn-lt"/>
              <a:ea typeface="+mn-ea"/>
              <a:cs typeface="+mn-cs"/>
            </a:rPr>
            <a:t>円、まちづくり振興基金で</a:t>
          </a:r>
          <a:r>
            <a:rPr kumimoji="1" lang="ja-JP" altLang="en-US" sz="1100">
              <a:solidFill>
                <a:schemeClr val="dk1"/>
              </a:solidFill>
              <a:effectLst/>
              <a:latin typeface="+mn-lt"/>
              <a:ea typeface="+mn-ea"/>
              <a:cs typeface="+mn-cs"/>
            </a:rPr>
            <a:t>約１億</a:t>
          </a:r>
          <a:r>
            <a:rPr kumimoji="1" lang="ja-JP" altLang="ja-JP" sz="1100">
              <a:solidFill>
                <a:schemeClr val="dk1"/>
              </a:solidFill>
              <a:effectLst/>
              <a:latin typeface="+mn-lt"/>
              <a:ea typeface="+mn-ea"/>
              <a:cs typeface="+mn-cs"/>
            </a:rPr>
            <a:t>円の減が主な要因である。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社会保障関係経費や公共施設等の長寿命化に係る経費の増大等による一般財源の不足が懸念されていることからも、計画的な積立てと確実で効率的な運用のもと、町民への負担を増加させることなく、行政サービスの水準を維持しながら、設置の趣旨に沿った事業への有効的な活用を図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100" b="0" i="0" baseline="0">
              <a:solidFill>
                <a:schemeClr val="dk1"/>
              </a:solidFill>
              <a:effectLst/>
              <a:latin typeface="+mn-lt"/>
              <a:ea typeface="+mn-ea"/>
              <a:cs typeface="+mn-cs"/>
            </a:rPr>
            <a:t>・文化施設建設基金：</a:t>
          </a:r>
          <a:r>
            <a:rPr lang="ja-JP" altLang="ja-JP" sz="1100" b="0" i="0" baseline="0">
              <a:solidFill>
                <a:schemeClr val="dk1"/>
              </a:solidFill>
              <a:effectLst/>
              <a:latin typeface="+mn-lt"/>
              <a:ea typeface="+mn-ea"/>
              <a:cs typeface="+mn-cs"/>
            </a:rPr>
            <a:t>文化施設建設事業の財源に充てるため</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・公共施設整備基金：</a:t>
          </a:r>
          <a:r>
            <a:rPr lang="ja-JP" altLang="ja-JP" sz="1100" b="0" i="0" baseline="0">
              <a:solidFill>
                <a:schemeClr val="dk1"/>
              </a:solidFill>
              <a:effectLst/>
              <a:latin typeface="+mn-lt"/>
              <a:ea typeface="+mn-ea"/>
              <a:cs typeface="+mn-cs"/>
            </a:rPr>
            <a:t>公共施設の維持補修等に必要な経費に充てるため</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・まちづくり振興基金：地域住民の連帯の強化及び地域振興等に資するため</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・ふるさとさつま応援基金：ふるさとさつま応援寄附金等を財源として，ふるさとに愛着の持てる魅力あふれるまちづくりを推進するため</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・職員の退職手当組合調整特別負担金基金：</a:t>
          </a:r>
          <a:r>
            <a:rPr lang="ja-JP" altLang="ja-JP" sz="1100" b="0" i="0" baseline="0">
              <a:solidFill>
                <a:schemeClr val="dk1"/>
              </a:solidFill>
              <a:effectLst/>
              <a:latin typeface="+mn-lt"/>
              <a:ea typeface="+mn-ea"/>
              <a:cs typeface="+mn-cs"/>
            </a:rPr>
            <a:t>町職員退職手当資金に充てるため</a:t>
          </a:r>
          <a:endParaRPr lang="en-US" altLang="ja-JP" sz="1400" b="0" i="0" baseline="0">
            <a:solidFill>
              <a:schemeClr val="dk1"/>
            </a:solidFill>
            <a:effectLst/>
            <a:latin typeface="+mn-lt"/>
            <a:ea typeface="+mn-ea"/>
            <a:cs typeface="+mn-cs"/>
          </a:endParaRPr>
        </a:p>
        <a:p>
          <a:pPr eaLnBrk="1" fontAlgn="auto" latinLnBrk="0" hangingPunct="1"/>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・公共施設整備基金：令和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年度の維持補修等のために</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億</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千</a:t>
          </a:r>
          <a:r>
            <a:rPr kumimoji="1" lang="ja-JP" altLang="en-US" sz="1100">
              <a:solidFill>
                <a:schemeClr val="dk1"/>
              </a:solidFill>
              <a:effectLst/>
              <a:latin typeface="+mn-lt"/>
              <a:ea typeface="+mn-ea"/>
              <a:cs typeface="+mn-cs"/>
            </a:rPr>
            <a:t>９</a:t>
          </a:r>
          <a:r>
            <a:rPr kumimoji="1" lang="ja-JP" altLang="ja-JP" sz="1100">
              <a:solidFill>
                <a:schemeClr val="dk1"/>
              </a:solidFill>
              <a:effectLst/>
              <a:latin typeface="+mn-lt"/>
              <a:ea typeface="+mn-ea"/>
              <a:cs typeface="+mn-cs"/>
            </a:rPr>
            <a:t>百万円取崩し、今後増加すると見込まれる公共施設の維持補修等に充当するため、１億円を積み立てたことによる減少</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・文化施設建設基金：老朽化が進んでいる宮之城文化センターの整備に備えるために、</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億円を積み立てたことによる増加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・公共施設整備基金：「公共施設等総合管理計画に基づく個別施設計画」の内容を精査するとともに、今後の公共施設全体のあり方を把握した上で、計画的な取崩しや積立てを行う予定</a:t>
          </a:r>
          <a:endParaRPr lang="ja-JP" altLang="ja-JP" sz="1400">
            <a:effectLst/>
          </a:endParaRPr>
        </a:p>
        <a:p>
          <a:r>
            <a:rPr kumimoji="1" lang="ja-JP" altLang="ja-JP" sz="1100">
              <a:solidFill>
                <a:schemeClr val="dk1"/>
              </a:solidFill>
              <a:effectLst/>
              <a:latin typeface="+mn-lt"/>
              <a:ea typeface="+mn-ea"/>
              <a:cs typeface="+mn-cs"/>
            </a:rPr>
            <a:t>・文化施設建設基金：建設に向けた計画の内容検討に応じた積立てを行いながら、２０３０年前後の完成を目指して、２５億円程度を積立予定</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100" b="0" i="0" baseline="0">
              <a:solidFill>
                <a:schemeClr val="dk1"/>
              </a:solidFill>
              <a:effectLst/>
              <a:latin typeface="+mn-lt"/>
              <a:ea typeface="+mn-ea"/>
              <a:cs typeface="+mn-cs"/>
            </a:rPr>
            <a:t>・令和</a:t>
          </a:r>
          <a:r>
            <a:rPr kumimoji="1" lang="ja-JP" altLang="en-US" sz="1100" b="0" i="0" baseline="0">
              <a:solidFill>
                <a:schemeClr val="dk1"/>
              </a:solidFill>
              <a:effectLst/>
              <a:latin typeface="+mn-lt"/>
              <a:ea typeface="+mn-ea"/>
              <a:cs typeface="+mn-cs"/>
            </a:rPr>
            <a:t>６</a:t>
          </a:r>
          <a:r>
            <a:rPr kumimoji="1" lang="ja-JP" altLang="ja-JP" sz="1100" b="0" i="0" baseline="0">
              <a:solidFill>
                <a:schemeClr val="dk1"/>
              </a:solidFill>
              <a:effectLst/>
              <a:latin typeface="+mn-lt"/>
              <a:ea typeface="+mn-ea"/>
              <a:cs typeface="+mn-cs"/>
            </a:rPr>
            <a:t>年度末の基金残高は、約３</a:t>
          </a:r>
          <a:r>
            <a:rPr kumimoji="1" lang="ja-JP" altLang="en-US" sz="1100" b="0" i="0" baseline="0">
              <a:solidFill>
                <a:schemeClr val="dk1"/>
              </a:solidFill>
              <a:effectLst/>
              <a:latin typeface="+mn-lt"/>
              <a:ea typeface="+mn-ea"/>
              <a:cs typeface="+mn-cs"/>
            </a:rPr>
            <a:t>７</a:t>
          </a:r>
          <a:r>
            <a:rPr kumimoji="1" lang="ja-JP" altLang="ja-JP" sz="1100" b="0" i="0" baseline="0">
              <a:solidFill>
                <a:schemeClr val="dk1"/>
              </a:solidFill>
              <a:effectLst/>
              <a:latin typeface="+mn-lt"/>
              <a:ea typeface="+mn-ea"/>
              <a:cs typeface="+mn-cs"/>
            </a:rPr>
            <a:t>億</a:t>
          </a:r>
          <a:r>
            <a:rPr kumimoji="1" lang="ja-JP" altLang="en-US" sz="1100" b="0" i="0" baseline="0">
              <a:solidFill>
                <a:schemeClr val="dk1"/>
              </a:solidFill>
              <a:effectLst/>
              <a:latin typeface="+mn-lt"/>
              <a:ea typeface="+mn-ea"/>
              <a:cs typeface="+mn-cs"/>
            </a:rPr>
            <a:t>６</a:t>
          </a:r>
          <a:r>
            <a:rPr kumimoji="1" lang="ja-JP" altLang="ja-JP" sz="1100" b="0" i="0" baseline="0">
              <a:solidFill>
                <a:schemeClr val="dk1"/>
              </a:solidFill>
              <a:effectLst/>
              <a:latin typeface="+mn-lt"/>
              <a:ea typeface="+mn-ea"/>
              <a:cs typeface="+mn-cs"/>
            </a:rPr>
            <a:t>千万円となっており、前年度から約</a:t>
          </a:r>
          <a:r>
            <a:rPr kumimoji="1" lang="ja-JP" altLang="en-US" sz="1100" b="0" i="0" baseline="0">
              <a:solidFill>
                <a:schemeClr val="dk1"/>
              </a:solidFill>
              <a:effectLst/>
              <a:latin typeface="+mn-lt"/>
              <a:ea typeface="+mn-ea"/>
              <a:cs typeface="+mn-cs"/>
            </a:rPr>
            <a:t>１</a:t>
          </a:r>
          <a:r>
            <a:rPr kumimoji="1" lang="ja-JP" altLang="ja-JP" sz="1100" b="0" i="0" baseline="0">
              <a:solidFill>
                <a:schemeClr val="dk1"/>
              </a:solidFill>
              <a:effectLst/>
              <a:latin typeface="+mn-lt"/>
              <a:ea typeface="+mn-ea"/>
              <a:cs typeface="+mn-cs"/>
            </a:rPr>
            <a:t>億</a:t>
          </a:r>
          <a:r>
            <a:rPr kumimoji="1" lang="ja-JP" altLang="en-US" sz="1100" b="0" i="0" baseline="0">
              <a:solidFill>
                <a:schemeClr val="dk1"/>
              </a:solidFill>
              <a:effectLst/>
              <a:latin typeface="+mn-lt"/>
              <a:ea typeface="+mn-ea"/>
              <a:cs typeface="+mn-cs"/>
            </a:rPr>
            <a:t>７</a:t>
          </a:r>
          <a:r>
            <a:rPr kumimoji="1" lang="ja-JP" altLang="ja-JP" sz="1100" b="0" i="0" baseline="0">
              <a:solidFill>
                <a:schemeClr val="dk1"/>
              </a:solidFill>
              <a:effectLst/>
              <a:latin typeface="+mn-lt"/>
              <a:ea typeface="+mn-ea"/>
              <a:cs typeface="+mn-cs"/>
            </a:rPr>
            <a:t>千万円の減となっている。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・令和</a:t>
          </a:r>
          <a:r>
            <a:rPr kumimoji="1" lang="ja-JP" altLang="en-US" sz="1100" b="0" i="0" baseline="0">
              <a:solidFill>
                <a:schemeClr val="dk1"/>
              </a:solidFill>
              <a:effectLst/>
              <a:latin typeface="+mn-lt"/>
              <a:ea typeface="+mn-ea"/>
              <a:cs typeface="+mn-cs"/>
            </a:rPr>
            <a:t>６</a:t>
          </a:r>
          <a:r>
            <a:rPr kumimoji="1" lang="ja-JP" altLang="ja-JP" sz="1100" b="0" i="0" baseline="0">
              <a:solidFill>
                <a:schemeClr val="dk1"/>
              </a:solidFill>
              <a:effectLst/>
              <a:latin typeface="+mn-lt"/>
              <a:ea typeface="+mn-ea"/>
              <a:cs typeface="+mn-cs"/>
            </a:rPr>
            <a:t>年度においては、財源不足を補うために当初予算編成において１</a:t>
          </a:r>
          <a:r>
            <a:rPr kumimoji="1" lang="ja-JP" altLang="en-US" sz="1100" b="0" i="0" baseline="0">
              <a:solidFill>
                <a:schemeClr val="dk1"/>
              </a:solidFill>
              <a:effectLst/>
              <a:latin typeface="+mn-lt"/>
              <a:ea typeface="+mn-ea"/>
              <a:cs typeface="+mn-cs"/>
            </a:rPr>
            <a:t>２</a:t>
          </a:r>
          <a:r>
            <a:rPr kumimoji="1" lang="ja-JP" altLang="ja-JP" sz="1100" b="0" i="0" baseline="0">
              <a:solidFill>
                <a:schemeClr val="dk1"/>
              </a:solidFill>
              <a:effectLst/>
              <a:latin typeface="+mn-lt"/>
              <a:ea typeface="+mn-ea"/>
              <a:cs typeface="+mn-cs"/>
            </a:rPr>
            <a:t>億円を取り崩し、歳計剰余金積立を</a:t>
          </a:r>
          <a:r>
            <a:rPr kumimoji="1" lang="ja-JP" altLang="en-US" sz="1100" b="0" i="0" baseline="0">
              <a:solidFill>
                <a:schemeClr val="dk1"/>
              </a:solidFill>
              <a:effectLst/>
              <a:latin typeface="+mn-lt"/>
              <a:ea typeface="+mn-ea"/>
              <a:cs typeface="+mn-cs"/>
            </a:rPr>
            <a:t>６</a:t>
          </a:r>
          <a:r>
            <a:rPr kumimoji="1" lang="ja-JP" altLang="ja-JP" sz="1100" b="0" i="0" baseline="0">
              <a:solidFill>
                <a:schemeClr val="dk1"/>
              </a:solidFill>
              <a:effectLst/>
              <a:latin typeface="+mn-lt"/>
              <a:ea typeface="+mn-ea"/>
              <a:cs typeface="+mn-cs"/>
            </a:rPr>
            <a:t>億</a:t>
          </a:r>
          <a:r>
            <a:rPr kumimoji="1" lang="ja-JP" altLang="en-US" sz="1100" b="0" i="0" baseline="0">
              <a:solidFill>
                <a:schemeClr val="dk1"/>
              </a:solidFill>
              <a:effectLst/>
              <a:latin typeface="+mn-lt"/>
              <a:ea typeface="+mn-ea"/>
              <a:cs typeface="+mn-cs"/>
            </a:rPr>
            <a:t>２</a:t>
          </a:r>
          <a:r>
            <a:rPr kumimoji="1" lang="ja-JP" altLang="ja-JP" sz="1100" b="0" i="0" baseline="0">
              <a:solidFill>
                <a:schemeClr val="dk1"/>
              </a:solidFill>
              <a:effectLst/>
              <a:latin typeface="+mn-lt"/>
              <a:ea typeface="+mn-ea"/>
              <a:cs typeface="+mn-cs"/>
            </a:rPr>
            <a:t>千万円、予算にて</a:t>
          </a:r>
          <a:r>
            <a:rPr kumimoji="1" lang="ja-JP" altLang="en-US" sz="1100" b="0" i="0" baseline="0">
              <a:solidFill>
                <a:schemeClr val="dk1"/>
              </a:solidFill>
              <a:effectLst/>
              <a:latin typeface="+mn-lt"/>
              <a:ea typeface="+mn-ea"/>
              <a:cs typeface="+mn-cs"/>
            </a:rPr>
            <a:t>４</a:t>
          </a:r>
          <a:r>
            <a:rPr kumimoji="1" lang="ja-JP" altLang="ja-JP" sz="1100" b="0" i="0" baseline="0">
              <a:solidFill>
                <a:schemeClr val="dk1"/>
              </a:solidFill>
              <a:effectLst/>
              <a:latin typeface="+mn-lt"/>
              <a:ea typeface="+mn-ea"/>
              <a:cs typeface="+mn-cs"/>
            </a:rPr>
            <a:t>億円を積み立てたことが要因である。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・中長期的な財政運営を十分考慮し、条例に基づく適正な取崩しと積立てを行いながら、類似団体の状況等も勘案し、年度末残高３０億円以上を維持していくように努めることとしている。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年度においては、町債の繰上償還を行っていないため、増減はなかった。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・将来の償還財源の計画的な確保や償還確実性に対する信認の向上等を図る観点からも、町債現在高の状況や公債費負担の今後の見通しに応じた計画的な積立てを行うこととしている。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鹿児島県さつま町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18,696
18,186
303.90
17,108,954
15,808,051
1,104,816
8,111,381
12,485,974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人口の減少や全国平均を上回る高齢化率（令和５年度末４２．８％）に加え、町内に中心となる産業が少ないこと等により、財政基盤が弱く、類似団体平均をかなり下回っている。今後も課税客体の適正な把握、自主財源の確保及び歳出の徹底的な見直しに努め、財政基盤の強化を図っていく。</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91722</xdr:rowOff>
    </xdr:from>
    <xdr:to>
      <xdr:col>23</xdr:col>
      <xdr:colOff>133350</xdr:colOff>
      <xdr:row>45</xdr:row>
      <xdr:rowOff>60678</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435372"/>
          <a:ext cx="0" cy="13405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32755</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748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60678</xdr:rowOff>
    </xdr:from>
    <xdr:to>
      <xdr:col>24</xdr:col>
      <xdr:colOff>12700</xdr:colOff>
      <xdr:row>45</xdr:row>
      <xdr:rowOff>60678</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775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36</xdr:row>
      <xdr:rowOff>6649</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1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91722</xdr:rowOff>
    </xdr:from>
    <xdr:to>
      <xdr:col>24</xdr:col>
      <xdr:colOff>12700</xdr:colOff>
      <xdr:row>37</xdr:row>
      <xdr:rowOff>91722</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435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138289</xdr:rowOff>
    </xdr:from>
    <xdr:to>
      <xdr:col>23</xdr:col>
      <xdr:colOff>133350</xdr:colOff>
      <xdr:row>44</xdr:row>
      <xdr:rowOff>165100</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flipV="1">
          <a:off x="4114800" y="7682089"/>
          <a:ext cx="8382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4532</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0339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159455</xdr:rowOff>
    </xdr:from>
    <xdr:to>
      <xdr:col>23</xdr:col>
      <xdr:colOff>184150</xdr:colOff>
      <xdr:row>42</xdr:row>
      <xdr:rowOff>89605</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165100</xdr:rowOff>
    </xdr:from>
    <xdr:to>
      <xdr:col>19</xdr:col>
      <xdr:colOff>133350</xdr:colOff>
      <xdr:row>44</xdr:row>
      <xdr:rowOff>165100</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708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14817</xdr:rowOff>
    </xdr:from>
    <xdr:to>
      <xdr:col>19</xdr:col>
      <xdr:colOff>184150</xdr:colOff>
      <xdr:row>42</xdr:row>
      <xdr:rowOff>116417</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126594</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165100</xdr:rowOff>
    </xdr:from>
    <xdr:to>
      <xdr:col>15</xdr:col>
      <xdr:colOff>82550</xdr:colOff>
      <xdr:row>44</xdr:row>
      <xdr:rowOff>165100</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708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1411</xdr:rowOff>
    </xdr:from>
    <xdr:to>
      <xdr:col>15</xdr:col>
      <xdr:colOff>133350</xdr:colOff>
      <xdr:row>42</xdr:row>
      <xdr:rowOff>103011</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113188</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97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151695</xdr:rowOff>
    </xdr:from>
    <xdr:to>
      <xdr:col>11</xdr:col>
      <xdr:colOff>31750</xdr:colOff>
      <xdr:row>44</xdr:row>
      <xdr:rowOff>165100</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695495"/>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159455</xdr:rowOff>
    </xdr:from>
    <xdr:to>
      <xdr:col>11</xdr:col>
      <xdr:colOff>82550</xdr:colOff>
      <xdr:row>42</xdr:row>
      <xdr:rowOff>89605</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99782</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105833</xdr:rowOff>
    </xdr:from>
    <xdr:to>
      <xdr:col>7</xdr:col>
      <xdr:colOff>31750</xdr:colOff>
      <xdr:row>42</xdr:row>
      <xdr:rowOff>35983</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46160</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44</xdr:row>
      <xdr:rowOff>87489</xdr:rowOff>
    </xdr:from>
    <xdr:to>
      <xdr:col>23</xdr:col>
      <xdr:colOff>184150</xdr:colOff>
      <xdr:row>45</xdr:row>
      <xdr:rowOff>17639</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631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154816</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527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44</xdr:row>
      <xdr:rowOff>114300</xdr:rowOff>
    </xdr:from>
    <xdr:to>
      <xdr:col>19</xdr:col>
      <xdr:colOff>184150</xdr:colOff>
      <xdr:row>45</xdr:row>
      <xdr:rowOff>44450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45</xdr:row>
      <xdr:rowOff>29227</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74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44</xdr:row>
      <xdr:rowOff>114300</xdr:rowOff>
    </xdr:from>
    <xdr:to>
      <xdr:col>15</xdr:col>
      <xdr:colOff>133350</xdr:colOff>
      <xdr:row>45</xdr:row>
      <xdr:rowOff>44450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45</xdr:row>
      <xdr:rowOff>29227</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44</xdr:row>
      <xdr:rowOff>114300</xdr:rowOff>
    </xdr:from>
    <xdr:to>
      <xdr:col>11</xdr:col>
      <xdr:colOff>82550</xdr:colOff>
      <xdr:row>45</xdr:row>
      <xdr:rowOff>44450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45</xdr:row>
      <xdr:rowOff>29227</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44</xdr:row>
      <xdr:rowOff>100895</xdr:rowOff>
    </xdr:from>
    <xdr:to>
      <xdr:col>7</xdr:col>
      <xdr:colOff>31750</xdr:colOff>
      <xdr:row>45</xdr:row>
      <xdr:rowOff>31045</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644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45</xdr:row>
      <xdr:rowOff>15822</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731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[90.4%]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行革による人件費や公債費等の削減に努めているが、普通交付税の合併算定替が終了し、令和２年度から一本算定となった。令和</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年度は</a:t>
          </a:r>
          <a:r>
            <a:rPr lang="ja-JP" altLang="en-US" sz="1100" b="0" i="0" baseline="0">
              <a:solidFill>
                <a:schemeClr val="dk1"/>
              </a:solidFill>
              <a:effectLst/>
              <a:latin typeface="+mn-lt"/>
              <a:ea typeface="+mn-ea"/>
              <a:cs typeface="+mn-cs"/>
            </a:rPr>
            <a:t>人件費、扶助費、物件費の増</a:t>
          </a:r>
          <a:r>
            <a:rPr lang="ja-JP" altLang="ja-JP" sz="1100" b="0" i="0" baseline="0">
              <a:solidFill>
                <a:schemeClr val="dk1"/>
              </a:solidFill>
              <a:effectLst/>
              <a:latin typeface="+mn-lt"/>
              <a:ea typeface="+mn-ea"/>
              <a:cs typeface="+mn-cs"/>
            </a:rPr>
            <a:t>額の影響により、令和</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より悪化した。今後においても、さらなる普通交付税の縮減をはじめ、扶助費、維持補修費、繰出金等の増加により比率の悪化が予想されるため、事務事業の更なる見直しを進めるとともに、公共施設等総合管理計画や個別施設計画に基づき、</a:t>
          </a:r>
          <a:r>
            <a:rPr kumimoji="1" lang="ja-JP" altLang="ja-JP" sz="1100" b="0" i="0" baseline="0">
              <a:solidFill>
                <a:schemeClr val="dk1"/>
              </a:solidFill>
              <a:effectLst/>
              <a:latin typeface="+mn-lt"/>
              <a:ea typeface="+mn-ea"/>
              <a:cs typeface="+mn-cs"/>
            </a:rPr>
            <a:t>計画的な施設の統廃合や民営化を含め、管理経費等の抑制に努める。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a:extLst>
            <a:ext uri="{FF2B5EF4-FFF2-40B4-BE49-F238E27FC236}">
              <a16:creationId xmlns:a16="http://schemas.microsoft.com/office/drawing/2014/main" id="{00000000-0008-0000-0300-00007E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3810</xdr:rowOff>
    </xdr:from>
    <xdr:to>
      <xdr:col>23</xdr:col>
      <xdr:colOff>133350</xdr:colOff>
      <xdr:row>66</xdr:row>
      <xdr:rowOff>2117</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V="1">
          <a:off x="4953000" y="10119360"/>
          <a:ext cx="0" cy="11984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145644</xdr:rowOff>
    </xdr:from>
    <xdr:ext cx="762000" cy="259045"/>
    <xdr:sp macro="" textlink="">
      <xdr:nvSpPr>
        <xdr:cNvPr id="128" name="財政構造の弾力性最小値テキスト">
          <a:extLst>
            <a:ext uri="{FF2B5EF4-FFF2-40B4-BE49-F238E27FC236}">
              <a16:creationId xmlns:a16="http://schemas.microsoft.com/office/drawing/2014/main" id="{00000000-0008-0000-0300-000080000000}"/>
            </a:ext>
          </a:extLst>
        </xdr:cNvPr>
        <xdr:cNvSpPr txBox="1"/>
      </xdr:nvSpPr>
      <xdr:spPr>
        <a:xfrm>
          <a:off x="5041900" y="1128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2117</xdr:rowOff>
    </xdr:from>
    <xdr:to>
      <xdr:col>24</xdr:col>
      <xdr:colOff>12700</xdr:colOff>
      <xdr:row>66</xdr:row>
      <xdr:rowOff>2117</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1317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90187</xdr:rowOff>
    </xdr:from>
    <xdr:ext cx="762000" cy="259045"/>
    <xdr:sp macro="" textlink="">
      <xdr:nvSpPr>
        <xdr:cNvPr id="130" name="財政構造の弾力性最大値テキスト">
          <a:extLst>
            <a:ext uri="{FF2B5EF4-FFF2-40B4-BE49-F238E27FC236}">
              <a16:creationId xmlns:a16="http://schemas.microsoft.com/office/drawing/2014/main" id="{00000000-0008-0000-0300-000082000000}"/>
            </a:ext>
          </a:extLst>
        </xdr:cNvPr>
        <xdr:cNvSpPr txBox="1"/>
      </xdr:nvSpPr>
      <xdr:spPr>
        <a:xfrm>
          <a:off x="50419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3810</xdr:rowOff>
    </xdr:from>
    <xdr:to>
      <xdr:col>24</xdr:col>
      <xdr:colOff>12700</xdr:colOff>
      <xdr:row>59</xdr:row>
      <xdr:rowOff>3810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011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169121</xdr:rowOff>
    </xdr:from>
    <xdr:to>
      <xdr:col>23</xdr:col>
      <xdr:colOff>133350</xdr:colOff>
      <xdr:row>63</xdr:row>
      <xdr:rowOff>9737</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114800" y="10799021"/>
          <a:ext cx="8382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61</xdr:row>
      <xdr:rowOff>42350</xdr:rowOff>
    </xdr:from>
    <xdr:ext cx="762000" cy="259045"/>
    <xdr:sp macro="" textlink="">
      <xdr:nvSpPr>
        <xdr:cNvPr id="133" name="財政構造の弾力性平均値テキスト">
          <a:extLst>
            <a:ext uri="{FF2B5EF4-FFF2-40B4-BE49-F238E27FC236}">
              <a16:creationId xmlns:a16="http://schemas.microsoft.com/office/drawing/2014/main" id="{00000000-0008-0000-0300-000085000000}"/>
            </a:ext>
          </a:extLst>
        </xdr:cNvPr>
        <xdr:cNvSpPr txBox="1"/>
      </xdr:nvSpPr>
      <xdr:spPr>
        <a:xfrm>
          <a:off x="5041900" y="105008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25823</xdr:rowOff>
    </xdr:from>
    <xdr:to>
      <xdr:col>23</xdr:col>
      <xdr:colOff>184150</xdr:colOff>
      <xdr:row>62</xdr:row>
      <xdr:rowOff>127423</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9022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149013</xdr:rowOff>
    </xdr:from>
    <xdr:to>
      <xdr:col>19</xdr:col>
      <xdr:colOff>133350</xdr:colOff>
      <xdr:row>62</xdr:row>
      <xdr:rowOff>169121</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3225800" y="10778913"/>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5715</xdr:rowOff>
    </xdr:from>
    <xdr:to>
      <xdr:col>19</xdr:col>
      <xdr:colOff>184150</xdr:colOff>
      <xdr:row>62</xdr:row>
      <xdr:rowOff>107315</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064000" y="1063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117492</xdr:rowOff>
    </xdr:from>
    <xdr:ext cx="7366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3733800" y="10404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61</xdr:row>
      <xdr:rowOff>111337</xdr:rowOff>
    </xdr:from>
    <xdr:to>
      <xdr:col>15</xdr:col>
      <xdr:colOff>82550</xdr:colOff>
      <xdr:row>62</xdr:row>
      <xdr:rowOff>149013</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2336800" y="10569787"/>
          <a:ext cx="889000" cy="209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5715</xdr:rowOff>
    </xdr:from>
    <xdr:to>
      <xdr:col>15</xdr:col>
      <xdr:colOff>133350</xdr:colOff>
      <xdr:row>62</xdr:row>
      <xdr:rowOff>107315</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3175000" y="1063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117492</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2844800" y="10404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61</xdr:row>
      <xdr:rowOff>111337</xdr:rowOff>
    </xdr:from>
    <xdr:to>
      <xdr:col>11</xdr:col>
      <xdr:colOff>31750</xdr:colOff>
      <xdr:row>63</xdr:row>
      <xdr:rowOff>94192</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flipV="1">
          <a:off x="1447800" y="10569787"/>
          <a:ext cx="889000" cy="325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36406</xdr:rowOff>
    </xdr:from>
    <xdr:to>
      <xdr:col>11</xdr:col>
      <xdr:colOff>82550</xdr:colOff>
      <xdr:row>61</xdr:row>
      <xdr:rowOff>138006</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2286000" y="10494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148183</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955800" y="10263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45931</xdr:rowOff>
    </xdr:from>
    <xdr:to>
      <xdr:col>7</xdr:col>
      <xdr:colOff>31750</xdr:colOff>
      <xdr:row>62</xdr:row>
      <xdr:rowOff>147531</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1397000" y="10675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157708</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066800" y="10444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130387</xdr:rowOff>
    </xdr:from>
    <xdr:to>
      <xdr:col>23</xdr:col>
      <xdr:colOff>184150</xdr:colOff>
      <xdr:row>63</xdr:row>
      <xdr:rowOff>60537</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902200" y="1076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62</xdr:row>
      <xdr:rowOff>102464</xdr:rowOff>
    </xdr:from>
    <xdr:ext cx="762000" cy="259045"/>
    <xdr:sp macro="" textlink="">
      <xdr:nvSpPr>
        <xdr:cNvPr id="152" name="財政構造の弾力性該当値テキスト">
          <a:extLst>
            <a:ext uri="{FF2B5EF4-FFF2-40B4-BE49-F238E27FC236}">
              <a16:creationId xmlns:a16="http://schemas.microsoft.com/office/drawing/2014/main" id="{00000000-0008-0000-0300-000098000000}"/>
            </a:ext>
          </a:extLst>
        </xdr:cNvPr>
        <xdr:cNvSpPr txBox="1"/>
      </xdr:nvSpPr>
      <xdr:spPr>
        <a:xfrm>
          <a:off x="5041900" y="10732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62</xdr:row>
      <xdr:rowOff>118321</xdr:rowOff>
    </xdr:from>
    <xdr:to>
      <xdr:col>19</xdr:col>
      <xdr:colOff>184150</xdr:colOff>
      <xdr:row>63</xdr:row>
      <xdr:rowOff>48471</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064000" y="10748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33248</xdr:rowOff>
    </xdr:from>
    <xdr:ext cx="7366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3733800" y="108345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98213</xdr:rowOff>
    </xdr:from>
    <xdr:to>
      <xdr:col>15</xdr:col>
      <xdr:colOff>133350</xdr:colOff>
      <xdr:row>63</xdr:row>
      <xdr:rowOff>28363</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175000" y="1072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13140</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844800" y="1081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61</xdr:row>
      <xdr:rowOff>60537</xdr:rowOff>
    </xdr:from>
    <xdr:to>
      <xdr:col>11</xdr:col>
      <xdr:colOff>82550</xdr:colOff>
      <xdr:row>61</xdr:row>
      <xdr:rowOff>162137</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2860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146914</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955800" y="1060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43392</xdr:rowOff>
    </xdr:from>
    <xdr:to>
      <xdr:col>7</xdr:col>
      <xdr:colOff>31750</xdr:colOff>
      <xdr:row>63</xdr:row>
      <xdr:rowOff>144992</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1397000" y="1084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129769</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066800" y="10931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[244,791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184,360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人件費、物件費、維持補修費の中で人口１人当たりの金額が類似団体平均を上回っているのは、主に人件費が要因となっている。これは、合併以降消防業務と衛生処理業務を町単独で運営していること等から、職員数の増に影響していることが考えられる。今後は、民間でも実施可能な部分については、指定管理者制度の導入などにより委託化を進め、コストの低減を図っていく方針であ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a:extLst>
            <a:ext uri="{FF2B5EF4-FFF2-40B4-BE49-F238E27FC236}">
              <a16:creationId xmlns:a16="http://schemas.microsoft.com/office/drawing/2014/main" id="{00000000-0008-0000-0300-0000BB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50693</xdr:rowOff>
    </xdr:from>
    <xdr:to>
      <xdr:col>23</xdr:col>
      <xdr:colOff>133350</xdr:colOff>
      <xdr:row>89</xdr:row>
      <xdr:rowOff>145222</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4953000" y="13938143"/>
          <a:ext cx="0" cy="14661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117299</xdr:rowOff>
    </xdr:from>
    <xdr:ext cx="762000" cy="259045"/>
    <xdr:sp macro="" textlink="">
      <xdr:nvSpPr>
        <xdr:cNvPr id="189" name="人件費・物件費等の状況最小値テキスト">
          <a:extLst>
            <a:ext uri="{FF2B5EF4-FFF2-40B4-BE49-F238E27FC236}">
              <a16:creationId xmlns:a16="http://schemas.microsoft.com/office/drawing/2014/main" id="{00000000-0008-0000-0300-0000BD000000}"/>
            </a:ext>
          </a:extLst>
        </xdr:cNvPr>
        <xdr:cNvSpPr txBox="1"/>
      </xdr:nvSpPr>
      <xdr:spPr>
        <a:xfrm>
          <a:off x="5041900" y="1537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257,809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145222</xdr:rowOff>
    </xdr:from>
    <xdr:to>
      <xdr:col>24</xdr:col>
      <xdr:colOff>12700</xdr:colOff>
      <xdr:row>89</xdr:row>
      <xdr:rowOff>145222</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5404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137070</xdr:rowOff>
    </xdr:from>
    <xdr:ext cx="762000" cy="259045"/>
    <xdr:sp macro="" textlink="">
      <xdr:nvSpPr>
        <xdr:cNvPr id="191" name="人件費・物件費等の状況最大値テキスト">
          <a:extLst>
            <a:ext uri="{FF2B5EF4-FFF2-40B4-BE49-F238E27FC236}">
              <a16:creationId xmlns:a16="http://schemas.microsoft.com/office/drawing/2014/main" id="{00000000-0008-0000-0300-0000BF000000}"/>
            </a:ext>
          </a:extLst>
        </xdr:cNvPr>
        <xdr:cNvSpPr txBox="1"/>
      </xdr:nvSpPr>
      <xdr:spPr>
        <a:xfrm>
          <a:off x="5041900" y="13681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105,910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50693</xdr:rowOff>
    </xdr:from>
    <xdr:to>
      <xdr:col>24</xdr:col>
      <xdr:colOff>12700</xdr:colOff>
      <xdr:row>81</xdr:row>
      <xdr:rowOff>50693</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3938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88</xdr:row>
      <xdr:rowOff>15173</xdr:rowOff>
    </xdr:from>
    <xdr:to>
      <xdr:col>23</xdr:col>
      <xdr:colOff>133350</xdr:colOff>
      <xdr:row>89</xdr:row>
      <xdr:rowOff>19572</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114800" y="15102773"/>
          <a:ext cx="838200" cy="175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64637</xdr:rowOff>
    </xdr:from>
    <xdr:ext cx="762000" cy="259045"/>
    <xdr:sp macro="" textlink="">
      <xdr:nvSpPr>
        <xdr:cNvPr id="194" name="人件費・物件費等の状況平均値テキスト">
          <a:extLst>
            <a:ext uri="{FF2B5EF4-FFF2-40B4-BE49-F238E27FC236}">
              <a16:creationId xmlns:a16="http://schemas.microsoft.com/office/drawing/2014/main" id="{00000000-0008-0000-0300-0000C2000000}"/>
            </a:ext>
          </a:extLst>
        </xdr:cNvPr>
        <xdr:cNvSpPr txBox="1"/>
      </xdr:nvSpPr>
      <xdr:spPr>
        <a:xfrm>
          <a:off x="5041900" y="142949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164,195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48110</xdr:rowOff>
    </xdr:from>
    <xdr:to>
      <xdr:col>23</xdr:col>
      <xdr:colOff>184150</xdr:colOff>
      <xdr:row>84</xdr:row>
      <xdr:rowOff>149710</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902200" y="14449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87</xdr:row>
      <xdr:rowOff>65046</xdr:rowOff>
    </xdr:from>
    <xdr:to>
      <xdr:col>19</xdr:col>
      <xdr:colOff>133350</xdr:colOff>
      <xdr:row>88</xdr:row>
      <xdr:rowOff>15173</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3225800" y="14981196"/>
          <a:ext cx="889000" cy="121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154032</xdr:rowOff>
    </xdr:from>
    <xdr:to>
      <xdr:col>19</xdr:col>
      <xdr:colOff>184150</xdr:colOff>
      <xdr:row>84</xdr:row>
      <xdr:rowOff>84182</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064000" y="14384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94359</xdr:rowOff>
    </xdr:from>
    <xdr:ext cx="7366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3733800" y="141532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86</xdr:row>
      <xdr:rowOff>139387</xdr:rowOff>
    </xdr:from>
    <xdr:to>
      <xdr:col>15</xdr:col>
      <xdr:colOff>82550</xdr:colOff>
      <xdr:row>87</xdr:row>
      <xdr:rowOff>65046</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2336800" y="14884087"/>
          <a:ext cx="889000" cy="97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126447</xdr:rowOff>
    </xdr:from>
    <xdr:to>
      <xdr:col>15</xdr:col>
      <xdr:colOff>133350</xdr:colOff>
      <xdr:row>84</xdr:row>
      <xdr:rowOff>56597</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3175000" y="1435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66774</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2844800" y="1412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86</xdr:row>
      <xdr:rowOff>136753</xdr:rowOff>
    </xdr:from>
    <xdr:to>
      <xdr:col>11</xdr:col>
      <xdr:colOff>31750</xdr:colOff>
      <xdr:row>86</xdr:row>
      <xdr:rowOff>139387</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1447800" y="14881453"/>
          <a:ext cx="889000" cy="2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62956</xdr:rowOff>
    </xdr:from>
    <xdr:to>
      <xdr:col>11</xdr:col>
      <xdr:colOff>82550</xdr:colOff>
      <xdr:row>83</xdr:row>
      <xdr:rowOff>164556</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2286000" y="14293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3283</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955800" y="14062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142539</xdr:rowOff>
    </xdr:from>
    <xdr:to>
      <xdr:col>7</xdr:col>
      <xdr:colOff>31750</xdr:colOff>
      <xdr:row>83</xdr:row>
      <xdr:rowOff>72689</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1397000" y="14201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82866</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066800" y="13970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88</xdr:row>
      <xdr:rowOff>140222</xdr:rowOff>
    </xdr:from>
    <xdr:to>
      <xdr:col>23</xdr:col>
      <xdr:colOff>184150</xdr:colOff>
      <xdr:row>89</xdr:row>
      <xdr:rowOff>70372</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902200" y="15227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88</xdr:row>
      <xdr:rowOff>36099</xdr:rowOff>
    </xdr:from>
    <xdr:ext cx="762000" cy="259045"/>
    <xdr:sp macro="" textlink="">
      <xdr:nvSpPr>
        <xdr:cNvPr id="213" name="人件費・物件費等の状況該当値テキスト">
          <a:extLst>
            <a:ext uri="{FF2B5EF4-FFF2-40B4-BE49-F238E27FC236}">
              <a16:creationId xmlns:a16="http://schemas.microsoft.com/office/drawing/2014/main" id="{00000000-0008-0000-0300-0000D5000000}"/>
            </a:ext>
          </a:extLst>
        </xdr:cNvPr>
        <xdr:cNvSpPr txBox="1"/>
      </xdr:nvSpPr>
      <xdr:spPr>
        <a:xfrm>
          <a:off x="5041900" y="15123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244,791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87</xdr:row>
      <xdr:rowOff>135823</xdr:rowOff>
    </xdr:from>
    <xdr:to>
      <xdr:col>19</xdr:col>
      <xdr:colOff>184150</xdr:colOff>
      <xdr:row>88</xdr:row>
      <xdr:rowOff>65973</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064000" y="15051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88</xdr:row>
      <xdr:rowOff>50750</xdr:rowOff>
    </xdr:from>
    <xdr:ext cx="7366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733800" y="151383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87</xdr:row>
      <xdr:rowOff>14246</xdr:rowOff>
    </xdr:from>
    <xdr:to>
      <xdr:col>15</xdr:col>
      <xdr:colOff>133350</xdr:colOff>
      <xdr:row>87</xdr:row>
      <xdr:rowOff>115846</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3175000" y="14930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87</xdr:row>
      <xdr:rowOff>100623</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2844800" y="1501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86</xdr:row>
      <xdr:rowOff>88587</xdr:rowOff>
    </xdr:from>
    <xdr:to>
      <xdr:col>11</xdr:col>
      <xdr:colOff>82550</xdr:colOff>
      <xdr:row>87</xdr:row>
      <xdr:rowOff>18737</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2286000" y="14833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87</xdr:row>
      <xdr:rowOff>3514</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955800" y="1491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86</xdr:row>
      <xdr:rowOff>85953</xdr:rowOff>
    </xdr:from>
    <xdr:to>
      <xdr:col>7</xdr:col>
      <xdr:colOff>31750</xdr:colOff>
      <xdr:row>87</xdr:row>
      <xdr:rowOff>16103</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1397000" y="14830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87</xdr:row>
      <xdr:rowOff>880</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066800" y="149170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給与制度の見直しが遅れ、平成２７年度までは類似団体平均を上回っていたが、昨年度に引き続き、令和</a:t>
          </a:r>
          <a:r>
            <a:rPr kumimoji="1" lang="ja-JP" altLang="en-US" sz="1100" b="0" i="0" baseline="0">
              <a:solidFill>
                <a:schemeClr val="dk1"/>
              </a:solidFill>
              <a:effectLst/>
              <a:latin typeface="+mn-lt"/>
              <a:ea typeface="+mn-ea"/>
              <a:cs typeface="+mn-cs"/>
            </a:rPr>
            <a:t>６</a:t>
          </a:r>
          <a:r>
            <a:rPr kumimoji="1" lang="ja-JP" altLang="ja-JP" sz="1100" b="0" i="0" baseline="0">
              <a:solidFill>
                <a:schemeClr val="dk1"/>
              </a:solidFill>
              <a:effectLst/>
              <a:latin typeface="+mn-lt"/>
              <a:ea typeface="+mn-ea"/>
              <a:cs typeface="+mn-cs"/>
            </a:rPr>
            <a:t>年度は、職員の採用・退職及び階層変動等により、類似団体平均並びに全国町村平均をともに下回った。今後も、類似団体等の平均水準を参考としながら引き続き給与の適正化に努める。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64559</xdr:rowOff>
    </xdr:from>
    <xdr:to>
      <xdr:col>81</xdr:col>
      <xdr:colOff>44450</xdr:colOff>
      <xdr:row>90</xdr:row>
      <xdr:rowOff>79375</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3780559"/>
          <a:ext cx="0" cy="17293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90</xdr:row>
      <xdr:rowOff>51452</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481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79375</xdr:rowOff>
    </xdr:from>
    <xdr:to>
      <xdr:col>81</xdr:col>
      <xdr:colOff>133350</xdr:colOff>
      <xdr:row>90</xdr:row>
      <xdr:rowOff>79375</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509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150936</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524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64559</xdr:rowOff>
    </xdr:from>
    <xdr:to>
      <xdr:col>81</xdr:col>
      <xdr:colOff>133350</xdr:colOff>
      <xdr:row>80</xdr:row>
      <xdr:rowOff>64559</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37805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133350</xdr:rowOff>
    </xdr:from>
    <xdr:to>
      <xdr:col>81</xdr:col>
      <xdr:colOff>44450</xdr:colOff>
      <xdr:row>84</xdr:row>
      <xdr:rowOff>62441</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16179800" y="14363700"/>
          <a:ext cx="838200" cy="10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86</xdr:row>
      <xdr:rowOff>22877</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76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50800</xdr:rowOff>
    </xdr:from>
    <xdr:to>
      <xdr:col>81</xdr:col>
      <xdr:colOff>95250</xdr:colOff>
      <xdr:row>86</xdr:row>
      <xdr:rowOff>152400</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84</xdr:row>
      <xdr:rowOff>62441</xdr:rowOff>
    </xdr:from>
    <xdr:to>
      <xdr:col>77</xdr:col>
      <xdr:colOff>44450</xdr:colOff>
      <xdr:row>84</xdr:row>
      <xdr:rowOff>122766</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5290800" y="14464241"/>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50800</xdr:rowOff>
    </xdr:from>
    <xdr:to>
      <xdr:col>77</xdr:col>
      <xdr:colOff>95250</xdr:colOff>
      <xdr:row>86</xdr:row>
      <xdr:rowOff>152400</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137177</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488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84</xdr:row>
      <xdr:rowOff>82550</xdr:rowOff>
    </xdr:from>
    <xdr:to>
      <xdr:col>72</xdr:col>
      <xdr:colOff>203200</xdr:colOff>
      <xdr:row>84</xdr:row>
      <xdr:rowOff>122766</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a:off x="14401800" y="14484350"/>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70909</xdr:rowOff>
    </xdr:from>
    <xdr:to>
      <xdr:col>73</xdr:col>
      <xdr:colOff>44450</xdr:colOff>
      <xdr:row>87</xdr:row>
      <xdr:rowOff>1059</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4815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157286</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901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84</xdr:row>
      <xdr:rowOff>82550</xdr:rowOff>
    </xdr:from>
    <xdr:to>
      <xdr:col>68</xdr:col>
      <xdr:colOff>152400</xdr:colOff>
      <xdr:row>84</xdr:row>
      <xdr:rowOff>102659</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3512800" y="14484350"/>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111125</xdr:rowOff>
    </xdr:from>
    <xdr:to>
      <xdr:col>68</xdr:col>
      <xdr:colOff>203200</xdr:colOff>
      <xdr:row>87</xdr:row>
      <xdr:rowOff>41275</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485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26052</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94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91016</xdr:rowOff>
    </xdr:from>
    <xdr:to>
      <xdr:col>64</xdr:col>
      <xdr:colOff>152400</xdr:colOff>
      <xdr:row>87</xdr:row>
      <xdr:rowOff>21166</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4835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5943</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4922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82550</xdr:rowOff>
    </xdr:from>
    <xdr:to>
      <xdr:col>81</xdr:col>
      <xdr:colOff>95250</xdr:colOff>
      <xdr:row>84</xdr:row>
      <xdr:rowOff>12700</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82</xdr:row>
      <xdr:rowOff>99077</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415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11641</xdr:rowOff>
    </xdr:from>
    <xdr:to>
      <xdr:col>77</xdr:col>
      <xdr:colOff>95250</xdr:colOff>
      <xdr:row>84</xdr:row>
      <xdr:rowOff>113241</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4413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123418</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41823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71966</xdr:rowOff>
    </xdr:from>
    <xdr:to>
      <xdr:col>73</xdr:col>
      <xdr:colOff>44450</xdr:colOff>
      <xdr:row>85</xdr:row>
      <xdr:rowOff>2116</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447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12293</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424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84</xdr:row>
      <xdr:rowOff>31750</xdr:rowOff>
    </xdr:from>
    <xdr:to>
      <xdr:col>68</xdr:col>
      <xdr:colOff>203200</xdr:colOff>
      <xdr:row>84</xdr:row>
      <xdr:rowOff>133350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143527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420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51859</xdr:rowOff>
    </xdr:from>
    <xdr:to>
      <xdr:col>64</xdr:col>
      <xdr:colOff>152400</xdr:colOff>
      <xdr:row>84</xdr:row>
      <xdr:rowOff>153459</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4453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163636</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4222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[14.44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第２次定員管理計画（平成２２年度～平成２６年度）に基づき、定年退職者の不補充や組織体制等の見直しにより職員数の抑制に努めてきたが、合併以降、消防部門と衛生処理部門について、町単独で運営することになったため、人口千人当たりの職員数は類似団体と比較して高い数値と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今後、第３次定員管理計画（平成２７年度～令和６年度）に基づき、消防職員等の増員や年齢構成の平準化などから職員数の抑制は難しいが、本町の実情に即した定員管理に取り組んでいく。</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a:extLst>
            <a:ext uri="{FF2B5EF4-FFF2-40B4-BE49-F238E27FC236}">
              <a16:creationId xmlns:a16="http://schemas.microsoft.com/office/drawing/2014/main" id="{00000000-0008-0000-0300-00003A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170090</xdr:rowOff>
    </xdr:from>
    <xdr:to>
      <xdr:col>81</xdr:col>
      <xdr:colOff>44450</xdr:colOff>
      <xdr:row>68</xdr:row>
      <xdr:rowOff>74023</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7018000" y="10114190"/>
          <a:ext cx="0" cy="16184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68</xdr:row>
      <xdr:rowOff>46100</xdr:rowOff>
    </xdr:from>
    <xdr:ext cx="762000" cy="259045"/>
    <xdr:sp macro="" textlink="">
      <xdr:nvSpPr>
        <xdr:cNvPr id="316" name="定員管理の状況最小値テキスト">
          <a:extLst>
            <a:ext uri="{FF2B5EF4-FFF2-40B4-BE49-F238E27FC236}">
              <a16:creationId xmlns:a16="http://schemas.microsoft.com/office/drawing/2014/main" id="{00000000-0008-0000-0300-00003C010000}"/>
            </a:ext>
          </a:extLst>
        </xdr:cNvPr>
        <xdr:cNvSpPr txBox="1"/>
      </xdr:nvSpPr>
      <xdr:spPr>
        <a:xfrm>
          <a:off x="17106900" y="1170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68</xdr:row>
      <xdr:rowOff>74023</xdr:rowOff>
    </xdr:from>
    <xdr:to>
      <xdr:col>81</xdr:col>
      <xdr:colOff>133350</xdr:colOff>
      <xdr:row>68</xdr:row>
      <xdr:rowOff>74023</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1732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85017</xdr:rowOff>
    </xdr:from>
    <xdr:ext cx="762000" cy="259045"/>
    <xdr:sp macro="" textlink="">
      <xdr:nvSpPr>
        <xdr:cNvPr id="318" name="定員管理の状況最大値テキスト">
          <a:extLst>
            <a:ext uri="{FF2B5EF4-FFF2-40B4-BE49-F238E27FC236}">
              <a16:creationId xmlns:a16="http://schemas.microsoft.com/office/drawing/2014/main" id="{00000000-0008-0000-0300-00003E010000}"/>
            </a:ext>
          </a:extLst>
        </xdr:cNvPr>
        <xdr:cNvSpPr txBox="1"/>
      </xdr:nvSpPr>
      <xdr:spPr>
        <a:xfrm>
          <a:off x="17106900" y="9857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170090</xdr:rowOff>
    </xdr:from>
    <xdr:to>
      <xdr:col>81</xdr:col>
      <xdr:colOff>133350</xdr:colOff>
      <xdr:row>58</xdr:row>
      <xdr:rowOff>170090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0114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68</xdr:row>
      <xdr:rowOff>24040</xdr:rowOff>
    </xdr:from>
    <xdr:to>
      <xdr:col>81</xdr:col>
      <xdr:colOff>44450</xdr:colOff>
      <xdr:row>68</xdr:row>
      <xdr:rowOff>74023</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6179800" y="11682640"/>
          <a:ext cx="838200" cy="49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114408</xdr:rowOff>
    </xdr:from>
    <xdr:ext cx="762000" cy="259045"/>
    <xdr:sp macro="" textlink="">
      <xdr:nvSpPr>
        <xdr:cNvPr id="321" name="定員管理の状況平均値テキスト">
          <a:extLst>
            <a:ext uri="{FF2B5EF4-FFF2-40B4-BE49-F238E27FC236}">
              <a16:creationId xmlns:a16="http://schemas.microsoft.com/office/drawing/2014/main" id="{00000000-0008-0000-0300-000041010000}"/>
            </a:ext>
          </a:extLst>
        </xdr:cNvPr>
        <xdr:cNvSpPr txBox="1"/>
      </xdr:nvSpPr>
      <xdr:spPr>
        <a:xfrm>
          <a:off x="17106900" y="10401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97881</xdr:rowOff>
    </xdr:from>
    <xdr:to>
      <xdr:col>81</xdr:col>
      <xdr:colOff>95250</xdr:colOff>
      <xdr:row>62</xdr:row>
      <xdr:rowOff>28031</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967200" y="10556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67</xdr:row>
      <xdr:rowOff>147229</xdr:rowOff>
    </xdr:from>
    <xdr:to>
      <xdr:col>77</xdr:col>
      <xdr:colOff>44450</xdr:colOff>
      <xdr:row>68</xdr:row>
      <xdr:rowOff>24040</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5290800" y="11634379"/>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104775</xdr:rowOff>
    </xdr:from>
    <xdr:to>
      <xdr:col>77</xdr:col>
      <xdr:colOff>95250</xdr:colOff>
      <xdr:row>62</xdr:row>
      <xdr:rowOff>34925</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129000" y="1056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45102</xdr:rowOff>
    </xdr:from>
    <xdr:ext cx="7366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5798800" y="103321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67</xdr:row>
      <xdr:rowOff>138612</xdr:rowOff>
    </xdr:from>
    <xdr:to>
      <xdr:col>72</xdr:col>
      <xdr:colOff>203200</xdr:colOff>
      <xdr:row>67</xdr:row>
      <xdr:rowOff>147229</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4401800" y="11625762"/>
          <a:ext cx="889000" cy="8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80645</xdr:rowOff>
    </xdr:from>
    <xdr:to>
      <xdr:col>73</xdr:col>
      <xdr:colOff>44450</xdr:colOff>
      <xdr:row>62</xdr:row>
      <xdr:rowOff>10795</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5240000" y="1053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20972</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909800" y="10307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67</xdr:row>
      <xdr:rowOff>76563</xdr:rowOff>
    </xdr:from>
    <xdr:to>
      <xdr:col>68</xdr:col>
      <xdr:colOff>152400</xdr:colOff>
      <xdr:row>67</xdr:row>
      <xdr:rowOff>138612</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3512800" y="11563713"/>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70303</xdr:rowOff>
    </xdr:from>
    <xdr:to>
      <xdr:col>68</xdr:col>
      <xdr:colOff>203200</xdr:colOff>
      <xdr:row>62</xdr:row>
      <xdr:rowOff>453</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4351000" y="10528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10630</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020800" y="10297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25491</xdr:rowOff>
    </xdr:from>
    <xdr:to>
      <xdr:col>64</xdr:col>
      <xdr:colOff>152400</xdr:colOff>
      <xdr:row>61</xdr:row>
      <xdr:rowOff>127091</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3462000" y="10483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137268</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131800" y="10252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68</xdr:row>
      <xdr:rowOff>23223</xdr:rowOff>
    </xdr:from>
    <xdr:to>
      <xdr:col>81</xdr:col>
      <xdr:colOff>95250</xdr:colOff>
      <xdr:row>68</xdr:row>
      <xdr:rowOff>124823</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967200" y="11681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67</xdr:row>
      <xdr:rowOff>90550</xdr:rowOff>
    </xdr:from>
    <xdr:ext cx="762000" cy="259045"/>
    <xdr:sp macro="" textlink="">
      <xdr:nvSpPr>
        <xdr:cNvPr id="340" name="定員管理の状況該当値テキスト">
          <a:extLst>
            <a:ext uri="{FF2B5EF4-FFF2-40B4-BE49-F238E27FC236}">
              <a16:creationId xmlns:a16="http://schemas.microsoft.com/office/drawing/2014/main" id="{00000000-0008-0000-0300-000054010000}"/>
            </a:ext>
          </a:extLst>
        </xdr:cNvPr>
        <xdr:cNvSpPr txBox="1"/>
      </xdr:nvSpPr>
      <xdr:spPr>
        <a:xfrm>
          <a:off x="17106900" y="11577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67</xdr:row>
      <xdr:rowOff>144690</xdr:rowOff>
    </xdr:from>
    <xdr:to>
      <xdr:col>77</xdr:col>
      <xdr:colOff>95250</xdr:colOff>
      <xdr:row>68</xdr:row>
      <xdr:rowOff>74840</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129000" y="11631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68</xdr:row>
      <xdr:rowOff>59617</xdr:rowOff>
    </xdr:from>
    <xdr:ext cx="7366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798800" y="11718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67</xdr:row>
      <xdr:rowOff>96429</xdr:rowOff>
    </xdr:from>
    <xdr:to>
      <xdr:col>73</xdr:col>
      <xdr:colOff>44450</xdr:colOff>
      <xdr:row>68</xdr:row>
      <xdr:rowOff>26579</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5240000" y="11583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68</xdr:row>
      <xdr:rowOff>11356</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909800" y="11669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67</xdr:row>
      <xdr:rowOff>87812</xdr:rowOff>
    </xdr:from>
    <xdr:to>
      <xdr:col>68</xdr:col>
      <xdr:colOff>203200</xdr:colOff>
      <xdr:row>68</xdr:row>
      <xdr:rowOff>17962</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4351000" y="11574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68</xdr:row>
      <xdr:rowOff>2739</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020800" y="11661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67</xdr:row>
      <xdr:rowOff>25763</xdr:rowOff>
    </xdr:from>
    <xdr:to>
      <xdr:col>64</xdr:col>
      <xdr:colOff>152400</xdr:colOff>
      <xdr:row>67</xdr:row>
      <xdr:rowOff>127363</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3462000" y="11512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67</xdr:row>
      <xdr:rowOff>112140</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131800" y="11599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公債費負担適正化計画に基づき新規発行債を抑制してきたことにより年々公債費が減少し、令和</a:t>
          </a:r>
          <a:r>
            <a:rPr kumimoji="1" lang="ja-JP" altLang="en-US" sz="1100" b="0" i="0" baseline="0">
              <a:solidFill>
                <a:schemeClr val="dk1"/>
              </a:solidFill>
              <a:effectLst/>
              <a:latin typeface="+mn-lt"/>
              <a:ea typeface="+mn-ea"/>
              <a:cs typeface="+mn-cs"/>
            </a:rPr>
            <a:t>６</a:t>
          </a:r>
          <a:r>
            <a:rPr kumimoji="1" lang="ja-JP" altLang="ja-JP" sz="1100" b="0" i="0" baseline="0">
              <a:solidFill>
                <a:schemeClr val="dk1"/>
              </a:solidFill>
              <a:effectLst/>
              <a:latin typeface="+mn-lt"/>
              <a:ea typeface="+mn-ea"/>
              <a:cs typeface="+mn-cs"/>
            </a:rPr>
            <a:t>年度は類似団体及び県の平均値を下回</a:t>
          </a:r>
          <a:r>
            <a:rPr kumimoji="1" lang="ja-JP" altLang="en-US" sz="1100" b="0" i="0" baseline="0">
              <a:solidFill>
                <a:schemeClr val="dk1"/>
              </a:solidFill>
              <a:effectLst/>
              <a:latin typeface="+mn-lt"/>
              <a:ea typeface="+mn-ea"/>
              <a:cs typeface="+mn-cs"/>
            </a:rPr>
            <a:t>り</a:t>
          </a:r>
          <a:r>
            <a:rPr kumimoji="1" lang="ja-JP" altLang="ja-JP" sz="1100" b="0" i="0" baseline="0">
              <a:solidFill>
                <a:schemeClr val="dk1"/>
              </a:solidFill>
              <a:effectLst/>
              <a:latin typeface="+mn-lt"/>
              <a:ea typeface="+mn-ea"/>
              <a:cs typeface="+mn-cs"/>
            </a:rPr>
            <a:t>、前年度と比較し</a:t>
          </a:r>
          <a:r>
            <a:rPr kumimoji="1" lang="ja-JP" altLang="en-US" sz="1100" b="0" i="0" baseline="0">
              <a:solidFill>
                <a:schemeClr val="dk1"/>
              </a:solidFill>
              <a:effectLst/>
              <a:latin typeface="+mn-lt"/>
              <a:ea typeface="+mn-ea"/>
              <a:cs typeface="+mn-cs"/>
            </a:rPr>
            <a:t>ても</a:t>
          </a:r>
          <a:r>
            <a:rPr kumimoji="1" lang="ja-JP" altLang="ja-JP" sz="1100" b="0" i="0" baseline="0">
              <a:solidFill>
                <a:schemeClr val="dk1"/>
              </a:solidFill>
              <a:effectLst/>
              <a:latin typeface="+mn-lt"/>
              <a:ea typeface="+mn-ea"/>
              <a:cs typeface="+mn-cs"/>
            </a:rPr>
            <a:t>０．</a:t>
          </a:r>
          <a:r>
            <a:rPr kumimoji="1" lang="ja-JP" altLang="en-US" sz="1100" b="0" i="0" baseline="0">
              <a:solidFill>
                <a:schemeClr val="dk1"/>
              </a:solidFill>
              <a:effectLst/>
              <a:latin typeface="+mn-lt"/>
              <a:ea typeface="+mn-ea"/>
              <a:cs typeface="+mn-cs"/>
            </a:rPr>
            <a:t>３</a:t>
          </a:r>
          <a:r>
            <a:rPr kumimoji="1" lang="ja-JP" altLang="ja-JP" sz="1100" b="0" i="0" baseline="0">
              <a:solidFill>
                <a:schemeClr val="dk1"/>
              </a:solidFill>
              <a:effectLst/>
              <a:latin typeface="+mn-lt"/>
              <a:ea typeface="+mn-ea"/>
              <a:cs typeface="+mn-cs"/>
            </a:rPr>
            <a:t>ポイント</a:t>
          </a:r>
          <a:r>
            <a:rPr kumimoji="1" lang="ja-JP" altLang="en-US" sz="1100" b="0" i="0" baseline="0">
              <a:solidFill>
                <a:schemeClr val="dk1"/>
              </a:solidFill>
              <a:effectLst/>
              <a:latin typeface="+mn-lt"/>
              <a:ea typeface="+mn-ea"/>
              <a:cs typeface="+mn-cs"/>
            </a:rPr>
            <a:t>改善</a:t>
          </a:r>
          <a:r>
            <a:rPr kumimoji="1" lang="ja-JP" altLang="ja-JP" sz="1100" b="0" i="0" baseline="0">
              <a:solidFill>
                <a:schemeClr val="dk1"/>
              </a:solidFill>
              <a:effectLst/>
              <a:latin typeface="+mn-lt"/>
              <a:ea typeface="+mn-ea"/>
              <a:cs typeface="+mn-cs"/>
            </a:rPr>
            <a:t>した。今後においても新規発行債の抑制などにより比率の低下に努める。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118127</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4" name="公債費負担の状況グラフ枠">
          <a:extLst>
            <a:ext uri="{FF2B5EF4-FFF2-40B4-BE49-F238E27FC236}">
              <a16:creationId xmlns:a16="http://schemas.microsoft.com/office/drawing/2014/main" id="{00000000-0008-0000-0300-000076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108204</xdr:rowOff>
    </xdr:from>
    <xdr:to>
      <xdr:col>81</xdr:col>
      <xdr:colOff>44450</xdr:colOff>
      <xdr:row>45</xdr:row>
      <xdr:rowOff>99822</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flipV="1">
          <a:off x="17018000" y="6280404"/>
          <a:ext cx="0" cy="153466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71899</xdr:rowOff>
    </xdr:from>
    <xdr:ext cx="762000" cy="259045"/>
    <xdr:sp macro="" textlink="">
      <xdr:nvSpPr>
        <xdr:cNvPr id="376" name="公債費負担の状況最小値テキスト">
          <a:extLst>
            <a:ext uri="{FF2B5EF4-FFF2-40B4-BE49-F238E27FC236}">
              <a16:creationId xmlns:a16="http://schemas.microsoft.com/office/drawing/2014/main" id="{00000000-0008-0000-0300-000078010000}"/>
            </a:ext>
          </a:extLst>
        </xdr:cNvPr>
        <xdr:cNvSpPr txBox="1"/>
      </xdr:nvSpPr>
      <xdr:spPr>
        <a:xfrm>
          <a:off x="17106900" y="778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99822</xdr:rowOff>
    </xdr:from>
    <xdr:to>
      <xdr:col>81</xdr:col>
      <xdr:colOff>133350</xdr:colOff>
      <xdr:row>45</xdr:row>
      <xdr:rowOff>99822</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6929100" y="7815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23131</xdr:rowOff>
    </xdr:from>
    <xdr:ext cx="762000" cy="259045"/>
    <xdr:sp macro="" textlink="">
      <xdr:nvSpPr>
        <xdr:cNvPr id="378" name="公債費負担の状況最大値テキスト">
          <a:extLst>
            <a:ext uri="{FF2B5EF4-FFF2-40B4-BE49-F238E27FC236}">
              <a16:creationId xmlns:a16="http://schemas.microsoft.com/office/drawing/2014/main" id="{00000000-0008-0000-0300-00007A010000}"/>
            </a:ext>
          </a:extLst>
        </xdr:cNvPr>
        <xdr:cNvSpPr txBox="1"/>
      </xdr:nvSpPr>
      <xdr:spPr>
        <a:xfrm>
          <a:off x="17106900" y="6023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108204</xdr:rowOff>
    </xdr:from>
    <xdr:to>
      <xdr:col>81</xdr:col>
      <xdr:colOff>133350</xdr:colOff>
      <xdr:row>36</xdr:row>
      <xdr:rowOff>108204</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6929100" y="6280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18542</xdr:rowOff>
    </xdr:from>
    <xdr:to>
      <xdr:col>81</xdr:col>
      <xdr:colOff>44450</xdr:colOff>
      <xdr:row>39</xdr:row>
      <xdr:rowOff>47498</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flipV="1">
          <a:off x="16179800" y="6705092"/>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132859</xdr:rowOff>
    </xdr:from>
    <xdr:ext cx="762000" cy="259045"/>
    <xdr:sp macro="" textlink="">
      <xdr:nvSpPr>
        <xdr:cNvPr id="381" name="公債費負担の状況平均値テキスト">
          <a:extLst>
            <a:ext uri="{FF2B5EF4-FFF2-40B4-BE49-F238E27FC236}">
              <a16:creationId xmlns:a16="http://schemas.microsoft.com/office/drawing/2014/main" id="{00000000-0008-0000-0300-00007D010000}"/>
            </a:ext>
          </a:extLst>
        </xdr:cNvPr>
        <xdr:cNvSpPr txBox="1"/>
      </xdr:nvSpPr>
      <xdr:spPr>
        <a:xfrm>
          <a:off x="17106900" y="68194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160782</xdr:rowOff>
    </xdr:from>
    <xdr:to>
      <xdr:col>81</xdr:col>
      <xdr:colOff>95250</xdr:colOff>
      <xdr:row>40</xdr:row>
      <xdr:rowOff>90932</xdr:rowOff>
    </xdr:to>
    <xdr:sp macro="" textlink="">
      <xdr:nvSpPr>
        <xdr:cNvPr id="382" name="フローチャート: 判断 381">
          <a:extLst>
            <a:ext uri="{FF2B5EF4-FFF2-40B4-BE49-F238E27FC236}">
              <a16:creationId xmlns:a16="http://schemas.microsoft.com/office/drawing/2014/main" id="{00000000-0008-0000-0300-00007E010000}"/>
            </a:ext>
          </a:extLst>
        </xdr:cNvPr>
        <xdr:cNvSpPr/>
      </xdr:nvSpPr>
      <xdr:spPr>
        <a:xfrm>
          <a:off x="16967200" y="684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28194</xdr:rowOff>
    </xdr:from>
    <xdr:to>
      <xdr:col>77</xdr:col>
      <xdr:colOff>44450</xdr:colOff>
      <xdr:row>39</xdr:row>
      <xdr:rowOff>47498</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5290800" y="6714744"/>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151130</xdr:rowOff>
    </xdr:from>
    <xdr:to>
      <xdr:col>77</xdr:col>
      <xdr:colOff>95250</xdr:colOff>
      <xdr:row>40</xdr:row>
      <xdr:rowOff>81280</xdr:rowOff>
    </xdr:to>
    <xdr:sp macro="" textlink="">
      <xdr:nvSpPr>
        <xdr:cNvPr id="384" name="フローチャート: 判断 383">
          <a:extLst>
            <a:ext uri="{FF2B5EF4-FFF2-40B4-BE49-F238E27FC236}">
              <a16:creationId xmlns:a16="http://schemas.microsoft.com/office/drawing/2014/main" id="{00000000-0008-0000-0300-000080010000}"/>
            </a:ext>
          </a:extLst>
        </xdr:cNvPr>
        <xdr:cNvSpPr/>
      </xdr:nvSpPr>
      <xdr:spPr>
        <a:xfrm>
          <a:off x="161290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66057</xdr:rowOff>
    </xdr:from>
    <xdr:ext cx="736600" cy="259045"/>
    <xdr:sp macro="" textlink="">
      <xdr:nvSpPr>
        <xdr:cNvPr id="385" name="テキスト ボックス 384">
          <a:extLst>
            <a:ext uri="{FF2B5EF4-FFF2-40B4-BE49-F238E27FC236}">
              <a16:creationId xmlns:a16="http://schemas.microsoft.com/office/drawing/2014/main" id="{00000000-0008-0000-0300-000081010000}"/>
            </a:ext>
          </a:extLst>
        </xdr:cNvPr>
        <xdr:cNvSpPr txBox="1"/>
      </xdr:nvSpPr>
      <xdr:spPr>
        <a:xfrm>
          <a:off x="15798800" y="6924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38</xdr:row>
      <xdr:rowOff>161036</xdr:rowOff>
    </xdr:from>
    <xdr:to>
      <xdr:col>72</xdr:col>
      <xdr:colOff>203200</xdr:colOff>
      <xdr:row>39</xdr:row>
      <xdr:rowOff>28194</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4401800" y="6676136"/>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112522</xdr:rowOff>
    </xdr:from>
    <xdr:to>
      <xdr:col>73</xdr:col>
      <xdr:colOff>44450</xdr:colOff>
      <xdr:row>40</xdr:row>
      <xdr:rowOff>42672</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5240000" y="6799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27449</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4909800" y="688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38</xdr:row>
      <xdr:rowOff>132080</xdr:rowOff>
    </xdr:from>
    <xdr:to>
      <xdr:col>68</xdr:col>
      <xdr:colOff>152400</xdr:colOff>
      <xdr:row>38</xdr:row>
      <xdr:rowOff>161036</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a:off x="13512800" y="6647180"/>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93218</xdr:rowOff>
    </xdr:from>
    <xdr:to>
      <xdr:col>68</xdr:col>
      <xdr:colOff>203200</xdr:colOff>
      <xdr:row>40</xdr:row>
      <xdr:rowOff>23368</xdr:rowOff>
    </xdr:to>
    <xdr:sp macro="" textlink="">
      <xdr:nvSpPr>
        <xdr:cNvPr id="390" name="フローチャート: 判断 389">
          <a:extLst>
            <a:ext uri="{FF2B5EF4-FFF2-40B4-BE49-F238E27FC236}">
              <a16:creationId xmlns:a16="http://schemas.microsoft.com/office/drawing/2014/main" id="{00000000-0008-0000-0300-000086010000}"/>
            </a:ext>
          </a:extLst>
        </xdr:cNvPr>
        <xdr:cNvSpPr/>
      </xdr:nvSpPr>
      <xdr:spPr>
        <a:xfrm>
          <a:off x="14351000" y="677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8145</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020800" y="686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93218</xdr:rowOff>
    </xdr:from>
    <xdr:to>
      <xdr:col>64</xdr:col>
      <xdr:colOff>152400</xdr:colOff>
      <xdr:row>40</xdr:row>
      <xdr:rowOff>23368</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3462000" y="677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8145</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3131800" y="686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38</xdr:row>
      <xdr:rowOff>139192</xdr:rowOff>
    </xdr:from>
    <xdr:to>
      <xdr:col>81</xdr:col>
      <xdr:colOff>95250</xdr:colOff>
      <xdr:row>39</xdr:row>
      <xdr:rowOff>69342</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6967200" y="665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37</xdr:row>
      <xdr:rowOff>155719</xdr:rowOff>
    </xdr:from>
    <xdr:ext cx="762000" cy="259045"/>
    <xdr:sp macro="" textlink="">
      <xdr:nvSpPr>
        <xdr:cNvPr id="400" name="公債費負担の状況該当値テキスト">
          <a:extLst>
            <a:ext uri="{FF2B5EF4-FFF2-40B4-BE49-F238E27FC236}">
              <a16:creationId xmlns:a16="http://schemas.microsoft.com/office/drawing/2014/main" id="{00000000-0008-0000-0300-000090010000}"/>
            </a:ext>
          </a:extLst>
        </xdr:cNvPr>
        <xdr:cNvSpPr txBox="1"/>
      </xdr:nvSpPr>
      <xdr:spPr>
        <a:xfrm>
          <a:off x="17106900" y="649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38</xdr:row>
      <xdr:rowOff>168148</xdr:rowOff>
    </xdr:from>
    <xdr:to>
      <xdr:col>77</xdr:col>
      <xdr:colOff>95250</xdr:colOff>
      <xdr:row>39</xdr:row>
      <xdr:rowOff>98298</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6129000" y="668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108475</xdr:rowOff>
    </xdr:from>
    <xdr:ext cx="7366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5798800" y="6452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38</xdr:row>
      <xdr:rowOff>148844</xdr:rowOff>
    </xdr:from>
    <xdr:to>
      <xdr:col>73</xdr:col>
      <xdr:colOff>44450</xdr:colOff>
      <xdr:row>39</xdr:row>
      <xdr:rowOff>78994</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5240000" y="666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89171</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4909800" y="6432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38</xdr:row>
      <xdr:rowOff>110236</xdr:rowOff>
    </xdr:from>
    <xdr:to>
      <xdr:col>68</xdr:col>
      <xdr:colOff>203200</xdr:colOff>
      <xdr:row>39</xdr:row>
      <xdr:rowOff>40386</xdr:rowOff>
    </xdr:to>
    <xdr:sp macro="" textlink="">
      <xdr:nvSpPr>
        <xdr:cNvPr id="405" name="楕円 404">
          <a:extLst>
            <a:ext uri="{FF2B5EF4-FFF2-40B4-BE49-F238E27FC236}">
              <a16:creationId xmlns:a16="http://schemas.microsoft.com/office/drawing/2014/main" id="{00000000-0008-0000-0300-000095010000}"/>
            </a:ext>
          </a:extLst>
        </xdr:cNvPr>
        <xdr:cNvSpPr/>
      </xdr:nvSpPr>
      <xdr:spPr>
        <a:xfrm>
          <a:off x="14351000" y="6625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50563</xdr:rowOff>
    </xdr:from>
    <xdr:ext cx="7620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4020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81280</xdr:rowOff>
    </xdr:from>
    <xdr:to>
      <xdr:col>64</xdr:col>
      <xdr:colOff>152400</xdr:colOff>
      <xdr:row>39</xdr:row>
      <xdr:rowOff>11430</xdr:rowOff>
    </xdr:to>
    <xdr:sp macro="" textlink="">
      <xdr:nvSpPr>
        <xdr:cNvPr id="407" name="楕円 406">
          <a:extLst>
            <a:ext uri="{FF2B5EF4-FFF2-40B4-BE49-F238E27FC236}">
              <a16:creationId xmlns:a16="http://schemas.microsoft.com/office/drawing/2014/main" id="{00000000-0008-0000-0300-000097010000}"/>
            </a:ext>
          </a:extLst>
        </xdr:cNvPr>
        <xdr:cNvSpPr/>
      </xdr:nvSpPr>
      <xdr:spPr>
        <a:xfrm>
          <a:off x="13462000" y="659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21607</xdr:rowOff>
    </xdr:from>
    <xdr:ext cx="762000" cy="259045"/>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3131800" y="636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類似団体の中でも低い水準で推移してきたが、平成２７年度から基金などの充当可能財源等が地方債残高などの将来負担額を上回ったため、比率がマイナス数値となっている。今後においては、公債費等の減額幅の減少や普通交付税の縮減に伴い、基金等からの財源投入が懸念されることから、事務事業評価に基づく事業の見直しなど、将来負担の軽減に努める。</a:t>
          </a:r>
          <a:endParaRPr lang="ja-JP" altLang="ja-JP" sz="1400">
            <a:effectLst/>
          </a:endParaRPr>
        </a:p>
      </xdr:txBody>
    </xdr:sp>
    <xdr:clientData/>
  </xdr:twoCellAnchor>
  <xdr:oneCellAnchor>
    <xdr:from>
      <xdr:col>61</xdr:col>
      <xdr:colOff>6350</xdr:colOff>
      <xdr:row>10</xdr:row>
      <xdr:rowOff>63500</xdr:rowOff>
    </xdr:from>
    <xdr:ext cx="298543" cy="225703"/>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4" name="テキスト ボックス 433">
          <a:extLst>
            <a:ext uri="{FF2B5EF4-FFF2-40B4-BE49-F238E27FC236}">
              <a16:creationId xmlns:a16="http://schemas.microsoft.com/office/drawing/2014/main" id="{00000000-0008-0000-0300-0000B2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6" name="テキスト ボックス 435">
          <a:extLst>
            <a:ext uri="{FF2B5EF4-FFF2-40B4-BE49-F238E27FC236}">
              <a16:creationId xmlns:a16="http://schemas.microsoft.com/office/drawing/2014/main" id="{00000000-0008-0000-0300-0000B4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8" name="将来負担の状況グラフ枠">
          <a:extLst>
            <a:ext uri="{FF2B5EF4-FFF2-40B4-BE49-F238E27FC236}">
              <a16:creationId xmlns:a16="http://schemas.microsoft.com/office/drawing/2014/main" id="{00000000-0008-0000-0300-0000B6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64710</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flipV="1">
          <a:off x="17018000" y="2313214"/>
          <a:ext cx="0" cy="16948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36787</xdr:rowOff>
    </xdr:from>
    <xdr:ext cx="762000" cy="259045"/>
    <xdr:sp macro="" textlink="">
      <xdr:nvSpPr>
        <xdr:cNvPr id="440" name="将来負担の状況最小値テキスト">
          <a:extLst>
            <a:ext uri="{FF2B5EF4-FFF2-40B4-BE49-F238E27FC236}">
              <a16:creationId xmlns:a16="http://schemas.microsoft.com/office/drawing/2014/main" id="{00000000-0008-0000-0300-0000B8010000}"/>
            </a:ext>
          </a:extLst>
        </xdr:cNvPr>
        <xdr:cNvSpPr txBox="1"/>
      </xdr:nvSpPr>
      <xdr:spPr>
        <a:xfrm>
          <a:off x="17106900" y="398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64710</xdr:rowOff>
    </xdr:from>
    <xdr:to>
      <xdr:col>81</xdr:col>
      <xdr:colOff>133350</xdr:colOff>
      <xdr:row>23</xdr:row>
      <xdr:rowOff>64710</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a:off x="16929100" y="4008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42" name="将来負担の状況最大値テキスト">
          <a:extLst>
            <a:ext uri="{FF2B5EF4-FFF2-40B4-BE49-F238E27FC236}">
              <a16:creationId xmlns:a16="http://schemas.microsoft.com/office/drawing/2014/main" id="{00000000-0008-0000-0300-0000BA010000}"/>
            </a:ext>
          </a:extLst>
        </xdr:cNvPr>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5641</xdr:rowOff>
    </xdr:from>
    <xdr:ext cx="762000" cy="259045"/>
    <xdr:sp macro="" textlink="">
      <xdr:nvSpPr>
        <xdr:cNvPr id="444" name="将来負担の状況平均値テキスト">
          <a:extLst>
            <a:ext uri="{FF2B5EF4-FFF2-40B4-BE49-F238E27FC236}">
              <a16:creationId xmlns:a16="http://schemas.microsoft.com/office/drawing/2014/main" id="{00000000-0008-0000-0300-0000BC010000}"/>
            </a:ext>
          </a:extLst>
        </xdr:cNvPr>
        <xdr:cNvSpPr txBox="1"/>
      </xdr:nvSpPr>
      <xdr:spPr>
        <a:xfrm>
          <a:off x="17106900" y="2234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33564</xdr:rowOff>
    </xdr:from>
    <xdr:to>
      <xdr:col>73</xdr:col>
      <xdr:colOff>44450</xdr:colOff>
      <xdr:row>13</xdr:row>
      <xdr:rowOff>135164</xdr:rowOff>
    </xdr:to>
    <xdr:sp macro="" textlink="">
      <xdr:nvSpPr>
        <xdr:cNvPr id="448" name="フローチャート: 判断 447">
          <a:extLst>
            <a:ext uri="{FF2B5EF4-FFF2-40B4-BE49-F238E27FC236}">
              <a16:creationId xmlns:a16="http://schemas.microsoft.com/office/drawing/2014/main" id="{00000000-0008-0000-0300-0000C0010000}"/>
            </a:ext>
          </a:extLst>
        </xdr:cNvPr>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145341</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108252</xdr:rowOff>
    </xdr:from>
    <xdr:to>
      <xdr:col>68</xdr:col>
      <xdr:colOff>203200</xdr:colOff>
      <xdr:row>14</xdr:row>
      <xdr:rowOff>38402</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4351000" y="2337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48579</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020800" y="2105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158810</xdr:rowOff>
    </xdr:from>
    <xdr:to>
      <xdr:col>64</xdr:col>
      <xdr:colOff>152400</xdr:colOff>
      <xdr:row>14</xdr:row>
      <xdr:rowOff>88960</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3462000" y="238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99137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3131800" y="2156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鹿児島県さつま町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18,696
18,186
303.90
17,108,954
15,808,051
1,104,816
8,111,381
12,485,974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人件費が３</a:t>
          </a:r>
          <a:r>
            <a:rPr kumimoji="1" lang="ja-JP" altLang="en-US" sz="1100" b="0" i="0" baseline="0">
              <a:solidFill>
                <a:schemeClr val="dk1"/>
              </a:solidFill>
              <a:effectLst/>
              <a:latin typeface="+mn-lt"/>
              <a:ea typeface="+mn-ea"/>
              <a:cs typeface="+mn-cs"/>
            </a:rPr>
            <a:t>１</a:t>
          </a:r>
          <a:r>
            <a:rPr kumimoji="1" lang="ja-JP" altLang="ja-JP" sz="1100" b="0" i="0" baseline="0">
              <a:solidFill>
                <a:schemeClr val="dk1"/>
              </a:solidFill>
              <a:effectLst/>
              <a:latin typeface="+mn-lt"/>
              <a:ea typeface="+mn-ea"/>
              <a:cs typeface="+mn-cs"/>
            </a:rPr>
            <a:t>．</a:t>
          </a:r>
          <a:r>
            <a:rPr kumimoji="1" lang="ja-JP" altLang="en-US" sz="1100" b="0" i="0" baseline="0">
              <a:solidFill>
                <a:schemeClr val="dk1"/>
              </a:solidFill>
              <a:effectLst/>
              <a:latin typeface="+mn-lt"/>
              <a:ea typeface="+mn-ea"/>
              <a:cs typeface="+mn-cs"/>
            </a:rPr>
            <a:t>１</a:t>
          </a:r>
          <a:r>
            <a:rPr kumimoji="1" lang="ja-JP" altLang="ja-JP" sz="1100" b="0" i="0" baseline="0">
              <a:solidFill>
                <a:schemeClr val="dk1"/>
              </a:solidFill>
              <a:effectLst/>
              <a:latin typeface="+mn-lt"/>
              <a:ea typeface="+mn-ea"/>
              <a:cs typeface="+mn-cs"/>
            </a:rPr>
            <a:t>％と類似団体の中で高い水準にあるのは、消防業務と衛生処理業務を町単独で運営しているため、職員数が類似団体と比較して多いことが要因であり、行政サービスの提供方法の差異によるものといえる。今後においても、民間でも実施可能な業務については、指定管理者制度の導入や施設の譲渡等の検討も踏まえ、コスト削減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58420</xdr:rowOff>
    </xdr:from>
    <xdr:to>
      <xdr:col>24</xdr:col>
      <xdr:colOff>25400</xdr:colOff>
      <xdr:row>42</xdr:row>
      <xdr:rowOff>43180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88772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42</xdr:row>
      <xdr:rowOff>15257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21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42</xdr:row>
      <xdr:rowOff>43180</xdr:rowOff>
    </xdr:from>
    <xdr:to>
      <xdr:col>24</xdr:col>
      <xdr:colOff>114300</xdr:colOff>
      <xdr:row>42</xdr:row>
      <xdr:rowOff>43180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244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144797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631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58420</xdr:rowOff>
    </xdr:from>
    <xdr:to>
      <xdr:col>24</xdr:col>
      <xdr:colOff>114300</xdr:colOff>
      <xdr:row>34</xdr:row>
      <xdr:rowOff>58420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887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39</xdr:row>
      <xdr:rowOff>138430</xdr:rowOff>
    </xdr:from>
    <xdr:to>
      <xdr:col>24</xdr:col>
      <xdr:colOff>25400</xdr:colOff>
      <xdr:row>40</xdr:row>
      <xdr:rowOff>20320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82498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88917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2611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72390</xdr:rowOff>
    </xdr:from>
    <xdr:to>
      <xdr:col>24</xdr:col>
      <xdr:colOff>76200</xdr:colOff>
      <xdr:row>38</xdr:row>
      <xdr:rowOff>2540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41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39</xdr:row>
      <xdr:rowOff>138430</xdr:rowOff>
    </xdr:from>
    <xdr:to>
      <xdr:col>19</xdr:col>
      <xdr:colOff>187325</xdr:colOff>
      <xdr:row>39</xdr:row>
      <xdr:rowOff>153670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8249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11430</xdr:rowOff>
    </xdr:from>
    <xdr:to>
      <xdr:col>20</xdr:col>
      <xdr:colOff>38100</xdr:colOff>
      <xdr:row>37</xdr:row>
      <xdr:rowOff>113030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123207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123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39</xdr:row>
      <xdr:rowOff>85090</xdr:rowOff>
    </xdr:from>
    <xdr:to>
      <xdr:col>15</xdr:col>
      <xdr:colOff>98425</xdr:colOff>
      <xdr:row>39</xdr:row>
      <xdr:rowOff>153670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7716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11430</xdr:rowOff>
    </xdr:from>
    <xdr:to>
      <xdr:col>15</xdr:col>
      <xdr:colOff>149225</xdr:colOff>
      <xdr:row>37</xdr:row>
      <xdr:rowOff>113030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123207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39</xdr:row>
      <xdr:rowOff>85090</xdr:rowOff>
    </xdr:from>
    <xdr:to>
      <xdr:col>11</xdr:col>
      <xdr:colOff>9525</xdr:colOff>
      <xdr:row>41</xdr:row>
      <xdr:rowOff>8890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77164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137160</xdr:rowOff>
    </xdr:from>
    <xdr:to>
      <xdr:col>11</xdr:col>
      <xdr:colOff>60325</xdr:colOff>
      <xdr:row>37</xdr:row>
      <xdr:rowOff>67310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30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77487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07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41910</xdr:rowOff>
    </xdr:from>
    <xdr:to>
      <xdr:col>6</xdr:col>
      <xdr:colOff>171450</xdr:colOff>
      <xdr:row>37</xdr:row>
      <xdr:rowOff>143510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153687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15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39</xdr:row>
      <xdr:rowOff>140970</xdr:rowOff>
    </xdr:from>
    <xdr:to>
      <xdr:col>24</xdr:col>
      <xdr:colOff>76200</xdr:colOff>
      <xdr:row>40</xdr:row>
      <xdr:rowOff>71120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827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39</xdr:row>
      <xdr:rowOff>113047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39</xdr:row>
      <xdr:rowOff>87630</xdr:rowOff>
    </xdr:from>
    <xdr:to>
      <xdr:col>20</xdr:col>
      <xdr:colOff>38100</xdr:colOff>
      <xdr:row>40</xdr:row>
      <xdr:rowOff>17780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77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40</xdr:row>
      <xdr:rowOff>2557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860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39</xdr:row>
      <xdr:rowOff>102870</xdr:rowOff>
    </xdr:from>
    <xdr:to>
      <xdr:col>15</xdr:col>
      <xdr:colOff>149225</xdr:colOff>
      <xdr:row>40</xdr:row>
      <xdr:rowOff>33020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40</xdr:row>
      <xdr:rowOff>17797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87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39</xdr:row>
      <xdr:rowOff>34290</xdr:rowOff>
    </xdr:from>
    <xdr:to>
      <xdr:col>11</xdr:col>
      <xdr:colOff>60325</xdr:colOff>
      <xdr:row>39</xdr:row>
      <xdr:rowOff>135890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72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39</xdr:row>
      <xdr:rowOff>120667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80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40</xdr:row>
      <xdr:rowOff>129540</xdr:rowOff>
    </xdr:from>
    <xdr:to>
      <xdr:col>6</xdr:col>
      <xdr:colOff>171450</xdr:colOff>
      <xdr:row>41</xdr:row>
      <xdr:rowOff>59690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987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41</xdr:row>
      <xdr:rowOff>44467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7073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物件費は１</a:t>
          </a:r>
          <a:r>
            <a:rPr kumimoji="1" lang="ja-JP" altLang="en-US" sz="1100" b="0" i="0" baseline="0">
              <a:solidFill>
                <a:schemeClr val="dk1"/>
              </a:solidFill>
              <a:effectLst/>
              <a:latin typeface="+mn-lt"/>
              <a:ea typeface="+mn-ea"/>
              <a:cs typeface="+mn-cs"/>
            </a:rPr>
            <a:t>４</a:t>
          </a:r>
          <a:r>
            <a:rPr kumimoji="1" lang="ja-JP" altLang="ja-JP" sz="1100" b="0" i="0" baseline="0">
              <a:solidFill>
                <a:schemeClr val="dk1"/>
              </a:solidFill>
              <a:effectLst/>
              <a:latin typeface="+mn-lt"/>
              <a:ea typeface="+mn-ea"/>
              <a:cs typeface="+mn-cs"/>
            </a:rPr>
            <a:t>．</a:t>
          </a:r>
          <a:r>
            <a:rPr kumimoji="1" lang="ja-JP" altLang="en-US" sz="1100" b="0" i="0" baseline="0">
              <a:solidFill>
                <a:schemeClr val="dk1"/>
              </a:solidFill>
              <a:effectLst/>
              <a:latin typeface="+mn-lt"/>
              <a:ea typeface="+mn-ea"/>
              <a:cs typeface="+mn-cs"/>
            </a:rPr>
            <a:t>０</a:t>
          </a:r>
          <a:r>
            <a:rPr kumimoji="1" lang="ja-JP" altLang="ja-JP" sz="1100" b="0" i="0" baseline="0">
              <a:solidFill>
                <a:schemeClr val="dk1"/>
              </a:solidFill>
              <a:effectLst/>
              <a:latin typeface="+mn-lt"/>
              <a:ea typeface="+mn-ea"/>
              <a:cs typeface="+mn-cs"/>
            </a:rPr>
            <a:t>％と類似団体の中では低い水準にあるが、今後公共施設の維持管理経費の増大などが見込まれることから、公共施設等総合管理計画や個別施設計画の策定に基づき、計画的な施設の統廃合や民営化を含め、管理経費等の抑制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50800</xdr:rowOff>
    </xdr:from>
    <xdr:to>
      <xdr:col>82</xdr:col>
      <xdr:colOff>107950</xdr:colOff>
      <xdr:row>21</xdr:row>
      <xdr:rowOff>158750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4511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130827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73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158750</xdr:rowOff>
    </xdr:from>
    <xdr:to>
      <xdr:col>82</xdr:col>
      <xdr:colOff>196850</xdr:colOff>
      <xdr:row>21</xdr:row>
      <xdr:rowOff>158750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759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137177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50800</xdr:rowOff>
    </xdr:from>
    <xdr:to>
      <xdr:col>82</xdr:col>
      <xdr:colOff>196850</xdr:colOff>
      <xdr:row>14</xdr:row>
      <xdr:rowOff>50800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76200</xdr:rowOff>
    </xdr:from>
    <xdr:to>
      <xdr:col>82</xdr:col>
      <xdr:colOff>107950</xdr:colOff>
      <xdr:row>16</xdr:row>
      <xdr:rowOff>114300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28194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130827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3045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158750</xdr:rowOff>
    </xdr:from>
    <xdr:to>
      <xdr:col>82</xdr:col>
      <xdr:colOff>158750</xdr:colOff>
      <xdr:row>18</xdr:row>
      <xdr:rowOff>88900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307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82550</xdr:rowOff>
    </xdr:from>
    <xdr:to>
      <xdr:col>78</xdr:col>
      <xdr:colOff>69850</xdr:colOff>
      <xdr:row>16</xdr:row>
      <xdr:rowOff>76200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26543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95250</xdr:rowOff>
    </xdr:from>
    <xdr:to>
      <xdr:col>78</xdr:col>
      <xdr:colOff>120650</xdr:colOff>
      <xdr:row>18</xdr:row>
      <xdr:rowOff>25400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300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10177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309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25400</xdr:rowOff>
    </xdr:from>
    <xdr:to>
      <xdr:col>73</xdr:col>
      <xdr:colOff>180975</xdr:colOff>
      <xdr:row>15</xdr:row>
      <xdr:rowOff>82550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24257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69850</xdr:rowOff>
    </xdr:from>
    <xdr:to>
      <xdr:col>74</xdr:col>
      <xdr:colOff>31750</xdr:colOff>
      <xdr:row>18</xdr:row>
      <xdr:rowOff>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98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156227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307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25400</xdr:rowOff>
    </xdr:from>
    <xdr:to>
      <xdr:col>69</xdr:col>
      <xdr:colOff>92075</xdr:colOff>
      <xdr:row>14</xdr:row>
      <xdr:rowOff>114300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24257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114300</xdr:rowOff>
    </xdr:from>
    <xdr:to>
      <xdr:col>69</xdr:col>
      <xdr:colOff>142875</xdr:colOff>
      <xdr:row>17</xdr:row>
      <xdr:rowOff>44450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29227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57150</xdr:rowOff>
    </xdr:from>
    <xdr:to>
      <xdr:col>65</xdr:col>
      <xdr:colOff>53975</xdr:colOff>
      <xdr:row>17</xdr:row>
      <xdr:rowOff>158750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97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143527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305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63500</xdr:rowOff>
    </xdr:from>
    <xdr:to>
      <xdr:col>82</xdr:col>
      <xdr:colOff>158750</xdr:colOff>
      <xdr:row>16</xdr:row>
      <xdr:rowOff>165100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280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80027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25400</xdr:rowOff>
    </xdr:from>
    <xdr:to>
      <xdr:col>78</xdr:col>
      <xdr:colOff>120650</xdr:colOff>
      <xdr:row>16</xdr:row>
      <xdr:rowOff>127000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76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137177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2537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31750</xdr:rowOff>
    </xdr:from>
    <xdr:to>
      <xdr:col>74</xdr:col>
      <xdr:colOff>31750</xdr:colOff>
      <xdr:row>15</xdr:row>
      <xdr:rowOff>133350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60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143527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237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146050</xdr:rowOff>
    </xdr:from>
    <xdr:to>
      <xdr:col>69</xdr:col>
      <xdr:colOff>142875</xdr:colOff>
      <xdr:row>14</xdr:row>
      <xdr:rowOff>76200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37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86377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214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63500</xdr:rowOff>
    </xdr:from>
    <xdr:to>
      <xdr:col>65</xdr:col>
      <xdr:colOff>53975</xdr:colOff>
      <xdr:row>14</xdr:row>
      <xdr:rowOff>165100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46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3827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223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扶助費が</a:t>
          </a:r>
          <a:r>
            <a:rPr kumimoji="1" lang="ja-JP" altLang="en-US" sz="1100" b="0" i="0" baseline="0">
              <a:solidFill>
                <a:schemeClr val="dk1"/>
              </a:solidFill>
              <a:effectLst/>
              <a:latin typeface="+mn-lt"/>
              <a:ea typeface="+mn-ea"/>
              <a:cs typeface="+mn-cs"/>
            </a:rPr>
            <a:t>９</a:t>
          </a:r>
          <a:r>
            <a:rPr kumimoji="1" lang="ja-JP" altLang="ja-JP" sz="1100" b="0" i="0" baseline="0">
              <a:solidFill>
                <a:schemeClr val="dk1"/>
              </a:solidFill>
              <a:effectLst/>
              <a:latin typeface="+mn-lt"/>
              <a:ea typeface="+mn-ea"/>
              <a:cs typeface="+mn-cs"/>
            </a:rPr>
            <a:t>．</a:t>
          </a:r>
          <a:r>
            <a:rPr kumimoji="1" lang="ja-JP" altLang="en-US" sz="1100" b="0" i="0" baseline="0">
              <a:solidFill>
                <a:schemeClr val="dk1"/>
              </a:solidFill>
              <a:effectLst/>
              <a:latin typeface="+mn-lt"/>
              <a:ea typeface="+mn-ea"/>
              <a:cs typeface="+mn-cs"/>
            </a:rPr>
            <a:t>４</a:t>
          </a:r>
          <a:r>
            <a:rPr kumimoji="1" lang="ja-JP" altLang="ja-JP" sz="1100" b="0" i="0" baseline="0">
              <a:solidFill>
                <a:schemeClr val="dk1"/>
              </a:solidFill>
              <a:effectLst/>
              <a:latin typeface="+mn-lt"/>
              <a:ea typeface="+mn-ea"/>
              <a:cs typeface="+mn-cs"/>
            </a:rPr>
            <a:t>％と類似団体の中でもやや高い水準にあるのは、少子高齢化が進行し、福祉サービスが充実・高度化する中で、制度に基づく教育・保育給付費、障害福祉サービス費、老人保護措置費等に加え、町の施策による特例加算等が要因となっている。今後においても資格審査等を適正に実施し、特別加算の見直し等により扶助費の抑制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a:extLst>
            <a:ext uri="{FF2B5EF4-FFF2-40B4-BE49-F238E27FC236}">
              <a16:creationId xmlns:a16="http://schemas.microsoft.com/office/drawing/2014/main" id="{00000000-0008-0000-0400-0000B8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127000</xdr:rowOff>
    </xdr:from>
    <xdr:to>
      <xdr:col>24</xdr:col>
      <xdr:colOff>25400</xdr:colOff>
      <xdr:row>62</xdr:row>
      <xdr:rowOff>12700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4826000" y="904240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156227</xdr:rowOff>
    </xdr:from>
    <xdr:ext cx="762000" cy="259045"/>
    <xdr:sp macro="" textlink="">
      <xdr:nvSpPr>
        <xdr:cNvPr id="186" name="扶助費最小値テキスト">
          <a:extLst>
            <a:ext uri="{FF2B5EF4-FFF2-40B4-BE49-F238E27FC236}">
              <a16:creationId xmlns:a16="http://schemas.microsoft.com/office/drawing/2014/main" id="{00000000-0008-0000-0400-0000BA000000}"/>
            </a:ext>
          </a:extLst>
        </xdr:cNvPr>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12700</xdr:rowOff>
    </xdr:from>
    <xdr:to>
      <xdr:col>24</xdr:col>
      <xdr:colOff>114300</xdr:colOff>
      <xdr:row>62</xdr:row>
      <xdr:rowOff>12700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41927</xdr:rowOff>
    </xdr:from>
    <xdr:ext cx="762000" cy="259045"/>
    <xdr:sp macro="" textlink="">
      <xdr:nvSpPr>
        <xdr:cNvPr id="188" name="扶助費最大値テキスト">
          <a:extLst>
            <a:ext uri="{FF2B5EF4-FFF2-40B4-BE49-F238E27FC236}">
              <a16:creationId xmlns:a16="http://schemas.microsoft.com/office/drawing/2014/main" id="{00000000-0008-0000-0400-0000BC000000}"/>
            </a:ext>
          </a:extLst>
        </xdr:cNvPr>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127000</xdr:rowOff>
    </xdr:from>
    <xdr:to>
      <xdr:col>24</xdr:col>
      <xdr:colOff>114300</xdr:colOff>
      <xdr:row>52</xdr:row>
      <xdr:rowOff>127000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57</xdr:row>
      <xdr:rowOff>53522</xdr:rowOff>
    </xdr:from>
    <xdr:to>
      <xdr:col>24</xdr:col>
      <xdr:colOff>25400</xdr:colOff>
      <xdr:row>57</xdr:row>
      <xdr:rowOff>135165</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3987800" y="9826172"/>
          <a:ext cx="8382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109055</xdr:rowOff>
    </xdr:from>
    <xdr:ext cx="762000" cy="259045"/>
    <xdr:sp macro="" textlink="">
      <xdr:nvSpPr>
        <xdr:cNvPr id="191" name="扶助費平均値テキスト">
          <a:extLst>
            <a:ext uri="{FF2B5EF4-FFF2-40B4-BE49-F238E27FC236}">
              <a16:creationId xmlns:a16="http://schemas.microsoft.com/office/drawing/2014/main" id="{00000000-0008-0000-0400-0000BF000000}"/>
            </a:ext>
          </a:extLst>
        </xdr:cNvPr>
        <xdr:cNvSpPr txBox="1"/>
      </xdr:nvSpPr>
      <xdr:spPr>
        <a:xfrm>
          <a:off x="4914900" y="9538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92528</xdr:rowOff>
    </xdr:from>
    <xdr:to>
      <xdr:col>24</xdr:col>
      <xdr:colOff>76200</xdr:colOff>
      <xdr:row>57</xdr:row>
      <xdr:rowOff>22678</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47752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57</xdr:row>
      <xdr:rowOff>53522</xdr:rowOff>
    </xdr:from>
    <xdr:to>
      <xdr:col>19</xdr:col>
      <xdr:colOff>187325</xdr:colOff>
      <xdr:row>57</xdr:row>
      <xdr:rowOff>53522</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3098800" y="98261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76200</xdr:rowOff>
    </xdr:from>
    <xdr:to>
      <xdr:col>20</xdr:col>
      <xdr:colOff>38100</xdr:colOff>
      <xdr:row>57</xdr:row>
      <xdr:rowOff>6350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937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16527</xdr:rowOff>
    </xdr:from>
    <xdr:ext cx="7366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606800" y="944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127000</xdr:rowOff>
    </xdr:from>
    <xdr:to>
      <xdr:col>15</xdr:col>
      <xdr:colOff>98425</xdr:colOff>
      <xdr:row>57</xdr:row>
      <xdr:rowOff>53522</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a:off x="2209800" y="9728200"/>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43543</xdr:rowOff>
    </xdr:from>
    <xdr:to>
      <xdr:col>15</xdr:col>
      <xdr:colOff>149225</xdr:colOff>
      <xdr:row>56</xdr:row>
      <xdr:rowOff>145143</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048000" y="9644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155320</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717800" y="941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127000</xdr:rowOff>
    </xdr:from>
    <xdr:to>
      <xdr:col>11</xdr:col>
      <xdr:colOff>9525</xdr:colOff>
      <xdr:row>58</xdr:row>
      <xdr:rowOff>29028</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flipV="1">
          <a:off x="1320800" y="9728200"/>
          <a:ext cx="889000" cy="244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149678</xdr:rowOff>
    </xdr:from>
    <xdr:to>
      <xdr:col>11</xdr:col>
      <xdr:colOff>60325</xdr:colOff>
      <xdr:row>56</xdr:row>
      <xdr:rowOff>79828</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2159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90005</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828800" y="93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43543</xdr:rowOff>
    </xdr:from>
    <xdr:to>
      <xdr:col>6</xdr:col>
      <xdr:colOff>171450</xdr:colOff>
      <xdr:row>56</xdr:row>
      <xdr:rowOff>145143</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1270000" y="9644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155320</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939800" y="941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84365</xdr:rowOff>
    </xdr:from>
    <xdr:to>
      <xdr:col>24</xdr:col>
      <xdr:colOff>76200</xdr:colOff>
      <xdr:row>58</xdr:row>
      <xdr:rowOff>14515</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47752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56442</xdr:rowOff>
    </xdr:from>
    <xdr:ext cx="762000" cy="259045"/>
    <xdr:sp macro="" textlink="">
      <xdr:nvSpPr>
        <xdr:cNvPr id="210" name="扶助費該当値テキスト">
          <a:extLst>
            <a:ext uri="{FF2B5EF4-FFF2-40B4-BE49-F238E27FC236}">
              <a16:creationId xmlns:a16="http://schemas.microsoft.com/office/drawing/2014/main" id="{00000000-0008-0000-0400-0000D2000000}"/>
            </a:ext>
          </a:extLst>
        </xdr:cNvPr>
        <xdr:cNvSpPr txBox="1"/>
      </xdr:nvSpPr>
      <xdr:spPr>
        <a:xfrm>
          <a:off x="4914900" y="982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57</xdr:row>
      <xdr:rowOff>2722</xdr:rowOff>
    </xdr:from>
    <xdr:to>
      <xdr:col>20</xdr:col>
      <xdr:colOff>38100</xdr:colOff>
      <xdr:row>57</xdr:row>
      <xdr:rowOff>104322</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937000" y="9775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89099</xdr:rowOff>
    </xdr:from>
    <xdr:ext cx="7366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3606800" y="9861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57</xdr:row>
      <xdr:rowOff>2722</xdr:rowOff>
    </xdr:from>
    <xdr:to>
      <xdr:col>15</xdr:col>
      <xdr:colOff>149225</xdr:colOff>
      <xdr:row>57</xdr:row>
      <xdr:rowOff>104322</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048000" y="9775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89099</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2717800" y="9861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76200</xdr:rowOff>
    </xdr:from>
    <xdr:to>
      <xdr:col>11</xdr:col>
      <xdr:colOff>60325</xdr:colOff>
      <xdr:row>57</xdr:row>
      <xdr:rowOff>6350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2159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162577</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1828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149678</xdr:rowOff>
    </xdr:from>
    <xdr:to>
      <xdr:col>6</xdr:col>
      <xdr:colOff>171450</xdr:colOff>
      <xdr:row>58</xdr:row>
      <xdr:rowOff>79828</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1270000" y="992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58</xdr:row>
      <xdr:rowOff>64605</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939800" y="1000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その他では、１５．</a:t>
          </a:r>
          <a:r>
            <a:rPr lang="ja-JP" altLang="en-US" sz="1100" b="0" i="0" baseline="0">
              <a:solidFill>
                <a:schemeClr val="dk1"/>
              </a:solidFill>
              <a:effectLst/>
              <a:latin typeface="+mn-lt"/>
              <a:ea typeface="+mn-ea"/>
              <a:cs typeface="+mn-cs"/>
            </a:rPr>
            <a:t>４</a:t>
          </a:r>
          <a:r>
            <a:rPr lang="ja-JP" altLang="ja-JP" sz="1100" b="0" i="0" baseline="0">
              <a:solidFill>
                <a:schemeClr val="dk1"/>
              </a:solidFill>
              <a:effectLst/>
              <a:latin typeface="+mn-lt"/>
              <a:ea typeface="+mn-ea"/>
              <a:cs typeface="+mn-cs"/>
            </a:rPr>
            <a:t>％のうち繰出金が１</a:t>
          </a:r>
          <a:r>
            <a:rPr lang="ja-JP" altLang="en-US" sz="1100" b="0" i="0" baseline="0">
              <a:solidFill>
                <a:schemeClr val="dk1"/>
              </a:solidFill>
              <a:effectLst/>
              <a:latin typeface="+mn-lt"/>
              <a:ea typeface="+mn-ea"/>
              <a:cs typeface="+mn-cs"/>
            </a:rPr>
            <a:t>３</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７</a:t>
          </a:r>
          <a:r>
            <a:rPr lang="ja-JP" altLang="ja-JP" sz="1100" b="0" i="0" baseline="0">
              <a:solidFill>
                <a:schemeClr val="dk1"/>
              </a:solidFill>
              <a:effectLst/>
              <a:latin typeface="+mn-lt"/>
              <a:ea typeface="+mn-ea"/>
              <a:cs typeface="+mn-cs"/>
            </a:rPr>
            <a:t>％と大きな割合を占めているが、令和</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年度においては維持補修費の増額が前年度比０．</a:t>
          </a:r>
          <a:r>
            <a:rPr lang="ja-JP" altLang="en-US" sz="1100" b="0" i="0" baseline="0">
              <a:solidFill>
                <a:schemeClr val="dk1"/>
              </a:solidFill>
              <a:effectLst/>
              <a:latin typeface="+mn-lt"/>
              <a:ea typeface="+mn-ea"/>
              <a:cs typeface="+mn-cs"/>
            </a:rPr>
            <a:t>７</a:t>
          </a:r>
          <a:r>
            <a:rPr lang="ja-JP" altLang="ja-JP" sz="1100" b="0" i="0" baseline="0">
              <a:solidFill>
                <a:schemeClr val="dk1"/>
              </a:solidFill>
              <a:effectLst/>
              <a:latin typeface="+mn-lt"/>
              <a:ea typeface="+mn-ea"/>
              <a:cs typeface="+mn-cs"/>
            </a:rPr>
            <a:t>％増の主な影響となっている。今後においては、特別会計についても財政健全化を図り、繰出基準に基づく適正な繰出に努める。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a:extLst>
            <a:ext uri="{FF2B5EF4-FFF2-40B4-BE49-F238E27FC236}">
              <a16:creationId xmlns:a16="http://schemas.microsoft.com/office/drawing/2014/main" id="{00000000-0008-0000-0400-0000F5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44450</xdr:rowOff>
    </xdr:from>
    <xdr:to>
      <xdr:col>82</xdr:col>
      <xdr:colOff>107950</xdr:colOff>
      <xdr:row>60</xdr:row>
      <xdr:rowOff>139700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6510000" y="91313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111777</xdr:rowOff>
    </xdr:from>
    <xdr:ext cx="762000" cy="259045"/>
    <xdr:sp macro="" textlink="">
      <xdr:nvSpPr>
        <xdr:cNvPr id="247" name="その他最小値テキスト">
          <a:extLst>
            <a:ext uri="{FF2B5EF4-FFF2-40B4-BE49-F238E27FC236}">
              <a16:creationId xmlns:a16="http://schemas.microsoft.com/office/drawing/2014/main" id="{00000000-0008-0000-0400-0000F7000000}"/>
            </a:ext>
          </a:extLst>
        </xdr:cNvPr>
        <xdr:cNvSpPr txBox="1"/>
      </xdr:nvSpPr>
      <xdr:spPr>
        <a:xfrm>
          <a:off x="16598900" y="1039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139700</xdr:rowOff>
    </xdr:from>
    <xdr:to>
      <xdr:col>82</xdr:col>
      <xdr:colOff>196850</xdr:colOff>
      <xdr:row>60</xdr:row>
      <xdr:rowOff>139700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1042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130827</xdr:rowOff>
    </xdr:from>
    <xdr:ext cx="762000" cy="259045"/>
    <xdr:sp macro="" textlink="">
      <xdr:nvSpPr>
        <xdr:cNvPr id="249" name="その他最大値テキスト">
          <a:extLst>
            <a:ext uri="{FF2B5EF4-FFF2-40B4-BE49-F238E27FC236}">
              <a16:creationId xmlns:a16="http://schemas.microsoft.com/office/drawing/2014/main" id="{00000000-0008-0000-0400-0000F9000000}"/>
            </a:ext>
          </a:extLst>
        </xdr:cNvPr>
        <xdr:cNvSpPr txBox="1"/>
      </xdr:nvSpPr>
      <xdr:spPr>
        <a:xfrm>
          <a:off x="165989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44450</xdr:rowOff>
    </xdr:from>
    <xdr:to>
      <xdr:col>82</xdr:col>
      <xdr:colOff>196850</xdr:colOff>
      <xdr:row>53</xdr:row>
      <xdr:rowOff>44450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9131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59</xdr:row>
      <xdr:rowOff>158750</xdr:rowOff>
    </xdr:from>
    <xdr:to>
      <xdr:col>82</xdr:col>
      <xdr:colOff>107950</xdr:colOff>
      <xdr:row>60</xdr:row>
      <xdr:rowOff>12700</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flipV="1">
          <a:off x="15671800" y="102743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67327</xdr:rowOff>
    </xdr:from>
    <xdr:ext cx="762000" cy="259045"/>
    <xdr:sp macro="" textlink="">
      <xdr:nvSpPr>
        <xdr:cNvPr id="252" name="その他平均値テキスト">
          <a:extLst>
            <a:ext uri="{FF2B5EF4-FFF2-40B4-BE49-F238E27FC236}">
              <a16:creationId xmlns:a16="http://schemas.microsoft.com/office/drawing/2014/main" id="{00000000-0008-0000-0400-0000FC000000}"/>
            </a:ext>
          </a:extLst>
        </xdr:cNvPr>
        <xdr:cNvSpPr txBox="1"/>
      </xdr:nvSpPr>
      <xdr:spPr>
        <a:xfrm>
          <a:off x="16598900" y="949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50800</xdr:rowOff>
    </xdr:from>
    <xdr:to>
      <xdr:col>82</xdr:col>
      <xdr:colOff>158750</xdr:colOff>
      <xdr:row>56</xdr:row>
      <xdr:rowOff>152400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64592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59</xdr:row>
      <xdr:rowOff>133350</xdr:rowOff>
    </xdr:from>
    <xdr:to>
      <xdr:col>78</xdr:col>
      <xdr:colOff>69850</xdr:colOff>
      <xdr:row>60</xdr:row>
      <xdr:rowOff>12700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4782800" y="102489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44450</xdr:rowOff>
    </xdr:from>
    <xdr:to>
      <xdr:col>78</xdr:col>
      <xdr:colOff>120650</xdr:colOff>
      <xdr:row>57</xdr:row>
      <xdr:rowOff>146050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5621000" y="9817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156227</xdr:rowOff>
    </xdr:from>
    <xdr:ext cx="7366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290800" y="9585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59</xdr:row>
      <xdr:rowOff>107950</xdr:rowOff>
    </xdr:from>
    <xdr:to>
      <xdr:col>73</xdr:col>
      <xdr:colOff>180975</xdr:colOff>
      <xdr:row>59</xdr:row>
      <xdr:rowOff>133350</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a:off x="13893800" y="102235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44450</xdr:rowOff>
    </xdr:from>
    <xdr:to>
      <xdr:col>74</xdr:col>
      <xdr:colOff>31750</xdr:colOff>
      <xdr:row>57</xdr:row>
      <xdr:rowOff>146050</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4732000" y="9817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156227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4401800" y="958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59</xdr:row>
      <xdr:rowOff>107950</xdr:rowOff>
    </xdr:from>
    <xdr:to>
      <xdr:col>69</xdr:col>
      <xdr:colOff>92075</xdr:colOff>
      <xdr:row>60</xdr:row>
      <xdr:rowOff>88900</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flipV="1">
          <a:off x="13004800" y="102235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6350</xdr:rowOff>
    </xdr:from>
    <xdr:to>
      <xdr:col>69</xdr:col>
      <xdr:colOff>142875</xdr:colOff>
      <xdr:row>57</xdr:row>
      <xdr:rowOff>107950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3843000" y="9779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118127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512800" y="95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133350</xdr:rowOff>
    </xdr:from>
    <xdr:to>
      <xdr:col>65</xdr:col>
      <xdr:colOff>53975</xdr:colOff>
      <xdr:row>58</xdr:row>
      <xdr:rowOff>63500</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954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73677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623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59</xdr:row>
      <xdr:rowOff>107950</xdr:rowOff>
    </xdr:from>
    <xdr:to>
      <xdr:col>82</xdr:col>
      <xdr:colOff>158750</xdr:colOff>
      <xdr:row>60</xdr:row>
      <xdr:rowOff>38100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6459200" y="1022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59</xdr:row>
      <xdr:rowOff>80027</xdr:rowOff>
    </xdr:from>
    <xdr:ext cx="762000" cy="259045"/>
    <xdr:sp macro="" textlink="">
      <xdr:nvSpPr>
        <xdr:cNvPr id="271" name="その他該当値テキスト">
          <a:extLst>
            <a:ext uri="{FF2B5EF4-FFF2-40B4-BE49-F238E27FC236}">
              <a16:creationId xmlns:a16="http://schemas.microsoft.com/office/drawing/2014/main" id="{00000000-0008-0000-0400-00000F010000}"/>
            </a:ext>
          </a:extLst>
        </xdr:cNvPr>
        <xdr:cNvSpPr txBox="1"/>
      </xdr:nvSpPr>
      <xdr:spPr>
        <a:xfrm>
          <a:off x="16598900" y="1019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59</xdr:row>
      <xdr:rowOff>133350</xdr:rowOff>
    </xdr:from>
    <xdr:to>
      <xdr:col>78</xdr:col>
      <xdr:colOff>120650</xdr:colOff>
      <xdr:row>60</xdr:row>
      <xdr:rowOff>63500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5621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60</xdr:row>
      <xdr:rowOff>48277</xdr:rowOff>
    </xdr:from>
    <xdr:ext cx="7366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5290800" y="1033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59</xdr:row>
      <xdr:rowOff>82550</xdr:rowOff>
    </xdr:from>
    <xdr:to>
      <xdr:col>74</xdr:col>
      <xdr:colOff>31750</xdr:colOff>
      <xdr:row>60</xdr:row>
      <xdr:rowOff>12700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4732000" y="1019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168927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4401800" y="1028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59</xdr:row>
      <xdr:rowOff>57150</xdr:rowOff>
    </xdr:from>
    <xdr:to>
      <xdr:col>69</xdr:col>
      <xdr:colOff>142875</xdr:colOff>
      <xdr:row>59</xdr:row>
      <xdr:rowOff>158750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843000" y="1017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143527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3512800" y="1025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60</xdr:row>
      <xdr:rowOff>38100</xdr:rowOff>
    </xdr:from>
    <xdr:to>
      <xdr:col>65</xdr:col>
      <xdr:colOff>53975</xdr:colOff>
      <xdr:row>60</xdr:row>
      <xdr:rowOff>139700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954000" y="1032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60</xdr:row>
      <xdr:rowOff>124477</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26238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補助費等が５．５％と類似団体の中では最も低い水準にあるのは、消防・衛生処理施設等の運営を町単独で行っており、加入している一部事務組合に対する負担金等が少ないことが要因となっている。今後は、各種団体への補助要綱等の見直しや補助期間の設定など補助事業全体の見直しに努める。</a:t>
          </a:r>
          <a:endParaRPr lang="ja-JP" altLang="ja-JP" sz="1400">
            <a:effectLst/>
          </a:endParaRPr>
        </a:p>
      </xdr:txBody>
    </xdr:sp>
    <xdr:clientData/>
  </xdr:twoCellAnchor>
  <xdr:oneCellAnchor>
    <xdr:from>
      <xdr:col>62</xdr:col>
      <xdr:colOff>6350</xdr:colOff>
      <xdr:row>29</xdr:row>
      <xdr:rowOff>107950</xdr:rowOff>
    </xdr:from>
    <xdr:ext cx="298543" cy="225703"/>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3" name="補助費等グラフ枠">
          <a:extLst>
            <a:ext uri="{FF2B5EF4-FFF2-40B4-BE49-F238E27FC236}">
              <a16:creationId xmlns:a16="http://schemas.microsoft.com/office/drawing/2014/main" id="{00000000-0008-0000-0400-00002F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149860</xdr:rowOff>
    </xdr:from>
    <xdr:to>
      <xdr:col>82</xdr:col>
      <xdr:colOff>107950</xdr:colOff>
      <xdr:row>40</xdr:row>
      <xdr:rowOff>149860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flipV="1">
          <a:off x="16510000" y="5979160"/>
          <a:ext cx="0" cy="1028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121937</xdr:rowOff>
    </xdr:from>
    <xdr:ext cx="762000" cy="259045"/>
    <xdr:sp macro="" textlink="">
      <xdr:nvSpPr>
        <xdr:cNvPr id="305" name="補助費等最小値テキスト">
          <a:extLst>
            <a:ext uri="{FF2B5EF4-FFF2-40B4-BE49-F238E27FC236}">
              <a16:creationId xmlns:a16="http://schemas.microsoft.com/office/drawing/2014/main" id="{00000000-0008-0000-0400-000031010000}"/>
            </a:ext>
          </a:extLst>
        </xdr:cNvPr>
        <xdr:cNvSpPr txBox="1"/>
      </xdr:nvSpPr>
      <xdr:spPr>
        <a:xfrm>
          <a:off x="16598900" y="697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149860</xdr:rowOff>
    </xdr:from>
    <xdr:to>
      <xdr:col>82</xdr:col>
      <xdr:colOff>196850</xdr:colOff>
      <xdr:row>40</xdr:row>
      <xdr:rowOff>149860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700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64787</xdr:rowOff>
    </xdr:from>
    <xdr:ext cx="762000" cy="259045"/>
    <xdr:sp macro="" textlink="">
      <xdr:nvSpPr>
        <xdr:cNvPr id="307" name="補助費等最大値テキスト">
          <a:extLst>
            <a:ext uri="{FF2B5EF4-FFF2-40B4-BE49-F238E27FC236}">
              <a16:creationId xmlns:a16="http://schemas.microsoft.com/office/drawing/2014/main" id="{00000000-0008-0000-0400-000033010000}"/>
            </a:ext>
          </a:extLst>
        </xdr:cNvPr>
        <xdr:cNvSpPr txBox="1"/>
      </xdr:nvSpPr>
      <xdr:spPr>
        <a:xfrm>
          <a:off x="16598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149860</xdr:rowOff>
    </xdr:from>
    <xdr:to>
      <xdr:col>82</xdr:col>
      <xdr:colOff>196850</xdr:colOff>
      <xdr:row>34</xdr:row>
      <xdr:rowOff>149860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6421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34</xdr:row>
      <xdr:rowOff>149860</xdr:rowOff>
    </xdr:from>
    <xdr:to>
      <xdr:col>82</xdr:col>
      <xdr:colOff>107950</xdr:colOff>
      <xdr:row>34</xdr:row>
      <xdr:rowOff>149860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5671800" y="59791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4843</xdr:rowOff>
    </xdr:from>
    <xdr:ext cx="762000" cy="259045"/>
    <xdr:sp macro="" textlink="">
      <xdr:nvSpPr>
        <xdr:cNvPr id="310" name="補助費等平均値テキスト">
          <a:extLst>
            <a:ext uri="{FF2B5EF4-FFF2-40B4-BE49-F238E27FC236}">
              <a16:creationId xmlns:a16="http://schemas.microsoft.com/office/drawing/2014/main" id="{00000000-0008-0000-0400-000036010000}"/>
            </a:ext>
          </a:extLst>
        </xdr:cNvPr>
        <xdr:cNvSpPr txBox="1"/>
      </xdr:nvSpPr>
      <xdr:spPr>
        <a:xfrm>
          <a:off x="16598900" y="6348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32766</xdr:rowOff>
    </xdr:from>
    <xdr:to>
      <xdr:col>82</xdr:col>
      <xdr:colOff>158750</xdr:colOff>
      <xdr:row>37</xdr:row>
      <xdr:rowOff>134366</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6459200" y="6376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34</xdr:row>
      <xdr:rowOff>145288</xdr:rowOff>
    </xdr:from>
    <xdr:to>
      <xdr:col>78</xdr:col>
      <xdr:colOff>69850</xdr:colOff>
      <xdr:row>34</xdr:row>
      <xdr:rowOff>149860</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a:off x="14782800" y="597458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153924</xdr:rowOff>
    </xdr:from>
    <xdr:to>
      <xdr:col>78</xdr:col>
      <xdr:colOff>120650</xdr:colOff>
      <xdr:row>37</xdr:row>
      <xdr:rowOff>84074</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5621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68851</xdr:rowOff>
    </xdr:from>
    <xdr:ext cx="7366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5290800" y="6412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34</xdr:row>
      <xdr:rowOff>113284</xdr:rowOff>
    </xdr:from>
    <xdr:to>
      <xdr:col>73</xdr:col>
      <xdr:colOff>180975</xdr:colOff>
      <xdr:row>34</xdr:row>
      <xdr:rowOff>145288</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a:off x="13893800" y="594258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140208</xdr:rowOff>
    </xdr:from>
    <xdr:to>
      <xdr:col>74</xdr:col>
      <xdr:colOff>31750</xdr:colOff>
      <xdr:row>37</xdr:row>
      <xdr:rowOff>70358</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4732000" y="6312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55135</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4401800" y="6398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34</xdr:row>
      <xdr:rowOff>113284</xdr:rowOff>
    </xdr:from>
    <xdr:to>
      <xdr:col>69</xdr:col>
      <xdr:colOff>92075</xdr:colOff>
      <xdr:row>34</xdr:row>
      <xdr:rowOff>122428</xdr:rowOff>
    </xdr:to>
    <xdr:cxnSp macro="">
      <xdr:nvCxnSpPr>
        <xdr:cNvPr id="318" name="直線コネクタ 317">
          <a:extLst>
            <a:ext uri="{FF2B5EF4-FFF2-40B4-BE49-F238E27FC236}">
              <a16:creationId xmlns:a16="http://schemas.microsoft.com/office/drawing/2014/main" id="{00000000-0008-0000-0400-00003E010000}"/>
            </a:ext>
          </a:extLst>
        </xdr:cNvPr>
        <xdr:cNvCxnSpPr/>
      </xdr:nvCxnSpPr>
      <xdr:spPr>
        <a:xfrm flipV="1">
          <a:off x="13004800" y="594258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121920</xdr:rowOff>
    </xdr:from>
    <xdr:to>
      <xdr:col>69</xdr:col>
      <xdr:colOff>142875</xdr:colOff>
      <xdr:row>37</xdr:row>
      <xdr:rowOff>52070</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3843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36847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512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762</xdr:rowOff>
    </xdr:from>
    <xdr:to>
      <xdr:col>65</xdr:col>
      <xdr:colOff>53975</xdr:colOff>
      <xdr:row>37</xdr:row>
      <xdr:rowOff>102362</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2954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87139</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623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99060</xdr:rowOff>
    </xdr:from>
    <xdr:to>
      <xdr:col>82</xdr:col>
      <xdr:colOff>158750</xdr:colOff>
      <xdr:row>35</xdr:row>
      <xdr:rowOff>29210</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6459200" y="592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7637</xdr:rowOff>
    </xdr:from>
    <xdr:ext cx="762000" cy="259045"/>
    <xdr:sp macro="" textlink="">
      <xdr:nvSpPr>
        <xdr:cNvPr id="329" name="補助費等該当値テキスト">
          <a:extLst>
            <a:ext uri="{FF2B5EF4-FFF2-40B4-BE49-F238E27FC236}">
              <a16:creationId xmlns:a16="http://schemas.microsoft.com/office/drawing/2014/main" id="{00000000-0008-0000-0400-000049010000}"/>
            </a:ext>
          </a:extLst>
        </xdr:cNvPr>
        <xdr:cNvSpPr txBox="1"/>
      </xdr:nvSpPr>
      <xdr:spPr>
        <a:xfrm>
          <a:off x="16598900" y="5836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34</xdr:row>
      <xdr:rowOff>99060</xdr:rowOff>
    </xdr:from>
    <xdr:to>
      <xdr:col>78</xdr:col>
      <xdr:colOff>120650</xdr:colOff>
      <xdr:row>35</xdr:row>
      <xdr:rowOff>29210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5621000" y="592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39387</xdr:rowOff>
    </xdr:from>
    <xdr:ext cx="7366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5290800" y="5697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34</xdr:row>
      <xdr:rowOff>94488</xdr:rowOff>
    </xdr:from>
    <xdr:to>
      <xdr:col>74</xdr:col>
      <xdr:colOff>31750</xdr:colOff>
      <xdr:row>35</xdr:row>
      <xdr:rowOff>24638</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4732000" y="5923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34815</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4401800" y="5692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34</xdr:row>
      <xdr:rowOff>62484</xdr:rowOff>
    </xdr:from>
    <xdr:to>
      <xdr:col>69</xdr:col>
      <xdr:colOff>142875</xdr:colOff>
      <xdr:row>34</xdr:row>
      <xdr:rowOff>164084</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3843000" y="5891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2811</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3512800" y="5660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71628</xdr:rowOff>
    </xdr:from>
    <xdr:to>
      <xdr:col>65</xdr:col>
      <xdr:colOff>53975</xdr:colOff>
      <xdr:row>35</xdr:row>
      <xdr:rowOff>1778</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2954000" y="590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11955</xdr:rowOff>
    </xdr:from>
    <xdr:ext cx="762000" cy="259045"/>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2623800" y="566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公債費は、１</a:t>
          </a:r>
          <a:r>
            <a:rPr kumimoji="1" lang="ja-JP" altLang="en-US" sz="1100" b="0" i="0" baseline="0">
              <a:solidFill>
                <a:schemeClr val="dk1"/>
              </a:solidFill>
              <a:effectLst/>
              <a:latin typeface="+mn-lt"/>
              <a:ea typeface="+mn-ea"/>
              <a:cs typeface="+mn-cs"/>
            </a:rPr>
            <a:t>５</a:t>
          </a:r>
          <a:r>
            <a:rPr kumimoji="1" lang="ja-JP" altLang="ja-JP" sz="1100" b="0" i="0" baseline="0">
              <a:solidFill>
                <a:schemeClr val="dk1"/>
              </a:solidFill>
              <a:effectLst/>
              <a:latin typeface="+mn-lt"/>
              <a:ea typeface="+mn-ea"/>
              <a:cs typeface="+mn-cs"/>
            </a:rPr>
            <a:t>．０％と類似団体の中でも高い水準にある。これまで公債費負担適正化計画に基づく新規発行債の抑制により、公債費は大幅に減少してきているものの、依然として全国平均値よりも高い比率となっている。今後においても、計画に基づき公債費の抑制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a:extLst>
            <a:ext uri="{FF2B5EF4-FFF2-40B4-BE49-F238E27FC236}">
              <a16:creationId xmlns:a16="http://schemas.microsoft.com/office/drawing/2014/main" id="{00000000-0008-0000-0400-00006A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140716</xdr:rowOff>
    </xdr:from>
    <xdr:to>
      <xdr:col>24</xdr:col>
      <xdr:colOff>25400</xdr:colOff>
      <xdr:row>81</xdr:row>
      <xdr:rowOff>106426</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4826000" y="12485116"/>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78503</xdr:rowOff>
    </xdr:from>
    <xdr:ext cx="762000" cy="259045"/>
    <xdr:sp macro="" textlink="">
      <xdr:nvSpPr>
        <xdr:cNvPr id="364" name="公債費最小値テキスト">
          <a:extLst>
            <a:ext uri="{FF2B5EF4-FFF2-40B4-BE49-F238E27FC236}">
              <a16:creationId xmlns:a16="http://schemas.microsoft.com/office/drawing/2014/main" id="{00000000-0008-0000-0400-00006C010000}"/>
            </a:ext>
          </a:extLst>
        </xdr:cNvPr>
        <xdr:cNvSpPr txBox="1"/>
      </xdr:nvSpPr>
      <xdr:spPr>
        <a:xfrm>
          <a:off x="4914900" y="13965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106426</xdr:rowOff>
    </xdr:from>
    <xdr:to>
      <xdr:col>24</xdr:col>
      <xdr:colOff>114300</xdr:colOff>
      <xdr:row>81</xdr:row>
      <xdr:rowOff>106426</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4737100" y="13993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55643</xdr:rowOff>
    </xdr:from>
    <xdr:ext cx="762000" cy="259045"/>
    <xdr:sp macro="" textlink="">
      <xdr:nvSpPr>
        <xdr:cNvPr id="366" name="公債費最大値テキスト">
          <a:extLst>
            <a:ext uri="{FF2B5EF4-FFF2-40B4-BE49-F238E27FC236}">
              <a16:creationId xmlns:a16="http://schemas.microsoft.com/office/drawing/2014/main" id="{00000000-0008-0000-0400-00006E010000}"/>
            </a:ext>
          </a:extLst>
        </xdr:cNvPr>
        <xdr:cNvSpPr txBox="1"/>
      </xdr:nvSpPr>
      <xdr:spPr>
        <a:xfrm>
          <a:off x="4914900" y="12228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140716</xdr:rowOff>
    </xdr:from>
    <xdr:to>
      <xdr:col>24</xdr:col>
      <xdr:colOff>114300</xdr:colOff>
      <xdr:row>72</xdr:row>
      <xdr:rowOff>140716</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2485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127000</xdr:rowOff>
    </xdr:from>
    <xdr:to>
      <xdr:col>24</xdr:col>
      <xdr:colOff>25400</xdr:colOff>
      <xdr:row>79</xdr:row>
      <xdr:rowOff>46989</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flipV="1">
          <a:off x="3987800" y="13500100"/>
          <a:ext cx="8382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106442</xdr:rowOff>
    </xdr:from>
    <xdr:ext cx="762000" cy="259045"/>
    <xdr:sp macro="" textlink="">
      <xdr:nvSpPr>
        <xdr:cNvPr id="369" name="公債費平均値テキスト">
          <a:extLst>
            <a:ext uri="{FF2B5EF4-FFF2-40B4-BE49-F238E27FC236}">
              <a16:creationId xmlns:a16="http://schemas.microsoft.com/office/drawing/2014/main" id="{00000000-0008-0000-0400-000071010000}"/>
            </a:ext>
          </a:extLst>
        </xdr:cNvPr>
        <xdr:cNvSpPr txBox="1"/>
      </xdr:nvSpPr>
      <xdr:spPr>
        <a:xfrm>
          <a:off x="4914900" y="129651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89915</xdr:rowOff>
    </xdr:from>
    <xdr:to>
      <xdr:col>24</xdr:col>
      <xdr:colOff>76200</xdr:colOff>
      <xdr:row>77</xdr:row>
      <xdr:rowOff>20065</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4775200" y="13120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79</xdr:row>
      <xdr:rowOff>46989</xdr:rowOff>
    </xdr:from>
    <xdr:to>
      <xdr:col>19</xdr:col>
      <xdr:colOff>187325</xdr:colOff>
      <xdr:row>79</xdr:row>
      <xdr:rowOff>147574</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3098800" y="13591539"/>
          <a:ext cx="889000" cy="100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153924</xdr:rowOff>
    </xdr:from>
    <xdr:to>
      <xdr:col>20</xdr:col>
      <xdr:colOff>38100</xdr:colOff>
      <xdr:row>77</xdr:row>
      <xdr:rowOff>84074</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39370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94251</xdr:rowOff>
    </xdr:from>
    <xdr:ext cx="7366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606800" y="12953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79</xdr:row>
      <xdr:rowOff>56135</xdr:rowOff>
    </xdr:from>
    <xdr:to>
      <xdr:col>15</xdr:col>
      <xdr:colOff>98425</xdr:colOff>
      <xdr:row>79</xdr:row>
      <xdr:rowOff>147574</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2209800" y="13600685"/>
          <a:ext cx="8890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46482</xdr:rowOff>
    </xdr:from>
    <xdr:to>
      <xdr:col>15</xdr:col>
      <xdr:colOff>149225</xdr:colOff>
      <xdr:row>77</xdr:row>
      <xdr:rowOff>148082</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048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158259</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717800" y="1301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79</xdr:row>
      <xdr:rowOff>56135</xdr:rowOff>
    </xdr:from>
    <xdr:to>
      <xdr:col>11</xdr:col>
      <xdr:colOff>9525</xdr:colOff>
      <xdr:row>79</xdr:row>
      <xdr:rowOff>147574</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flipV="1">
          <a:off x="1320800" y="13600685"/>
          <a:ext cx="8890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144780</xdr:rowOff>
    </xdr:from>
    <xdr:to>
      <xdr:col>11</xdr:col>
      <xdr:colOff>60325</xdr:colOff>
      <xdr:row>77</xdr:row>
      <xdr:rowOff>74930</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2159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85107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828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153924</xdr:rowOff>
    </xdr:from>
    <xdr:to>
      <xdr:col>6</xdr:col>
      <xdr:colOff>171450</xdr:colOff>
      <xdr:row>77</xdr:row>
      <xdr:rowOff>84074</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12700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94251</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939800" y="12953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76200</xdr:rowOff>
    </xdr:from>
    <xdr:to>
      <xdr:col>24</xdr:col>
      <xdr:colOff>76200</xdr:colOff>
      <xdr:row>79</xdr:row>
      <xdr:rowOff>6350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47752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48277</xdr:rowOff>
    </xdr:from>
    <xdr:ext cx="762000" cy="259045"/>
    <xdr:sp macro="" textlink="">
      <xdr:nvSpPr>
        <xdr:cNvPr id="388" name="公債費該当値テキスト">
          <a:extLst>
            <a:ext uri="{FF2B5EF4-FFF2-40B4-BE49-F238E27FC236}">
              <a16:creationId xmlns:a16="http://schemas.microsoft.com/office/drawing/2014/main" id="{00000000-0008-0000-0400-000084010000}"/>
            </a:ext>
          </a:extLst>
        </xdr:cNvPr>
        <xdr:cNvSpPr txBox="1"/>
      </xdr:nvSpPr>
      <xdr:spPr>
        <a:xfrm>
          <a:off x="49149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167639</xdr:rowOff>
    </xdr:from>
    <xdr:to>
      <xdr:col>20</xdr:col>
      <xdr:colOff>38100</xdr:colOff>
      <xdr:row>79</xdr:row>
      <xdr:rowOff>97789</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3937000" y="13540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79</xdr:row>
      <xdr:rowOff>82566</xdr:rowOff>
    </xdr:from>
    <xdr:ext cx="7366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606800" y="13627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79</xdr:row>
      <xdr:rowOff>96774</xdr:rowOff>
    </xdr:from>
    <xdr:to>
      <xdr:col>15</xdr:col>
      <xdr:colOff>149225</xdr:colOff>
      <xdr:row>80</xdr:row>
      <xdr:rowOff>26924</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048000" y="13641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80</xdr:row>
      <xdr:rowOff>11701</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2717800" y="13727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79</xdr:row>
      <xdr:rowOff>5335</xdr:rowOff>
    </xdr:from>
    <xdr:to>
      <xdr:col>11</xdr:col>
      <xdr:colOff>60325</xdr:colOff>
      <xdr:row>79</xdr:row>
      <xdr:rowOff>106935</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2159000" y="13549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91712</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828800" y="13636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79</xdr:row>
      <xdr:rowOff>96774</xdr:rowOff>
    </xdr:from>
    <xdr:to>
      <xdr:col>6</xdr:col>
      <xdr:colOff>171450</xdr:colOff>
      <xdr:row>80</xdr:row>
      <xdr:rowOff>26924</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1270000" y="13641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80</xdr:row>
      <xdr:rowOff>11701</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939800" y="13727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年々扶助費が増加傾向にあり，経常収支比率を悪化させる要因となっている。今後においても，特別会計の財政健全化や物件費等の抑制等により経常経費の節減に努める。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1" name="公債費以外グラフ枠">
          <a:extLst>
            <a:ext uri="{FF2B5EF4-FFF2-40B4-BE49-F238E27FC236}">
              <a16:creationId xmlns:a16="http://schemas.microsoft.com/office/drawing/2014/main" id="{00000000-0008-0000-0400-0000A5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168148</xdr:rowOff>
    </xdr:from>
    <xdr:to>
      <xdr:col>82</xdr:col>
      <xdr:colOff>107950</xdr:colOff>
      <xdr:row>80</xdr:row>
      <xdr:rowOff>127000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6510000" y="12855448"/>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99077</xdr:rowOff>
    </xdr:from>
    <xdr:ext cx="762000" cy="259045"/>
    <xdr:sp macro="" textlink="">
      <xdr:nvSpPr>
        <xdr:cNvPr id="423" name="公債費以外最小値テキスト">
          <a:extLst>
            <a:ext uri="{FF2B5EF4-FFF2-40B4-BE49-F238E27FC236}">
              <a16:creationId xmlns:a16="http://schemas.microsoft.com/office/drawing/2014/main" id="{00000000-0008-0000-0400-0000A7010000}"/>
            </a:ext>
          </a:extLst>
        </xdr:cNvPr>
        <xdr:cNvSpPr txBox="1"/>
      </xdr:nvSpPr>
      <xdr:spPr>
        <a:xfrm>
          <a:off x="16598900" y="1381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127000</xdr:rowOff>
    </xdr:from>
    <xdr:to>
      <xdr:col>82</xdr:col>
      <xdr:colOff>196850</xdr:colOff>
      <xdr:row>80</xdr:row>
      <xdr:rowOff>127000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3843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73</xdr:row>
      <xdr:rowOff>83075</xdr:rowOff>
    </xdr:from>
    <xdr:ext cx="762000" cy="259045"/>
    <xdr:sp macro="" textlink="">
      <xdr:nvSpPr>
        <xdr:cNvPr id="425" name="公債費以外最大値テキスト">
          <a:extLst>
            <a:ext uri="{FF2B5EF4-FFF2-40B4-BE49-F238E27FC236}">
              <a16:creationId xmlns:a16="http://schemas.microsoft.com/office/drawing/2014/main" id="{00000000-0008-0000-0400-0000A9010000}"/>
            </a:ext>
          </a:extLst>
        </xdr:cNvPr>
        <xdr:cNvSpPr txBox="1"/>
      </xdr:nvSpPr>
      <xdr:spPr>
        <a:xfrm>
          <a:off x="16598900" y="12598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168148</xdr:rowOff>
    </xdr:from>
    <xdr:to>
      <xdr:col>82</xdr:col>
      <xdr:colOff>196850</xdr:colOff>
      <xdr:row>74</xdr:row>
      <xdr:rowOff>168148</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2855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28702</xdr:rowOff>
    </xdr:from>
    <xdr:to>
      <xdr:col>82</xdr:col>
      <xdr:colOff>107950</xdr:colOff>
      <xdr:row>77</xdr:row>
      <xdr:rowOff>88137</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5671800" y="13230352"/>
          <a:ext cx="8382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55135</xdr:rowOff>
    </xdr:from>
    <xdr:ext cx="762000" cy="259045"/>
    <xdr:sp macro="" textlink="">
      <xdr:nvSpPr>
        <xdr:cNvPr id="428" name="公債費以外平均値テキスト">
          <a:extLst>
            <a:ext uri="{FF2B5EF4-FFF2-40B4-BE49-F238E27FC236}">
              <a16:creationId xmlns:a16="http://schemas.microsoft.com/office/drawing/2014/main" id="{00000000-0008-0000-0400-0000AC010000}"/>
            </a:ext>
          </a:extLst>
        </xdr:cNvPr>
        <xdr:cNvSpPr txBox="1"/>
      </xdr:nvSpPr>
      <xdr:spPr>
        <a:xfrm>
          <a:off x="16598900" y="1325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83058</xdr:rowOff>
    </xdr:from>
    <xdr:to>
      <xdr:col>82</xdr:col>
      <xdr:colOff>158750</xdr:colOff>
      <xdr:row>78</xdr:row>
      <xdr:rowOff>13208</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64592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127000</xdr:rowOff>
    </xdr:from>
    <xdr:to>
      <xdr:col>78</xdr:col>
      <xdr:colOff>69850</xdr:colOff>
      <xdr:row>77</xdr:row>
      <xdr:rowOff>28702</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4782800" y="13157200"/>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28194</xdr:rowOff>
    </xdr:from>
    <xdr:to>
      <xdr:col>78</xdr:col>
      <xdr:colOff>120650</xdr:colOff>
      <xdr:row>77</xdr:row>
      <xdr:rowOff>129794</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5621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114571</xdr:rowOff>
    </xdr:from>
    <xdr:ext cx="7366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5290800" y="13316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106426</xdr:rowOff>
    </xdr:from>
    <xdr:to>
      <xdr:col>73</xdr:col>
      <xdr:colOff>180975</xdr:colOff>
      <xdr:row>76</xdr:row>
      <xdr:rowOff>127000</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3893800" y="12965176"/>
          <a:ext cx="8890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167639</xdr:rowOff>
    </xdr:from>
    <xdr:to>
      <xdr:col>74</xdr:col>
      <xdr:colOff>31750</xdr:colOff>
      <xdr:row>77</xdr:row>
      <xdr:rowOff>97789</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82566</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401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106426</xdr:rowOff>
    </xdr:from>
    <xdr:to>
      <xdr:col>69</xdr:col>
      <xdr:colOff>92075</xdr:colOff>
      <xdr:row>77</xdr:row>
      <xdr:rowOff>88137</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flipV="1">
          <a:off x="13004800" y="12965176"/>
          <a:ext cx="889000" cy="324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44196</xdr:rowOff>
    </xdr:from>
    <xdr:to>
      <xdr:col>69</xdr:col>
      <xdr:colOff>142875</xdr:colOff>
      <xdr:row>76</xdr:row>
      <xdr:rowOff>145796</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3843000" y="13074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130573</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512800" y="13160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73913</xdr:rowOff>
    </xdr:from>
    <xdr:to>
      <xdr:col>65</xdr:col>
      <xdr:colOff>53975</xdr:colOff>
      <xdr:row>78</xdr:row>
      <xdr:rowOff>4063</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2954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160290</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623800" y="1336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37337</xdr:rowOff>
    </xdr:from>
    <xdr:to>
      <xdr:col>82</xdr:col>
      <xdr:colOff>158750</xdr:colOff>
      <xdr:row>77</xdr:row>
      <xdr:rowOff>138937</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6459200" y="1323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53864</xdr:rowOff>
    </xdr:from>
    <xdr:ext cx="762000" cy="259045"/>
    <xdr:sp macro="" textlink="">
      <xdr:nvSpPr>
        <xdr:cNvPr id="447" name="公債費以外該当値テキスト">
          <a:extLst>
            <a:ext uri="{FF2B5EF4-FFF2-40B4-BE49-F238E27FC236}">
              <a16:creationId xmlns:a16="http://schemas.microsoft.com/office/drawing/2014/main" id="{00000000-0008-0000-0400-0000BF010000}"/>
            </a:ext>
          </a:extLst>
        </xdr:cNvPr>
        <xdr:cNvSpPr txBox="1"/>
      </xdr:nvSpPr>
      <xdr:spPr>
        <a:xfrm>
          <a:off x="16598900" y="13084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149352</xdr:rowOff>
    </xdr:from>
    <xdr:to>
      <xdr:col>78</xdr:col>
      <xdr:colOff>120650</xdr:colOff>
      <xdr:row>77</xdr:row>
      <xdr:rowOff>79502</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5621000" y="13179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89679</xdr:rowOff>
    </xdr:from>
    <xdr:ext cx="7366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5290800" y="12948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76200</xdr:rowOff>
    </xdr:from>
    <xdr:to>
      <xdr:col>74</xdr:col>
      <xdr:colOff>31750</xdr:colOff>
      <xdr:row>77</xdr:row>
      <xdr:rowOff>6350</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32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16527</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401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55626</xdr:rowOff>
    </xdr:from>
    <xdr:to>
      <xdr:col>69</xdr:col>
      <xdr:colOff>142875</xdr:colOff>
      <xdr:row>75</xdr:row>
      <xdr:rowOff>157226</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3843000" y="12914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167403</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512800" y="12683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37337</xdr:rowOff>
    </xdr:from>
    <xdr:to>
      <xdr:col>65</xdr:col>
      <xdr:colOff>53975</xdr:colOff>
      <xdr:row>77</xdr:row>
      <xdr:rowOff>138937</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2954000" y="1323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149114</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623800" y="1300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鹿児島県さつま町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152843</xdr:rowOff>
    </xdr:from>
    <xdr:to>
      <xdr:col>29</xdr:col>
      <xdr:colOff>127000</xdr:colOff>
      <xdr:row>20</xdr:row>
      <xdr:rowOff>114569</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2086418"/>
          <a:ext cx="0" cy="150477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86646</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563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114569</xdr:rowOff>
    </xdr:from>
    <xdr:to>
      <xdr:col>30</xdr:col>
      <xdr:colOff>25400</xdr:colOff>
      <xdr:row>20</xdr:row>
      <xdr:rowOff>114569</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5911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67770</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829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152843</xdr:rowOff>
    </xdr:from>
    <xdr:to>
      <xdr:col>30</xdr:col>
      <xdr:colOff>25400</xdr:colOff>
      <xdr:row>11</xdr:row>
      <xdr:rowOff>152843</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208641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11</xdr:row>
      <xdr:rowOff>152843</xdr:rowOff>
    </xdr:from>
    <xdr:to>
      <xdr:col>29</xdr:col>
      <xdr:colOff>127000</xdr:colOff>
      <xdr:row>12</xdr:row>
      <xdr:rowOff>158754</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5003800" y="2086418"/>
          <a:ext cx="647700" cy="1773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38736</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30010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66659</xdr:rowOff>
    </xdr:from>
    <xdr:to>
      <xdr:col>29</xdr:col>
      <xdr:colOff>177800</xdr:colOff>
      <xdr:row>17</xdr:row>
      <xdr:rowOff>168259</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5600700" y="30289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12</xdr:row>
      <xdr:rowOff>158754</xdr:rowOff>
    </xdr:from>
    <xdr:to>
      <xdr:col>26</xdr:col>
      <xdr:colOff>50800</xdr:colOff>
      <xdr:row>13</xdr:row>
      <xdr:rowOff>88312</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4305300" y="2263779"/>
          <a:ext cx="698500" cy="1010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163748</xdr:rowOff>
    </xdr:from>
    <xdr:to>
      <xdr:col>26</xdr:col>
      <xdr:colOff>101600</xdr:colOff>
      <xdr:row>18</xdr:row>
      <xdr:rowOff>93898</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953000" y="31260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78676</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3212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13</xdr:row>
      <xdr:rowOff>73682</xdr:rowOff>
    </xdr:from>
    <xdr:to>
      <xdr:col>22</xdr:col>
      <xdr:colOff>114300</xdr:colOff>
      <xdr:row>13</xdr:row>
      <xdr:rowOff>88312</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a:off x="3606800" y="2350157"/>
          <a:ext cx="698500" cy="146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35390</xdr:rowOff>
    </xdr:from>
    <xdr:to>
      <xdr:col>22</xdr:col>
      <xdr:colOff>165100</xdr:colOff>
      <xdr:row>18</xdr:row>
      <xdr:rowOff>136989</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4254500" y="3169115"/>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121766</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3255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13</xdr:row>
      <xdr:rowOff>73682</xdr:rowOff>
    </xdr:from>
    <xdr:to>
      <xdr:col>18</xdr:col>
      <xdr:colOff>177800</xdr:colOff>
      <xdr:row>13</xdr:row>
      <xdr:rowOff>74613</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flipV="1">
          <a:off x="2908300" y="2350157"/>
          <a:ext cx="698500" cy="9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47358</xdr:rowOff>
    </xdr:from>
    <xdr:to>
      <xdr:col>19</xdr:col>
      <xdr:colOff>38100</xdr:colOff>
      <xdr:row>18</xdr:row>
      <xdr:rowOff>148958</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3556000" y="31810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133735</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3267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109995</xdr:rowOff>
    </xdr:from>
    <xdr:to>
      <xdr:col>15</xdr:col>
      <xdr:colOff>101600</xdr:colOff>
      <xdr:row>19</xdr:row>
      <xdr:rowOff>40145</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2857500" y="32437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24922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333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11</xdr:row>
      <xdr:rowOff>102043</xdr:rowOff>
    </xdr:from>
    <xdr:to>
      <xdr:col>29</xdr:col>
      <xdr:colOff>177800</xdr:colOff>
      <xdr:row>12</xdr:row>
      <xdr:rowOff>32193</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5600700" y="20356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11</xdr:row>
      <xdr:rowOff>48720</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1982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153,334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12</xdr:row>
      <xdr:rowOff>107954</xdr:rowOff>
    </xdr:from>
    <xdr:to>
      <xdr:col>26</xdr:col>
      <xdr:colOff>101600</xdr:colOff>
      <xdr:row>13</xdr:row>
      <xdr:rowOff>38104</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953000" y="22129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11</xdr:row>
      <xdr:rowOff>48281</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19818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13</xdr:row>
      <xdr:rowOff>37512</xdr:rowOff>
    </xdr:from>
    <xdr:to>
      <xdr:col>22</xdr:col>
      <xdr:colOff>165100</xdr:colOff>
      <xdr:row>13</xdr:row>
      <xdr:rowOff>139112</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254500" y="23139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11</xdr:row>
      <xdr:rowOff>149289</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2082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13</xdr:row>
      <xdr:rowOff>22882</xdr:rowOff>
    </xdr:from>
    <xdr:to>
      <xdr:col>19</xdr:col>
      <xdr:colOff>38100</xdr:colOff>
      <xdr:row>13</xdr:row>
      <xdr:rowOff>124482</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3556000" y="22993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11</xdr:row>
      <xdr:rowOff>134659</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2068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13</xdr:row>
      <xdr:rowOff>23813</xdr:rowOff>
    </xdr:from>
    <xdr:to>
      <xdr:col>15</xdr:col>
      <xdr:colOff>101600</xdr:colOff>
      <xdr:row>13</xdr:row>
      <xdr:rowOff>125413</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2857500" y="23002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11</xdr:row>
      <xdr:rowOff>135590</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2069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7" name="テキスト ボックス 106">
          <a:extLst>
            <a:ext uri="{FF2B5EF4-FFF2-40B4-BE49-F238E27FC236}">
              <a16:creationId xmlns:a16="http://schemas.microsoft.com/office/drawing/2014/main" id="{00000000-0008-0000-0500-00006B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9" name="テキスト ボックス 108">
          <a:extLst>
            <a:ext uri="{FF2B5EF4-FFF2-40B4-BE49-F238E27FC236}">
              <a16:creationId xmlns:a16="http://schemas.microsoft.com/office/drawing/2014/main" id="{00000000-0008-0000-0500-00006D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10" name="人口1人当たり決算額の推移グラフ枠445">
          <a:extLst>
            <a:ext uri="{FF2B5EF4-FFF2-40B4-BE49-F238E27FC236}">
              <a16:creationId xmlns:a16="http://schemas.microsoft.com/office/drawing/2014/main" id="{00000000-0008-0000-0500-00006E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196952</xdr:rowOff>
    </xdr:from>
    <xdr:to>
      <xdr:col>29</xdr:col>
      <xdr:colOff>127000</xdr:colOff>
      <xdr:row>39</xdr:row>
      <xdr:rowOff>2021</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flipV="1">
          <a:off x="5651500" y="6121502"/>
          <a:ext cx="0" cy="151956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145548</xdr:rowOff>
    </xdr:from>
    <xdr:ext cx="762000" cy="259045"/>
    <xdr:sp macro="" textlink="">
      <xdr:nvSpPr>
        <xdr:cNvPr id="112" name="人口1人当たり決算額の推移最小値テキスト445">
          <a:extLst>
            <a:ext uri="{FF2B5EF4-FFF2-40B4-BE49-F238E27FC236}">
              <a16:creationId xmlns:a16="http://schemas.microsoft.com/office/drawing/2014/main" id="{00000000-0008-0000-0500-000070000000}"/>
            </a:ext>
          </a:extLst>
        </xdr:cNvPr>
        <xdr:cNvSpPr txBox="1"/>
      </xdr:nvSpPr>
      <xdr:spPr>
        <a:xfrm>
          <a:off x="5740400" y="7613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39</xdr:row>
      <xdr:rowOff>2021</xdr:rowOff>
    </xdr:from>
    <xdr:to>
      <xdr:col>30</xdr:col>
      <xdr:colOff>25400</xdr:colOff>
      <xdr:row>39</xdr:row>
      <xdr:rowOff>2021</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a:off x="5562600" y="76410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111879</xdr:rowOff>
    </xdr:from>
    <xdr:ext cx="762000" cy="259045"/>
    <xdr:sp macro="" textlink="">
      <xdr:nvSpPr>
        <xdr:cNvPr id="114" name="人口1人当たり決算額の推移最大値テキスト445">
          <a:extLst>
            <a:ext uri="{FF2B5EF4-FFF2-40B4-BE49-F238E27FC236}">
              <a16:creationId xmlns:a16="http://schemas.microsoft.com/office/drawing/2014/main" id="{00000000-0008-0000-0500-000072000000}"/>
            </a:ext>
          </a:extLst>
        </xdr:cNvPr>
        <xdr:cNvSpPr txBox="1"/>
      </xdr:nvSpPr>
      <xdr:spPr>
        <a:xfrm>
          <a:off x="5740400" y="5864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45,608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196952</xdr:rowOff>
    </xdr:from>
    <xdr:to>
      <xdr:col>30</xdr:col>
      <xdr:colOff>25400</xdr:colOff>
      <xdr:row>33</xdr:row>
      <xdr:rowOff>196952</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5562600" y="612150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110606</xdr:rowOff>
    </xdr:from>
    <xdr:to>
      <xdr:col>29</xdr:col>
      <xdr:colOff>127000</xdr:colOff>
      <xdr:row>36</xdr:row>
      <xdr:rowOff>133629</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a:off x="5003800" y="7063856"/>
          <a:ext cx="647700" cy="230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36</xdr:row>
      <xdr:rowOff>118407</xdr:rowOff>
    </xdr:from>
    <xdr:ext cx="762000" cy="259045"/>
    <xdr:sp macro="" textlink="">
      <xdr:nvSpPr>
        <xdr:cNvPr id="117" name="人口1人当たり決算額の推移平均値テキスト445">
          <a:extLst>
            <a:ext uri="{FF2B5EF4-FFF2-40B4-BE49-F238E27FC236}">
              <a16:creationId xmlns:a16="http://schemas.microsoft.com/office/drawing/2014/main" id="{00000000-0008-0000-0500-000075000000}"/>
            </a:ext>
          </a:extLst>
        </xdr:cNvPr>
        <xdr:cNvSpPr txBox="1"/>
      </xdr:nvSpPr>
      <xdr:spPr>
        <a:xfrm>
          <a:off x="5740400" y="7071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90994</xdr:rowOff>
    </xdr:from>
    <xdr:to>
      <xdr:col>29</xdr:col>
      <xdr:colOff>177800</xdr:colOff>
      <xdr:row>37</xdr:row>
      <xdr:rowOff>21144</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5600700" y="70442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67009</xdr:rowOff>
    </xdr:from>
    <xdr:to>
      <xdr:col>26</xdr:col>
      <xdr:colOff>50800</xdr:colOff>
      <xdr:row>36</xdr:row>
      <xdr:rowOff>110606</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a:off x="4305300" y="7020259"/>
          <a:ext cx="698500" cy="435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69832</xdr:rowOff>
    </xdr:from>
    <xdr:to>
      <xdr:col>26</xdr:col>
      <xdr:colOff>101600</xdr:colOff>
      <xdr:row>36</xdr:row>
      <xdr:rowOff>171432</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4953000" y="70230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156209</xdr:rowOff>
    </xdr:from>
    <xdr:ext cx="7366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4622800" y="71094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60347</xdr:rowOff>
    </xdr:from>
    <xdr:to>
      <xdr:col>22</xdr:col>
      <xdr:colOff>114300</xdr:colOff>
      <xdr:row>36</xdr:row>
      <xdr:rowOff>67009</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bwMode="auto">
        <a:xfrm>
          <a:off x="3606800" y="7013597"/>
          <a:ext cx="698500" cy="66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89198</xdr:rowOff>
    </xdr:from>
    <xdr:to>
      <xdr:col>22</xdr:col>
      <xdr:colOff>165100</xdr:colOff>
      <xdr:row>37</xdr:row>
      <xdr:rowOff>19348</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4254500" y="70424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4125</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924300" y="7128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60347</xdr:rowOff>
    </xdr:from>
    <xdr:to>
      <xdr:col>18</xdr:col>
      <xdr:colOff>177800</xdr:colOff>
      <xdr:row>37</xdr:row>
      <xdr:rowOff>37291</xdr:rowOff>
    </xdr:to>
    <xdr:cxnSp macro="">
      <xdr:nvCxnSpPr>
        <xdr:cNvPr id="125" name="直線コネクタ 124">
          <a:extLst>
            <a:ext uri="{FF2B5EF4-FFF2-40B4-BE49-F238E27FC236}">
              <a16:creationId xmlns:a16="http://schemas.microsoft.com/office/drawing/2014/main" id="{00000000-0008-0000-0500-00007D000000}"/>
            </a:ext>
          </a:extLst>
        </xdr:cNvPr>
        <xdr:cNvCxnSpPr/>
      </xdr:nvCxnSpPr>
      <xdr:spPr bwMode="auto">
        <a:xfrm flipV="1">
          <a:off x="2908300" y="7013597"/>
          <a:ext cx="698500" cy="1483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157876</xdr:rowOff>
    </xdr:from>
    <xdr:to>
      <xdr:col>19</xdr:col>
      <xdr:colOff>38100</xdr:colOff>
      <xdr:row>37</xdr:row>
      <xdr:rowOff>88026</xdr:rowOff>
    </xdr:to>
    <xdr:sp macro="" textlink="">
      <xdr:nvSpPr>
        <xdr:cNvPr id="126" name="フローチャート: 判断 125">
          <a:extLst>
            <a:ext uri="{FF2B5EF4-FFF2-40B4-BE49-F238E27FC236}">
              <a16:creationId xmlns:a16="http://schemas.microsoft.com/office/drawing/2014/main" id="{00000000-0008-0000-0500-00007E000000}"/>
            </a:ext>
          </a:extLst>
        </xdr:cNvPr>
        <xdr:cNvSpPr/>
      </xdr:nvSpPr>
      <xdr:spPr bwMode="auto">
        <a:xfrm>
          <a:off x="3556000" y="71111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72803</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3225800" y="7197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29272</xdr:rowOff>
    </xdr:from>
    <xdr:to>
      <xdr:col>15</xdr:col>
      <xdr:colOff>101600</xdr:colOff>
      <xdr:row>37</xdr:row>
      <xdr:rowOff>130872</xdr:rowOff>
    </xdr:to>
    <xdr:sp macro="" textlink="">
      <xdr:nvSpPr>
        <xdr:cNvPr id="128" name="フローチャート: 判断 127">
          <a:extLst>
            <a:ext uri="{FF2B5EF4-FFF2-40B4-BE49-F238E27FC236}">
              <a16:creationId xmlns:a16="http://schemas.microsoft.com/office/drawing/2014/main" id="{00000000-0008-0000-0500-000080000000}"/>
            </a:ext>
          </a:extLst>
        </xdr:cNvPr>
        <xdr:cNvSpPr/>
      </xdr:nvSpPr>
      <xdr:spPr bwMode="auto">
        <a:xfrm>
          <a:off x="2857500" y="71539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115649</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527300" y="724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82829</xdr:rowOff>
    </xdr:from>
    <xdr:to>
      <xdr:col>29</xdr:col>
      <xdr:colOff>177800</xdr:colOff>
      <xdr:row>37</xdr:row>
      <xdr:rowOff>12979</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5600700" y="70360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270806</xdr:rowOff>
    </xdr:from>
    <xdr:ext cx="762000" cy="259045"/>
    <xdr:sp macro="" textlink="">
      <xdr:nvSpPr>
        <xdr:cNvPr id="136" name="人口1人当たり決算額の推移該当値テキスト445">
          <a:extLst>
            <a:ext uri="{FF2B5EF4-FFF2-40B4-BE49-F238E27FC236}">
              <a16:creationId xmlns:a16="http://schemas.microsoft.com/office/drawing/2014/main" id="{00000000-0008-0000-0500-000088000000}"/>
            </a:ext>
          </a:extLst>
        </xdr:cNvPr>
        <xdr:cNvSpPr txBox="1"/>
      </xdr:nvSpPr>
      <xdr:spPr>
        <a:xfrm>
          <a:off x="5740400" y="6881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59806</xdr:rowOff>
    </xdr:from>
    <xdr:to>
      <xdr:col>26</xdr:col>
      <xdr:colOff>101600</xdr:colOff>
      <xdr:row>36</xdr:row>
      <xdr:rowOff>161406</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4953000" y="70130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171583</xdr:rowOff>
    </xdr:from>
    <xdr:ext cx="7366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4622800" y="6781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16209</xdr:rowOff>
    </xdr:from>
    <xdr:to>
      <xdr:col>22</xdr:col>
      <xdr:colOff>165100</xdr:colOff>
      <xdr:row>36</xdr:row>
      <xdr:rowOff>117809</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4254500" y="69694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127986</xdr:rowOff>
    </xdr:from>
    <xdr:ext cx="7620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3924300" y="6738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9547</xdr:rowOff>
    </xdr:from>
    <xdr:to>
      <xdr:col>19</xdr:col>
      <xdr:colOff>38100</xdr:colOff>
      <xdr:row>36</xdr:row>
      <xdr:rowOff>111147</xdr:rowOff>
    </xdr:to>
    <xdr:sp macro="" textlink="">
      <xdr:nvSpPr>
        <xdr:cNvPr id="141" name="楕円 140">
          <a:extLst>
            <a:ext uri="{FF2B5EF4-FFF2-40B4-BE49-F238E27FC236}">
              <a16:creationId xmlns:a16="http://schemas.microsoft.com/office/drawing/2014/main" id="{00000000-0008-0000-0500-00008D000000}"/>
            </a:ext>
          </a:extLst>
        </xdr:cNvPr>
        <xdr:cNvSpPr/>
      </xdr:nvSpPr>
      <xdr:spPr bwMode="auto">
        <a:xfrm>
          <a:off x="3556000" y="69627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121324</xdr:rowOff>
    </xdr:from>
    <xdr:ext cx="762000" cy="259045"/>
    <xdr:sp macro="" textlink="">
      <xdr:nvSpPr>
        <xdr:cNvPr id="142" name="テキスト ボックス 141">
          <a:extLst>
            <a:ext uri="{FF2B5EF4-FFF2-40B4-BE49-F238E27FC236}">
              <a16:creationId xmlns:a16="http://schemas.microsoft.com/office/drawing/2014/main" id="{00000000-0008-0000-0500-00008E000000}"/>
            </a:ext>
          </a:extLst>
        </xdr:cNvPr>
        <xdr:cNvSpPr txBox="1"/>
      </xdr:nvSpPr>
      <xdr:spPr>
        <a:xfrm>
          <a:off x="3225800" y="6731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157941</xdr:rowOff>
    </xdr:from>
    <xdr:to>
      <xdr:col>15</xdr:col>
      <xdr:colOff>101600</xdr:colOff>
      <xdr:row>37</xdr:row>
      <xdr:rowOff>88091</xdr:rowOff>
    </xdr:to>
    <xdr:sp macro="" textlink="">
      <xdr:nvSpPr>
        <xdr:cNvPr id="143" name="楕円 142">
          <a:extLst>
            <a:ext uri="{FF2B5EF4-FFF2-40B4-BE49-F238E27FC236}">
              <a16:creationId xmlns:a16="http://schemas.microsoft.com/office/drawing/2014/main" id="{00000000-0008-0000-0500-00008F000000}"/>
            </a:ext>
          </a:extLst>
        </xdr:cNvPr>
        <xdr:cNvSpPr/>
      </xdr:nvSpPr>
      <xdr:spPr bwMode="auto">
        <a:xfrm>
          <a:off x="2857500" y="71111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269718</xdr:rowOff>
    </xdr:from>
    <xdr:ext cx="762000" cy="259045"/>
    <xdr:sp macro="" textlink="">
      <xdr:nvSpPr>
        <xdr:cNvPr id="144" name="テキスト ボックス 143">
          <a:extLst>
            <a:ext uri="{FF2B5EF4-FFF2-40B4-BE49-F238E27FC236}">
              <a16:creationId xmlns:a16="http://schemas.microsoft.com/office/drawing/2014/main" id="{00000000-0008-0000-0500-000090000000}"/>
            </a:ext>
          </a:extLst>
        </xdr:cNvPr>
        <xdr:cNvSpPr txBox="1"/>
      </xdr:nvSpPr>
      <xdr:spPr>
        <a:xfrm>
          <a:off x="2527300" y="6880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鹿児島県さつま町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18,696
18,186
303.90
17,108,954
15,808,051
1,104,816
8,111,381
12,485,974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94,321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154749</xdr:rowOff>
    </xdr:from>
    <xdr:to>
      <xdr:col>24</xdr:col>
      <xdr:colOff>62865</xdr:colOff>
      <xdr:row>39</xdr:row>
      <xdr:rowOff>123469</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126799"/>
          <a:ext cx="1270" cy="1683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127296</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813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55,852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123469</xdr:rowOff>
    </xdr:from>
    <xdr:to>
      <xdr:col>24</xdr:col>
      <xdr:colOff>152400</xdr:colOff>
      <xdr:row>39</xdr:row>
      <xdr:rowOff>123469</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8100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101426</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4902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29</xdr:row>
      <xdr:rowOff>154749</xdr:rowOff>
    </xdr:from>
    <xdr:to>
      <xdr:col>24</xdr:col>
      <xdr:colOff>152400</xdr:colOff>
      <xdr:row>29</xdr:row>
      <xdr:rowOff>154749</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126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29</xdr:row>
      <xdr:rowOff>154749</xdr:rowOff>
    </xdr:from>
    <xdr:to>
      <xdr:col>24</xdr:col>
      <xdr:colOff>63500</xdr:colOff>
      <xdr:row>31</xdr:row>
      <xdr:rowOff>9722</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5126799"/>
          <a:ext cx="838200" cy="197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29970</xdr:rowOff>
    </xdr:from>
    <xdr:ext cx="534377"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62021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51543</xdr:rowOff>
    </xdr:from>
    <xdr:to>
      <xdr:col>24</xdr:col>
      <xdr:colOff>114300</xdr:colOff>
      <xdr:row>36</xdr:row>
      <xdr:rowOff>153143</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223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31</xdr:row>
      <xdr:rowOff>9722</xdr:rowOff>
    </xdr:from>
    <xdr:to>
      <xdr:col>19</xdr:col>
      <xdr:colOff>177800</xdr:colOff>
      <xdr:row>31</xdr:row>
      <xdr:rowOff>13246</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5324672"/>
          <a:ext cx="889000" cy="3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153213</xdr:rowOff>
    </xdr:from>
    <xdr:to>
      <xdr:col>20</xdr:col>
      <xdr:colOff>38100</xdr:colOff>
      <xdr:row>37</xdr:row>
      <xdr:rowOff>83363</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325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74490</xdr:rowOff>
    </xdr:from>
    <xdr:ext cx="534377"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530111" y="6418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31</xdr:row>
      <xdr:rowOff>5683</xdr:rowOff>
    </xdr:from>
    <xdr:to>
      <xdr:col>15</xdr:col>
      <xdr:colOff>50800</xdr:colOff>
      <xdr:row>31</xdr:row>
      <xdr:rowOff>13246</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a:off x="2019300" y="5320633"/>
          <a:ext cx="889000" cy="7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25426</xdr:rowOff>
    </xdr:from>
    <xdr:to>
      <xdr:col>15</xdr:col>
      <xdr:colOff>101600</xdr:colOff>
      <xdr:row>37</xdr:row>
      <xdr:rowOff>127026</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369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118153</xdr:rowOff>
    </xdr:from>
    <xdr:ext cx="534377"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1111" y="6461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30</xdr:row>
      <xdr:rowOff>161074</xdr:rowOff>
    </xdr:from>
    <xdr:to>
      <xdr:col>10</xdr:col>
      <xdr:colOff>114300</xdr:colOff>
      <xdr:row>31</xdr:row>
      <xdr:rowOff>5683</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a:off x="1130300" y="5304574"/>
          <a:ext cx="889000" cy="16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35674</xdr:rowOff>
    </xdr:from>
    <xdr:to>
      <xdr:col>10</xdr:col>
      <xdr:colOff>165100</xdr:colOff>
      <xdr:row>37</xdr:row>
      <xdr:rowOff>137274</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379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128402</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2111" y="6472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124638</xdr:rowOff>
    </xdr:from>
    <xdr:to>
      <xdr:col>6</xdr:col>
      <xdr:colOff>38100</xdr:colOff>
      <xdr:row>38</xdr:row>
      <xdr:rowOff>54787</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46828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45915</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3111" y="6561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29</xdr:row>
      <xdr:rowOff>103949</xdr:rowOff>
    </xdr:from>
    <xdr:to>
      <xdr:col>24</xdr:col>
      <xdr:colOff>114300</xdr:colOff>
      <xdr:row>30</xdr:row>
      <xdr:rowOff>34099</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5075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29</xdr:row>
      <xdr:rowOff>56976</xdr:rowOff>
    </xdr:from>
    <xdr:ext cx="599010"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5029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144,210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30</xdr:row>
      <xdr:rowOff>130372</xdr:rowOff>
    </xdr:from>
    <xdr:to>
      <xdr:col>20</xdr:col>
      <xdr:colOff>38100</xdr:colOff>
      <xdr:row>31</xdr:row>
      <xdr:rowOff>60522</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527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29</xdr:row>
      <xdr:rowOff>77049</xdr:rowOff>
    </xdr:from>
    <xdr:ext cx="599010"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497795" y="50490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30</xdr:row>
      <xdr:rowOff>133896</xdr:rowOff>
    </xdr:from>
    <xdr:to>
      <xdr:col>15</xdr:col>
      <xdr:colOff>101600</xdr:colOff>
      <xdr:row>31</xdr:row>
      <xdr:rowOff>64046</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5277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29</xdr:row>
      <xdr:rowOff>80573</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08795" y="50526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30</xdr:row>
      <xdr:rowOff>126333</xdr:rowOff>
    </xdr:from>
    <xdr:to>
      <xdr:col>10</xdr:col>
      <xdr:colOff>165100</xdr:colOff>
      <xdr:row>31</xdr:row>
      <xdr:rowOff>56483</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5269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29</xdr:row>
      <xdr:rowOff>73010</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19795" y="50450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30</xdr:row>
      <xdr:rowOff>110274</xdr:rowOff>
    </xdr:from>
    <xdr:to>
      <xdr:col>6</xdr:col>
      <xdr:colOff>38100</xdr:colOff>
      <xdr:row>31</xdr:row>
      <xdr:rowOff>40424</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5253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29</xdr:row>
      <xdr:rowOff>56951</xdr:rowOff>
    </xdr:from>
    <xdr:ext cx="599010"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30795" y="50290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86,607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20421</xdr:rowOff>
    </xdr:from>
    <xdr:to>
      <xdr:col>24</xdr:col>
      <xdr:colOff>62865</xdr:colOff>
      <xdr:row>58</xdr:row>
      <xdr:rowOff>14884</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592921"/>
          <a:ext cx="1270" cy="13660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18711</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9962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45,828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14884</xdr:rowOff>
    </xdr:from>
    <xdr:to>
      <xdr:col>24</xdr:col>
      <xdr:colOff>152400</xdr:colOff>
      <xdr:row>58</xdr:row>
      <xdr:rowOff>14884</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9958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138548</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3681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153,392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20421</xdr:rowOff>
    </xdr:from>
    <xdr:to>
      <xdr:col>24</xdr:col>
      <xdr:colOff>152400</xdr:colOff>
      <xdr:row>50</xdr:row>
      <xdr:rowOff>20421</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5929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54</xdr:row>
      <xdr:rowOff>110490</xdr:rowOff>
    </xdr:from>
    <xdr:to>
      <xdr:col>24</xdr:col>
      <xdr:colOff>63500</xdr:colOff>
      <xdr:row>55</xdr:row>
      <xdr:rowOff>4991</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368790"/>
          <a:ext cx="838200" cy="65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37609</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467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59182</xdr:rowOff>
    </xdr:from>
    <xdr:to>
      <xdr:col>24</xdr:col>
      <xdr:colOff>114300</xdr:colOff>
      <xdr:row>55</xdr:row>
      <xdr:rowOff>160782</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488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4991</xdr:rowOff>
    </xdr:from>
    <xdr:to>
      <xdr:col>19</xdr:col>
      <xdr:colOff>177800</xdr:colOff>
      <xdr:row>55</xdr:row>
      <xdr:rowOff>72339</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908300" y="9434741"/>
          <a:ext cx="889000" cy="67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77127</xdr:rowOff>
    </xdr:from>
    <xdr:to>
      <xdr:col>20</xdr:col>
      <xdr:colOff>38100</xdr:colOff>
      <xdr:row>56</xdr:row>
      <xdr:rowOff>7277</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506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169854</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599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72339</xdr:rowOff>
    </xdr:from>
    <xdr:to>
      <xdr:col>15</xdr:col>
      <xdr:colOff>50800</xdr:colOff>
      <xdr:row>56</xdr:row>
      <xdr:rowOff>40907</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502089"/>
          <a:ext cx="889000" cy="140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79731</xdr:rowOff>
    </xdr:from>
    <xdr:to>
      <xdr:col>15</xdr:col>
      <xdr:colOff>101600</xdr:colOff>
      <xdr:row>56</xdr:row>
      <xdr:rowOff>9881</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509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1008</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602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77,222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40907</xdr:rowOff>
    </xdr:from>
    <xdr:to>
      <xdr:col>10</xdr:col>
      <xdr:colOff>114300</xdr:colOff>
      <xdr:row>56</xdr:row>
      <xdr:rowOff>57315</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642107"/>
          <a:ext cx="889000" cy="16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158610</xdr:rowOff>
    </xdr:from>
    <xdr:to>
      <xdr:col>10</xdr:col>
      <xdr:colOff>165100</xdr:colOff>
      <xdr:row>56</xdr:row>
      <xdr:rowOff>88760</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58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105287</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9363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45377</xdr:rowOff>
    </xdr:from>
    <xdr:to>
      <xdr:col>6</xdr:col>
      <xdr:colOff>38100</xdr:colOff>
      <xdr:row>56</xdr:row>
      <xdr:rowOff>146977</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646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138104</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9739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59690</xdr:rowOff>
    </xdr:from>
    <xdr:to>
      <xdr:col>24</xdr:col>
      <xdr:colOff>114300</xdr:colOff>
      <xdr:row>54</xdr:row>
      <xdr:rowOff>161290</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317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82567</xdr:rowOff>
    </xdr:from>
    <xdr:ext cx="534377"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169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125641</xdr:rowOff>
    </xdr:from>
    <xdr:to>
      <xdr:col>20</xdr:col>
      <xdr:colOff>38100</xdr:colOff>
      <xdr:row>55</xdr:row>
      <xdr:rowOff>55791</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383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53</xdr:row>
      <xdr:rowOff>72318</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30111" y="9159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21539</xdr:rowOff>
    </xdr:from>
    <xdr:to>
      <xdr:col>15</xdr:col>
      <xdr:colOff>101600</xdr:colOff>
      <xdr:row>55</xdr:row>
      <xdr:rowOff>123139</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451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53</xdr:row>
      <xdr:rowOff>139666</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1111" y="92265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161557</xdr:rowOff>
    </xdr:from>
    <xdr:to>
      <xdr:col>10</xdr:col>
      <xdr:colOff>165100</xdr:colOff>
      <xdr:row>56</xdr:row>
      <xdr:rowOff>91707</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591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82834</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9684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6515</xdr:rowOff>
    </xdr:from>
    <xdr:to>
      <xdr:col>6</xdr:col>
      <xdr:colOff>38100</xdr:colOff>
      <xdr:row>56</xdr:row>
      <xdr:rowOff>108115</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607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54</xdr:row>
      <xdr:rowOff>124642</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93829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25400</xdr:rowOff>
    </xdr:from>
    <xdr:to>
      <xdr:col>28</xdr:col>
      <xdr:colOff>114300</xdr:colOff>
      <xdr:row>78</xdr:row>
      <xdr:rowOff>25400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54627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82550</xdr:rowOff>
    </xdr:from>
    <xdr:to>
      <xdr:col>28</xdr:col>
      <xdr:colOff>114300</xdr:colOff>
      <xdr:row>71</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70</xdr:row>
      <xdr:rowOff>111777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113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119983</xdr:rowOff>
    </xdr:from>
    <xdr:to>
      <xdr:col>24</xdr:col>
      <xdr:colOff>62865</xdr:colOff>
      <xdr:row>77</xdr:row>
      <xdr:rowOff>152615</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121483"/>
          <a:ext cx="1270" cy="12327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156442</xdr:rowOff>
    </xdr:from>
    <xdr:ext cx="378565"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3580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152615</xdr:rowOff>
    </xdr:from>
    <xdr:to>
      <xdr:col>24</xdr:col>
      <xdr:colOff>152400</xdr:colOff>
      <xdr:row>77</xdr:row>
      <xdr:rowOff>152615</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354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66660</xdr:rowOff>
    </xdr:from>
    <xdr:ext cx="534377"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1896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22,345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119983</xdr:rowOff>
    </xdr:from>
    <xdr:to>
      <xdr:col>24</xdr:col>
      <xdr:colOff>152400</xdr:colOff>
      <xdr:row>70</xdr:row>
      <xdr:rowOff>119983</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1214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117011</xdr:rowOff>
    </xdr:from>
    <xdr:to>
      <xdr:col>24</xdr:col>
      <xdr:colOff>63500</xdr:colOff>
      <xdr:row>76</xdr:row>
      <xdr:rowOff>119526</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3797300" y="12975761"/>
          <a:ext cx="838200" cy="173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170997</xdr:rowOff>
    </xdr:from>
    <xdr:ext cx="469744"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0297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21120</xdr:rowOff>
    </xdr:from>
    <xdr:to>
      <xdr:col>24</xdr:col>
      <xdr:colOff>114300</xdr:colOff>
      <xdr:row>76</xdr:row>
      <xdr:rowOff>122720</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051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119526</xdr:rowOff>
    </xdr:from>
    <xdr:to>
      <xdr:col>19</xdr:col>
      <xdr:colOff>177800</xdr:colOff>
      <xdr:row>77</xdr:row>
      <xdr:rowOff>6026</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2908300" y="13149726"/>
          <a:ext cx="889000" cy="57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37007</xdr:rowOff>
    </xdr:from>
    <xdr:to>
      <xdr:col>20</xdr:col>
      <xdr:colOff>38100</xdr:colOff>
      <xdr:row>76</xdr:row>
      <xdr:rowOff>138607</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067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74</xdr:row>
      <xdr:rowOff>155135</xdr:rowOff>
    </xdr:from>
    <xdr:ext cx="469744"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62428" y="12842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6026</xdr:rowOff>
    </xdr:from>
    <xdr:to>
      <xdr:col>15</xdr:col>
      <xdr:colOff>50800</xdr:colOff>
      <xdr:row>77</xdr:row>
      <xdr:rowOff>13799</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019300" y="13207676"/>
          <a:ext cx="889000" cy="7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34207</xdr:rowOff>
    </xdr:from>
    <xdr:to>
      <xdr:col>15</xdr:col>
      <xdr:colOff>101600</xdr:colOff>
      <xdr:row>76</xdr:row>
      <xdr:rowOff>135807</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064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74</xdr:row>
      <xdr:rowOff>152334</xdr:rowOff>
    </xdr:from>
    <xdr:ext cx="469744"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73428" y="12839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129699</xdr:rowOff>
    </xdr:from>
    <xdr:to>
      <xdr:col>10</xdr:col>
      <xdr:colOff>114300</xdr:colOff>
      <xdr:row>77</xdr:row>
      <xdr:rowOff>13799</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a:off x="1130300" y="13159899"/>
          <a:ext cx="889000" cy="55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20606</xdr:rowOff>
    </xdr:from>
    <xdr:to>
      <xdr:col>10</xdr:col>
      <xdr:colOff>165100</xdr:colOff>
      <xdr:row>76</xdr:row>
      <xdr:rowOff>122206</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050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74</xdr:row>
      <xdr:rowOff>138733</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84428" y="128260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63582</xdr:rowOff>
    </xdr:from>
    <xdr:to>
      <xdr:col>6</xdr:col>
      <xdr:colOff>38100</xdr:colOff>
      <xdr:row>76</xdr:row>
      <xdr:rowOff>165182</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093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10259</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95428" y="12869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66211</xdr:rowOff>
    </xdr:from>
    <xdr:to>
      <xdr:col>24</xdr:col>
      <xdr:colOff>114300</xdr:colOff>
      <xdr:row>75</xdr:row>
      <xdr:rowOff>167811</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292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89088</xdr:rowOff>
    </xdr:from>
    <xdr:ext cx="469744"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2776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68726</xdr:rowOff>
    </xdr:from>
    <xdr:to>
      <xdr:col>20</xdr:col>
      <xdr:colOff>38100</xdr:colOff>
      <xdr:row>76</xdr:row>
      <xdr:rowOff>170326</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3098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161453</xdr:rowOff>
    </xdr:from>
    <xdr:ext cx="469744"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562428" y="13191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126676</xdr:rowOff>
    </xdr:from>
    <xdr:to>
      <xdr:col>15</xdr:col>
      <xdr:colOff>101600</xdr:colOff>
      <xdr:row>77</xdr:row>
      <xdr:rowOff>56826</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3156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47953</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73428" y="132496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134449</xdr:rowOff>
    </xdr:from>
    <xdr:to>
      <xdr:col>10</xdr:col>
      <xdr:colOff>165100</xdr:colOff>
      <xdr:row>77</xdr:row>
      <xdr:rowOff>64599</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3164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55726</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84428" y="13257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78899</xdr:rowOff>
    </xdr:from>
    <xdr:to>
      <xdr:col>6</xdr:col>
      <xdr:colOff>38100</xdr:colOff>
      <xdr:row>77</xdr:row>
      <xdr:rowOff>9049</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3109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176</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95428" y="132018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扶助費グラフ枠">
          <a:extLst>
            <a:ext uri="{FF2B5EF4-FFF2-40B4-BE49-F238E27FC236}">
              <a16:creationId xmlns:a16="http://schemas.microsoft.com/office/drawing/2014/main" id="{00000000-0008-0000-06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4304</xdr:rowOff>
    </xdr:from>
    <xdr:to>
      <xdr:col>24</xdr:col>
      <xdr:colOff>62865</xdr:colOff>
      <xdr:row>99</xdr:row>
      <xdr:rowOff>56162</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flipV="1">
          <a:off x="4633595" y="15606254"/>
          <a:ext cx="1270" cy="14234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59989</xdr:rowOff>
    </xdr:from>
    <xdr:ext cx="534377" cy="259045"/>
    <xdr:sp macro="" textlink="">
      <xdr:nvSpPr>
        <xdr:cNvPr id="228" name="扶助費最小値テキスト">
          <a:extLst>
            <a:ext uri="{FF2B5EF4-FFF2-40B4-BE49-F238E27FC236}">
              <a16:creationId xmlns:a16="http://schemas.microsoft.com/office/drawing/2014/main" id="{00000000-0008-0000-0600-0000E4000000}"/>
            </a:ext>
          </a:extLst>
        </xdr:cNvPr>
        <xdr:cNvSpPr txBox="1"/>
      </xdr:nvSpPr>
      <xdr:spPr>
        <a:xfrm>
          <a:off x="4686300" y="17033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62,616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56162</xdr:rowOff>
    </xdr:from>
    <xdr:to>
      <xdr:col>24</xdr:col>
      <xdr:colOff>152400</xdr:colOff>
      <xdr:row>99</xdr:row>
      <xdr:rowOff>56162</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4546600" y="17029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122431</xdr:rowOff>
    </xdr:from>
    <xdr:ext cx="599010" cy="259045"/>
    <xdr:sp macro="" textlink="">
      <xdr:nvSpPr>
        <xdr:cNvPr id="230" name="扶助費最大値テキスト">
          <a:extLst>
            <a:ext uri="{FF2B5EF4-FFF2-40B4-BE49-F238E27FC236}">
              <a16:creationId xmlns:a16="http://schemas.microsoft.com/office/drawing/2014/main" id="{00000000-0008-0000-0600-0000E6000000}"/>
            </a:ext>
          </a:extLst>
        </xdr:cNvPr>
        <xdr:cNvSpPr txBox="1"/>
      </xdr:nvSpPr>
      <xdr:spPr>
        <a:xfrm>
          <a:off x="4686300" y="15381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149,792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4304</xdr:rowOff>
    </xdr:from>
    <xdr:to>
      <xdr:col>24</xdr:col>
      <xdr:colOff>152400</xdr:colOff>
      <xdr:row>91</xdr:row>
      <xdr:rowOff>4304</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5606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91</xdr:row>
      <xdr:rowOff>4304</xdr:rowOff>
    </xdr:from>
    <xdr:to>
      <xdr:col>24</xdr:col>
      <xdr:colOff>63500</xdr:colOff>
      <xdr:row>91</xdr:row>
      <xdr:rowOff>17579</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flipV="1">
          <a:off x="3797300" y="15606254"/>
          <a:ext cx="838200" cy="13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30669</xdr:rowOff>
    </xdr:from>
    <xdr:ext cx="534377" cy="259045"/>
    <xdr:sp macro="" textlink="">
      <xdr:nvSpPr>
        <xdr:cNvPr id="233" name="扶助費平均値テキスト">
          <a:extLst>
            <a:ext uri="{FF2B5EF4-FFF2-40B4-BE49-F238E27FC236}">
              <a16:creationId xmlns:a16="http://schemas.microsoft.com/office/drawing/2014/main" id="{00000000-0008-0000-0600-0000E9000000}"/>
            </a:ext>
          </a:extLst>
        </xdr:cNvPr>
        <xdr:cNvSpPr txBox="1"/>
      </xdr:nvSpPr>
      <xdr:spPr>
        <a:xfrm>
          <a:off x="4686300" y="164898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52242</xdr:rowOff>
    </xdr:from>
    <xdr:to>
      <xdr:col>24</xdr:col>
      <xdr:colOff>114300</xdr:colOff>
      <xdr:row>96</xdr:row>
      <xdr:rowOff>153842</xdr:rowOff>
    </xdr:to>
    <xdr:sp macro="" textlink="">
      <xdr:nvSpPr>
        <xdr:cNvPr id="234" name="フローチャート: 判断 233">
          <a:extLst>
            <a:ext uri="{FF2B5EF4-FFF2-40B4-BE49-F238E27FC236}">
              <a16:creationId xmlns:a16="http://schemas.microsoft.com/office/drawing/2014/main" id="{00000000-0008-0000-0600-0000EA000000}"/>
            </a:ext>
          </a:extLst>
        </xdr:cNvPr>
        <xdr:cNvSpPr/>
      </xdr:nvSpPr>
      <xdr:spPr>
        <a:xfrm>
          <a:off x="4584700" y="16511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91</xdr:row>
      <xdr:rowOff>17579</xdr:rowOff>
    </xdr:from>
    <xdr:to>
      <xdr:col>19</xdr:col>
      <xdr:colOff>177800</xdr:colOff>
      <xdr:row>93</xdr:row>
      <xdr:rowOff>50498</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2908300" y="15619529"/>
          <a:ext cx="889000" cy="375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26084</xdr:rowOff>
    </xdr:from>
    <xdr:to>
      <xdr:col>20</xdr:col>
      <xdr:colOff>38100</xdr:colOff>
      <xdr:row>97</xdr:row>
      <xdr:rowOff>127684</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3746500" y="16656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118811</xdr:rowOff>
    </xdr:from>
    <xdr:ext cx="534377"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3530111" y="16749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91</xdr:row>
      <xdr:rowOff>101606</xdr:rowOff>
    </xdr:from>
    <xdr:to>
      <xdr:col>15</xdr:col>
      <xdr:colOff>50800</xdr:colOff>
      <xdr:row>93</xdr:row>
      <xdr:rowOff>50498</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2019300" y="15703556"/>
          <a:ext cx="889000" cy="291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107352</xdr:rowOff>
    </xdr:from>
    <xdr:to>
      <xdr:col>15</xdr:col>
      <xdr:colOff>101600</xdr:colOff>
      <xdr:row>98</xdr:row>
      <xdr:rowOff>37502</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2857500" y="16738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28629</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2641111" y="16830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91</xdr:row>
      <xdr:rowOff>101606</xdr:rowOff>
    </xdr:from>
    <xdr:to>
      <xdr:col>10</xdr:col>
      <xdr:colOff>114300</xdr:colOff>
      <xdr:row>94</xdr:row>
      <xdr:rowOff>70369</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1130300" y="15703556"/>
          <a:ext cx="889000" cy="483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72392</xdr:rowOff>
    </xdr:from>
    <xdr:to>
      <xdr:col>10</xdr:col>
      <xdr:colOff>165100</xdr:colOff>
      <xdr:row>97</xdr:row>
      <xdr:rowOff>2542</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1968500" y="16531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165119</xdr:rowOff>
    </xdr:from>
    <xdr:ext cx="534377"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1752111" y="16624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81797</xdr:rowOff>
    </xdr:from>
    <xdr:to>
      <xdr:col>6</xdr:col>
      <xdr:colOff>38100</xdr:colOff>
      <xdr:row>99</xdr:row>
      <xdr:rowOff>11947</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079500" y="1688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3074</xdr:rowOff>
    </xdr:from>
    <xdr:ext cx="534377"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863111" y="16976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90</xdr:row>
      <xdr:rowOff>124954</xdr:rowOff>
    </xdr:from>
    <xdr:to>
      <xdr:col>24</xdr:col>
      <xdr:colOff>114300</xdr:colOff>
      <xdr:row>91</xdr:row>
      <xdr:rowOff>55104</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4584700" y="1555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90</xdr:row>
      <xdr:rowOff>77981</xdr:rowOff>
    </xdr:from>
    <xdr:ext cx="599010" cy="259045"/>
    <xdr:sp macro="" textlink="">
      <xdr:nvSpPr>
        <xdr:cNvPr id="252" name="扶助費該当値テキスト">
          <a:extLst>
            <a:ext uri="{FF2B5EF4-FFF2-40B4-BE49-F238E27FC236}">
              <a16:creationId xmlns:a16="http://schemas.microsoft.com/office/drawing/2014/main" id="{00000000-0008-0000-0600-0000FC000000}"/>
            </a:ext>
          </a:extLst>
        </xdr:cNvPr>
        <xdr:cNvSpPr txBox="1"/>
      </xdr:nvSpPr>
      <xdr:spPr>
        <a:xfrm>
          <a:off x="4686300" y="15508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90</xdr:row>
      <xdr:rowOff>138229</xdr:rowOff>
    </xdr:from>
    <xdr:to>
      <xdr:col>20</xdr:col>
      <xdr:colOff>38100</xdr:colOff>
      <xdr:row>91</xdr:row>
      <xdr:rowOff>68379</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3746500" y="15568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89</xdr:row>
      <xdr:rowOff>84906</xdr:rowOff>
    </xdr:from>
    <xdr:ext cx="59901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3497795" y="15343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92</xdr:row>
      <xdr:rowOff>171148</xdr:rowOff>
    </xdr:from>
    <xdr:to>
      <xdr:col>15</xdr:col>
      <xdr:colOff>101600</xdr:colOff>
      <xdr:row>93</xdr:row>
      <xdr:rowOff>101298</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2857500" y="1594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91</xdr:row>
      <xdr:rowOff>117825</xdr:rowOff>
    </xdr:from>
    <xdr:ext cx="59901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2608795" y="157197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91</xdr:row>
      <xdr:rowOff>50806</xdr:rowOff>
    </xdr:from>
    <xdr:to>
      <xdr:col>10</xdr:col>
      <xdr:colOff>165100</xdr:colOff>
      <xdr:row>91</xdr:row>
      <xdr:rowOff>152406</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1968500" y="15652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89</xdr:row>
      <xdr:rowOff>168933</xdr:rowOff>
    </xdr:from>
    <xdr:ext cx="59901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1719795" y="154279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94</xdr:row>
      <xdr:rowOff>19569</xdr:rowOff>
    </xdr:from>
    <xdr:to>
      <xdr:col>6</xdr:col>
      <xdr:colOff>38100</xdr:colOff>
      <xdr:row>94</xdr:row>
      <xdr:rowOff>121169</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079500" y="16135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92</xdr:row>
      <xdr:rowOff>137696</xdr:rowOff>
    </xdr:from>
    <xdr:ext cx="599010"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830795" y="159110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35</xdr:row>
      <xdr:rowOff>54627</xdr:rowOff>
    </xdr:from>
    <xdr:ext cx="59541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08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111777</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168927</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1" name="補助費等グラフ枠">
          <a:extLst>
            <a:ext uri="{FF2B5EF4-FFF2-40B4-BE49-F238E27FC236}">
              <a16:creationId xmlns:a16="http://schemas.microsoft.com/office/drawing/2014/main" id="{00000000-0008-0000-0600-000019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32</xdr:row>
      <xdr:rowOff>80735</xdr:rowOff>
    </xdr:from>
    <xdr:to>
      <xdr:col>54</xdr:col>
      <xdr:colOff>189865</xdr:colOff>
      <xdr:row>37</xdr:row>
      <xdr:rowOff>162194</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flipV="1">
          <a:off x="10475595" y="5567135"/>
          <a:ext cx="1270" cy="9387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166021</xdr:rowOff>
    </xdr:from>
    <xdr:ext cx="534377" cy="259045"/>
    <xdr:sp macro="" textlink="">
      <xdr:nvSpPr>
        <xdr:cNvPr id="283" name="補助費等最小値テキスト">
          <a:extLst>
            <a:ext uri="{FF2B5EF4-FFF2-40B4-BE49-F238E27FC236}">
              <a16:creationId xmlns:a16="http://schemas.microsoft.com/office/drawing/2014/main" id="{00000000-0008-0000-0600-00001B010000}"/>
            </a:ext>
          </a:extLst>
        </xdr:cNvPr>
        <xdr:cNvSpPr txBox="1"/>
      </xdr:nvSpPr>
      <xdr:spPr>
        <a:xfrm>
          <a:off x="10528300" y="6509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162194</xdr:rowOff>
    </xdr:from>
    <xdr:to>
      <xdr:col>55</xdr:col>
      <xdr:colOff>88900</xdr:colOff>
      <xdr:row>37</xdr:row>
      <xdr:rowOff>162194</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10388600" y="6505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31</xdr:row>
      <xdr:rowOff>27412</xdr:rowOff>
    </xdr:from>
    <xdr:ext cx="599010" cy="259045"/>
    <xdr:sp macro="" textlink="">
      <xdr:nvSpPr>
        <xdr:cNvPr id="285" name="補助費等最大値テキスト">
          <a:extLst>
            <a:ext uri="{FF2B5EF4-FFF2-40B4-BE49-F238E27FC236}">
              <a16:creationId xmlns:a16="http://schemas.microsoft.com/office/drawing/2014/main" id="{00000000-0008-0000-0600-00001D010000}"/>
            </a:ext>
          </a:extLst>
        </xdr:cNvPr>
        <xdr:cNvSpPr txBox="1"/>
      </xdr:nvSpPr>
      <xdr:spPr>
        <a:xfrm>
          <a:off x="10528300" y="5342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237,897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32</xdr:row>
      <xdr:rowOff>80735</xdr:rowOff>
    </xdr:from>
    <xdr:to>
      <xdr:col>55</xdr:col>
      <xdr:colOff>88900</xdr:colOff>
      <xdr:row>32</xdr:row>
      <xdr:rowOff>80735</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10388600" y="5567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129262</xdr:rowOff>
    </xdr:from>
    <xdr:to>
      <xdr:col>55</xdr:col>
      <xdr:colOff>0</xdr:colOff>
      <xdr:row>37</xdr:row>
      <xdr:rowOff>13133</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9639300" y="6301462"/>
          <a:ext cx="838200" cy="55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108938</xdr:rowOff>
    </xdr:from>
    <xdr:ext cx="534377" cy="259045"/>
    <xdr:sp macro="" textlink="">
      <xdr:nvSpPr>
        <xdr:cNvPr id="288" name="補助費等平均値テキスト">
          <a:extLst>
            <a:ext uri="{FF2B5EF4-FFF2-40B4-BE49-F238E27FC236}">
              <a16:creationId xmlns:a16="http://schemas.microsoft.com/office/drawing/2014/main" id="{00000000-0008-0000-0600-000020010000}"/>
            </a:ext>
          </a:extLst>
        </xdr:cNvPr>
        <xdr:cNvSpPr txBox="1"/>
      </xdr:nvSpPr>
      <xdr:spPr>
        <a:xfrm>
          <a:off x="10528300" y="61096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86061</xdr:rowOff>
    </xdr:from>
    <xdr:to>
      <xdr:col>55</xdr:col>
      <xdr:colOff>50800</xdr:colOff>
      <xdr:row>37</xdr:row>
      <xdr:rowOff>16211</xdr:rowOff>
    </xdr:to>
    <xdr:sp macro="" textlink="">
      <xdr:nvSpPr>
        <xdr:cNvPr id="289" name="フローチャート: 判断 288">
          <a:extLst>
            <a:ext uri="{FF2B5EF4-FFF2-40B4-BE49-F238E27FC236}">
              <a16:creationId xmlns:a16="http://schemas.microsoft.com/office/drawing/2014/main" id="{00000000-0008-0000-0600-000021010000}"/>
            </a:ext>
          </a:extLst>
        </xdr:cNvPr>
        <xdr:cNvSpPr/>
      </xdr:nvSpPr>
      <xdr:spPr>
        <a:xfrm>
          <a:off x="10426700" y="6258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129262</xdr:rowOff>
    </xdr:from>
    <xdr:to>
      <xdr:col>50</xdr:col>
      <xdr:colOff>114300</xdr:colOff>
      <xdr:row>36</xdr:row>
      <xdr:rowOff>154216</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flipV="1">
          <a:off x="8750300" y="6301462"/>
          <a:ext cx="889000" cy="24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95246</xdr:rowOff>
    </xdr:from>
    <xdr:to>
      <xdr:col>50</xdr:col>
      <xdr:colOff>165100</xdr:colOff>
      <xdr:row>37</xdr:row>
      <xdr:rowOff>25396</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9588500" y="6267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16523</xdr:rowOff>
    </xdr:from>
    <xdr:ext cx="534377" cy="259045"/>
    <xdr:sp macro="" textlink="">
      <xdr:nvSpPr>
        <xdr:cNvPr id="292" name="テキスト ボックス 291">
          <a:extLst>
            <a:ext uri="{FF2B5EF4-FFF2-40B4-BE49-F238E27FC236}">
              <a16:creationId xmlns:a16="http://schemas.microsoft.com/office/drawing/2014/main" id="{00000000-0008-0000-0600-000024010000}"/>
            </a:ext>
          </a:extLst>
        </xdr:cNvPr>
        <xdr:cNvSpPr txBox="1"/>
      </xdr:nvSpPr>
      <xdr:spPr>
        <a:xfrm>
          <a:off x="9372111" y="6360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154216</xdr:rowOff>
    </xdr:from>
    <xdr:to>
      <xdr:col>45</xdr:col>
      <xdr:colOff>177800</xdr:colOff>
      <xdr:row>37</xdr:row>
      <xdr:rowOff>29076</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7861300" y="6326416"/>
          <a:ext cx="889000" cy="46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109158</xdr:rowOff>
    </xdr:from>
    <xdr:to>
      <xdr:col>46</xdr:col>
      <xdr:colOff>38100</xdr:colOff>
      <xdr:row>37</xdr:row>
      <xdr:rowOff>39308</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8699500" y="6281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30435</xdr:rowOff>
    </xdr:from>
    <xdr:ext cx="534377" cy="259045"/>
    <xdr:sp macro="" textlink="">
      <xdr:nvSpPr>
        <xdr:cNvPr id="295" name="テキスト ボックス 294">
          <a:extLst>
            <a:ext uri="{FF2B5EF4-FFF2-40B4-BE49-F238E27FC236}">
              <a16:creationId xmlns:a16="http://schemas.microsoft.com/office/drawing/2014/main" id="{00000000-0008-0000-0600-000027010000}"/>
            </a:ext>
          </a:extLst>
        </xdr:cNvPr>
        <xdr:cNvSpPr txBox="1"/>
      </xdr:nvSpPr>
      <xdr:spPr>
        <a:xfrm>
          <a:off x="8483111" y="6374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34</xdr:row>
      <xdr:rowOff>31302</xdr:rowOff>
    </xdr:from>
    <xdr:to>
      <xdr:col>41</xdr:col>
      <xdr:colOff>50800</xdr:colOff>
      <xdr:row>37</xdr:row>
      <xdr:rowOff>29076</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6972300" y="5860602"/>
          <a:ext cx="889000" cy="512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134593</xdr:rowOff>
    </xdr:from>
    <xdr:to>
      <xdr:col>41</xdr:col>
      <xdr:colOff>101600</xdr:colOff>
      <xdr:row>37</xdr:row>
      <xdr:rowOff>64743</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7810500" y="6306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81270</xdr:rowOff>
    </xdr:from>
    <xdr:ext cx="534377"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7594111" y="6082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17261</xdr:rowOff>
    </xdr:from>
    <xdr:to>
      <xdr:col>36</xdr:col>
      <xdr:colOff>165100</xdr:colOff>
      <xdr:row>34</xdr:row>
      <xdr:rowOff>118861</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6921500" y="5846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109988</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6672795" y="59392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133783</xdr:rowOff>
    </xdr:from>
    <xdr:to>
      <xdr:col>55</xdr:col>
      <xdr:colOff>50800</xdr:colOff>
      <xdr:row>37</xdr:row>
      <xdr:rowOff>63933</xdr:rowOff>
    </xdr:to>
    <xdr:sp macro="" textlink="">
      <xdr:nvSpPr>
        <xdr:cNvPr id="306" name="楕円 305">
          <a:extLst>
            <a:ext uri="{FF2B5EF4-FFF2-40B4-BE49-F238E27FC236}">
              <a16:creationId xmlns:a16="http://schemas.microsoft.com/office/drawing/2014/main" id="{00000000-0008-0000-0600-000032010000}"/>
            </a:ext>
          </a:extLst>
        </xdr:cNvPr>
        <xdr:cNvSpPr/>
      </xdr:nvSpPr>
      <xdr:spPr>
        <a:xfrm>
          <a:off x="10426700" y="6305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112210</xdr:rowOff>
    </xdr:from>
    <xdr:ext cx="534377" cy="259045"/>
    <xdr:sp macro="" textlink="">
      <xdr:nvSpPr>
        <xdr:cNvPr id="307" name="補助費等該当値テキスト">
          <a:extLst>
            <a:ext uri="{FF2B5EF4-FFF2-40B4-BE49-F238E27FC236}">
              <a16:creationId xmlns:a16="http://schemas.microsoft.com/office/drawing/2014/main" id="{00000000-0008-0000-0600-000033010000}"/>
            </a:ext>
          </a:extLst>
        </xdr:cNvPr>
        <xdr:cNvSpPr txBox="1"/>
      </xdr:nvSpPr>
      <xdr:spPr>
        <a:xfrm>
          <a:off x="10528300" y="6284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78462</xdr:rowOff>
    </xdr:from>
    <xdr:to>
      <xdr:col>50</xdr:col>
      <xdr:colOff>165100</xdr:colOff>
      <xdr:row>37</xdr:row>
      <xdr:rowOff>8612</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9588500" y="6250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25139</xdr:rowOff>
    </xdr:from>
    <xdr:ext cx="534377"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9372111" y="6025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103416</xdr:rowOff>
    </xdr:from>
    <xdr:to>
      <xdr:col>46</xdr:col>
      <xdr:colOff>38100</xdr:colOff>
      <xdr:row>37</xdr:row>
      <xdr:rowOff>33566</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8699500" y="6275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50093</xdr:rowOff>
    </xdr:from>
    <xdr:ext cx="534377"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8483111" y="6050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149726</xdr:rowOff>
    </xdr:from>
    <xdr:to>
      <xdr:col>41</xdr:col>
      <xdr:colOff>101600</xdr:colOff>
      <xdr:row>37</xdr:row>
      <xdr:rowOff>79876</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7810500" y="6321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71003</xdr:rowOff>
    </xdr:from>
    <xdr:ext cx="534377"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7594111" y="6414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151952</xdr:rowOff>
    </xdr:from>
    <xdr:to>
      <xdr:col>36</xdr:col>
      <xdr:colOff>165100</xdr:colOff>
      <xdr:row>34</xdr:row>
      <xdr:rowOff>82102</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6921500" y="5809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98629</xdr:rowOff>
    </xdr:from>
    <xdr:ext cx="59901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6672795" y="55850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6" name="正方形/長方形 315">
          <a:extLst>
            <a:ext uri="{FF2B5EF4-FFF2-40B4-BE49-F238E27FC236}">
              <a16:creationId xmlns:a16="http://schemas.microsoft.com/office/drawing/2014/main" id="{00000000-0008-0000-0600-00003C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5" name="直線コネクタ 324">
          <a:extLst>
            <a:ext uri="{FF2B5EF4-FFF2-40B4-BE49-F238E27FC236}">
              <a16:creationId xmlns:a16="http://schemas.microsoft.com/office/drawing/2014/main" id="{00000000-0008-0000-0600-000045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6" name="直線コネクタ 325">
          <a:extLst>
            <a:ext uri="{FF2B5EF4-FFF2-40B4-BE49-F238E27FC236}">
              <a16:creationId xmlns:a16="http://schemas.microsoft.com/office/drawing/2014/main" id="{00000000-0008-0000-0600-000046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普通建設事業費グラフ枠">
          <a:extLst>
            <a:ext uri="{FF2B5EF4-FFF2-40B4-BE49-F238E27FC236}">
              <a16:creationId xmlns:a16="http://schemas.microsoft.com/office/drawing/2014/main" id="{00000000-0008-0000-0600-000052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8529</xdr:rowOff>
    </xdr:from>
    <xdr:to>
      <xdr:col>54</xdr:col>
      <xdr:colOff>189865</xdr:colOff>
      <xdr:row>58</xdr:row>
      <xdr:rowOff>65504</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flipV="1">
          <a:off x="10475595" y="8752479"/>
          <a:ext cx="1270" cy="12571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69331</xdr:rowOff>
    </xdr:from>
    <xdr:ext cx="534377" cy="259045"/>
    <xdr:sp macro="" textlink="">
      <xdr:nvSpPr>
        <xdr:cNvPr id="340" name="普通建設事業費最小値テキスト">
          <a:extLst>
            <a:ext uri="{FF2B5EF4-FFF2-40B4-BE49-F238E27FC236}">
              <a16:creationId xmlns:a16="http://schemas.microsoft.com/office/drawing/2014/main" id="{00000000-0008-0000-0600-000054010000}"/>
            </a:ext>
          </a:extLst>
        </xdr:cNvPr>
        <xdr:cNvSpPr txBox="1"/>
      </xdr:nvSpPr>
      <xdr:spPr>
        <a:xfrm>
          <a:off x="10528300" y="10013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65504</xdr:rowOff>
    </xdr:from>
    <xdr:to>
      <xdr:col>55</xdr:col>
      <xdr:colOff>88900</xdr:colOff>
      <xdr:row>58</xdr:row>
      <xdr:rowOff>65504</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10388600" y="100096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126656</xdr:rowOff>
    </xdr:from>
    <xdr:ext cx="599010" cy="259045"/>
    <xdr:sp macro="" textlink="">
      <xdr:nvSpPr>
        <xdr:cNvPr id="342" name="普通建設事業費最大値テキスト">
          <a:extLst>
            <a:ext uri="{FF2B5EF4-FFF2-40B4-BE49-F238E27FC236}">
              <a16:creationId xmlns:a16="http://schemas.microsoft.com/office/drawing/2014/main" id="{00000000-0008-0000-0600-000056010000}"/>
            </a:ext>
          </a:extLst>
        </xdr:cNvPr>
        <xdr:cNvSpPr txBox="1"/>
      </xdr:nvSpPr>
      <xdr:spPr>
        <a:xfrm>
          <a:off x="10528300" y="85277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184,714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8529</xdr:rowOff>
    </xdr:from>
    <xdr:to>
      <xdr:col>55</xdr:col>
      <xdr:colOff>88900</xdr:colOff>
      <xdr:row>51</xdr:row>
      <xdr:rowOff>8529</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8752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52</xdr:row>
      <xdr:rowOff>138771</xdr:rowOff>
    </xdr:from>
    <xdr:to>
      <xdr:col>55</xdr:col>
      <xdr:colOff>0</xdr:colOff>
      <xdr:row>52</xdr:row>
      <xdr:rowOff>161440</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flipV="1">
          <a:off x="9639300" y="9054171"/>
          <a:ext cx="838200" cy="22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8165</xdr:rowOff>
    </xdr:from>
    <xdr:ext cx="534377" cy="259045"/>
    <xdr:sp macro="" textlink="">
      <xdr:nvSpPr>
        <xdr:cNvPr id="345" name="普通建設事業費平均値テキスト">
          <a:extLst>
            <a:ext uri="{FF2B5EF4-FFF2-40B4-BE49-F238E27FC236}">
              <a16:creationId xmlns:a16="http://schemas.microsoft.com/office/drawing/2014/main" id="{00000000-0008-0000-0600-000059010000}"/>
            </a:ext>
          </a:extLst>
        </xdr:cNvPr>
        <xdr:cNvSpPr txBox="1"/>
      </xdr:nvSpPr>
      <xdr:spPr>
        <a:xfrm>
          <a:off x="10528300" y="96093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29738</xdr:rowOff>
    </xdr:from>
    <xdr:to>
      <xdr:col>55</xdr:col>
      <xdr:colOff>50800</xdr:colOff>
      <xdr:row>56</xdr:row>
      <xdr:rowOff>131338</xdr:rowOff>
    </xdr:to>
    <xdr:sp macro="" textlink="">
      <xdr:nvSpPr>
        <xdr:cNvPr id="346" name="フローチャート: 判断 345">
          <a:extLst>
            <a:ext uri="{FF2B5EF4-FFF2-40B4-BE49-F238E27FC236}">
              <a16:creationId xmlns:a16="http://schemas.microsoft.com/office/drawing/2014/main" id="{00000000-0008-0000-0600-00005A010000}"/>
            </a:ext>
          </a:extLst>
        </xdr:cNvPr>
        <xdr:cNvSpPr/>
      </xdr:nvSpPr>
      <xdr:spPr>
        <a:xfrm>
          <a:off x="10426700" y="9630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52</xdr:row>
      <xdr:rowOff>161440</xdr:rowOff>
    </xdr:from>
    <xdr:to>
      <xdr:col>50</xdr:col>
      <xdr:colOff>114300</xdr:colOff>
      <xdr:row>55</xdr:row>
      <xdr:rowOff>111620</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8750300" y="9076840"/>
          <a:ext cx="889000" cy="464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36162</xdr:rowOff>
    </xdr:from>
    <xdr:to>
      <xdr:col>50</xdr:col>
      <xdr:colOff>165100</xdr:colOff>
      <xdr:row>56</xdr:row>
      <xdr:rowOff>137762</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9588500" y="9637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128889</xdr:rowOff>
    </xdr:from>
    <xdr:ext cx="534377" cy="259045"/>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9372111" y="9730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52</xdr:row>
      <xdr:rowOff>169204</xdr:rowOff>
    </xdr:from>
    <xdr:to>
      <xdr:col>45</xdr:col>
      <xdr:colOff>177800</xdr:colOff>
      <xdr:row>55</xdr:row>
      <xdr:rowOff>111620</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7861300" y="9084604"/>
          <a:ext cx="889000" cy="456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144297</xdr:rowOff>
    </xdr:from>
    <xdr:to>
      <xdr:col>46</xdr:col>
      <xdr:colOff>38100</xdr:colOff>
      <xdr:row>57</xdr:row>
      <xdr:rowOff>74447</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8699500" y="9745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65574</xdr:rowOff>
    </xdr:from>
    <xdr:ext cx="534377"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8483111" y="9838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52</xdr:row>
      <xdr:rowOff>169204</xdr:rowOff>
    </xdr:from>
    <xdr:to>
      <xdr:col>41</xdr:col>
      <xdr:colOff>50800</xdr:colOff>
      <xdr:row>54</xdr:row>
      <xdr:rowOff>150208</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6972300" y="9084604"/>
          <a:ext cx="889000" cy="323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79901</xdr:rowOff>
    </xdr:from>
    <xdr:to>
      <xdr:col>41</xdr:col>
      <xdr:colOff>101600</xdr:colOff>
      <xdr:row>57</xdr:row>
      <xdr:rowOff>10051</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7810500" y="9681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1178</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7594111" y="9773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97320</xdr:rowOff>
    </xdr:from>
    <xdr:to>
      <xdr:col>36</xdr:col>
      <xdr:colOff>165100</xdr:colOff>
      <xdr:row>57</xdr:row>
      <xdr:rowOff>27470</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6921500" y="9698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18597</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6705111" y="9791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52</xdr:row>
      <xdr:rowOff>87971</xdr:rowOff>
    </xdr:from>
    <xdr:to>
      <xdr:col>55</xdr:col>
      <xdr:colOff>50800</xdr:colOff>
      <xdr:row>53</xdr:row>
      <xdr:rowOff>18121</xdr:rowOff>
    </xdr:to>
    <xdr:sp macro="" textlink="">
      <xdr:nvSpPr>
        <xdr:cNvPr id="363" name="楕円 362">
          <a:extLst>
            <a:ext uri="{FF2B5EF4-FFF2-40B4-BE49-F238E27FC236}">
              <a16:creationId xmlns:a16="http://schemas.microsoft.com/office/drawing/2014/main" id="{00000000-0008-0000-0600-00006B010000}"/>
            </a:ext>
          </a:extLst>
        </xdr:cNvPr>
        <xdr:cNvSpPr/>
      </xdr:nvSpPr>
      <xdr:spPr>
        <a:xfrm>
          <a:off x="10426700" y="9003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51</xdr:row>
      <xdr:rowOff>110848</xdr:rowOff>
    </xdr:from>
    <xdr:ext cx="599010" cy="259045"/>
    <xdr:sp macro="" textlink="">
      <xdr:nvSpPr>
        <xdr:cNvPr id="364" name="普通建設事業費該当値テキスト">
          <a:extLst>
            <a:ext uri="{FF2B5EF4-FFF2-40B4-BE49-F238E27FC236}">
              <a16:creationId xmlns:a16="http://schemas.microsoft.com/office/drawing/2014/main" id="{00000000-0008-0000-0600-00006C010000}"/>
            </a:ext>
          </a:extLst>
        </xdr:cNvPr>
        <xdr:cNvSpPr txBox="1"/>
      </xdr:nvSpPr>
      <xdr:spPr>
        <a:xfrm>
          <a:off x="10528300" y="88547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145,122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52</xdr:row>
      <xdr:rowOff>110640</xdr:rowOff>
    </xdr:from>
    <xdr:to>
      <xdr:col>50</xdr:col>
      <xdr:colOff>165100</xdr:colOff>
      <xdr:row>53</xdr:row>
      <xdr:rowOff>40790</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9588500" y="902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51</xdr:row>
      <xdr:rowOff>57317</xdr:rowOff>
    </xdr:from>
    <xdr:ext cx="59901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339795" y="88012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60820</xdr:rowOff>
    </xdr:from>
    <xdr:to>
      <xdr:col>46</xdr:col>
      <xdr:colOff>38100</xdr:colOff>
      <xdr:row>55</xdr:row>
      <xdr:rowOff>162420</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8699500" y="9490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7497</xdr:rowOff>
    </xdr:from>
    <xdr:ext cx="534377"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8483111" y="9265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52</xdr:row>
      <xdr:rowOff>118404</xdr:rowOff>
    </xdr:from>
    <xdr:to>
      <xdr:col>41</xdr:col>
      <xdr:colOff>101600</xdr:colOff>
      <xdr:row>53</xdr:row>
      <xdr:rowOff>48554</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7810500" y="9033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51</xdr:row>
      <xdr:rowOff>65081</xdr:rowOff>
    </xdr:from>
    <xdr:ext cx="59901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7561795" y="88090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99408</xdr:rowOff>
    </xdr:from>
    <xdr:to>
      <xdr:col>36</xdr:col>
      <xdr:colOff>165100</xdr:colOff>
      <xdr:row>55</xdr:row>
      <xdr:rowOff>29558</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6921500" y="9357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46085</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705111" y="9132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a:extLst>
            <a:ext uri="{FF2B5EF4-FFF2-40B4-BE49-F238E27FC236}">
              <a16:creationId xmlns:a16="http://schemas.microsoft.com/office/drawing/2014/main" id="{00000000-0008-0000-0600-00007E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普通建設事業費 （ うち新規整備　）グラフ枠">
          <a:extLst>
            <a:ext uri="{FF2B5EF4-FFF2-40B4-BE49-F238E27FC236}">
              <a16:creationId xmlns:a16="http://schemas.microsoft.com/office/drawing/2014/main" id="{00000000-0008-0000-06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48042</xdr:rowOff>
    </xdr:from>
    <xdr:to>
      <xdr:col>54</xdr:col>
      <xdr:colOff>189865</xdr:colOff>
      <xdr:row>79</xdr:row>
      <xdr:rowOff>98879</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flipV="1">
          <a:off x="10475595" y="12049542"/>
          <a:ext cx="1270" cy="15938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399" name="普通建設事業費 （ うち新規整備　）最小値テキスト">
          <a:extLst>
            <a:ext uri="{FF2B5EF4-FFF2-40B4-BE49-F238E27FC236}">
              <a16:creationId xmlns:a16="http://schemas.microsoft.com/office/drawing/2014/main" id="{00000000-0008-0000-0600-00008F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166169</xdr:rowOff>
    </xdr:from>
    <xdr:ext cx="599010" cy="259045"/>
    <xdr:sp macro="" textlink="">
      <xdr:nvSpPr>
        <xdr:cNvPr id="401" name="普通建設事業費 （ うち新規整備　）最大値テキスト">
          <a:extLst>
            <a:ext uri="{FF2B5EF4-FFF2-40B4-BE49-F238E27FC236}">
              <a16:creationId xmlns:a16="http://schemas.microsoft.com/office/drawing/2014/main" id="{00000000-0008-0000-0600-000091010000}"/>
            </a:ext>
          </a:extLst>
        </xdr:cNvPr>
        <xdr:cNvSpPr txBox="1"/>
      </xdr:nvSpPr>
      <xdr:spPr>
        <a:xfrm>
          <a:off x="10528300" y="118247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146,420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48042</xdr:rowOff>
    </xdr:from>
    <xdr:to>
      <xdr:col>55</xdr:col>
      <xdr:colOff>88900</xdr:colOff>
      <xdr:row>70</xdr:row>
      <xdr:rowOff>48042</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10388600" y="12049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133648</xdr:rowOff>
    </xdr:from>
    <xdr:to>
      <xdr:col>55</xdr:col>
      <xdr:colOff>0</xdr:colOff>
      <xdr:row>77</xdr:row>
      <xdr:rowOff>20219</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9639300" y="12992398"/>
          <a:ext cx="838200" cy="229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112916</xdr:rowOff>
    </xdr:from>
    <xdr:ext cx="534377" cy="259045"/>
    <xdr:sp macro="" textlink="">
      <xdr:nvSpPr>
        <xdr:cNvPr id="404" name="普通建設事業費 （ うち新規整備　）平均値テキスト">
          <a:extLst>
            <a:ext uri="{FF2B5EF4-FFF2-40B4-BE49-F238E27FC236}">
              <a16:creationId xmlns:a16="http://schemas.microsoft.com/office/drawing/2014/main" id="{00000000-0008-0000-0600-000094010000}"/>
            </a:ext>
          </a:extLst>
        </xdr:cNvPr>
        <xdr:cNvSpPr txBox="1"/>
      </xdr:nvSpPr>
      <xdr:spPr>
        <a:xfrm>
          <a:off x="10528300" y="133145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134489</xdr:rowOff>
    </xdr:from>
    <xdr:to>
      <xdr:col>55</xdr:col>
      <xdr:colOff>50800</xdr:colOff>
      <xdr:row>78</xdr:row>
      <xdr:rowOff>64639</xdr:rowOff>
    </xdr:to>
    <xdr:sp macro="" textlink="">
      <xdr:nvSpPr>
        <xdr:cNvPr id="405" name="フローチャート: 判断 404">
          <a:extLst>
            <a:ext uri="{FF2B5EF4-FFF2-40B4-BE49-F238E27FC236}">
              <a16:creationId xmlns:a16="http://schemas.microsoft.com/office/drawing/2014/main" id="{00000000-0008-0000-0600-000095010000}"/>
            </a:ext>
          </a:extLst>
        </xdr:cNvPr>
        <xdr:cNvSpPr/>
      </xdr:nvSpPr>
      <xdr:spPr>
        <a:xfrm>
          <a:off x="10426700" y="13336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133648</xdr:rowOff>
    </xdr:from>
    <xdr:to>
      <xdr:col>50</xdr:col>
      <xdr:colOff>114300</xdr:colOff>
      <xdr:row>77</xdr:row>
      <xdr:rowOff>156192</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8750300" y="12992398"/>
          <a:ext cx="889000" cy="365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167331</xdr:rowOff>
    </xdr:from>
    <xdr:to>
      <xdr:col>50</xdr:col>
      <xdr:colOff>165100</xdr:colOff>
      <xdr:row>78</xdr:row>
      <xdr:rowOff>97481</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9588500" y="13368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88608</xdr:rowOff>
    </xdr:from>
    <xdr:ext cx="534377"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9372111" y="13461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8461</xdr:rowOff>
    </xdr:from>
    <xdr:to>
      <xdr:col>45</xdr:col>
      <xdr:colOff>177800</xdr:colOff>
      <xdr:row>77</xdr:row>
      <xdr:rowOff>156192</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7861300" y="12867211"/>
          <a:ext cx="889000" cy="490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98709</xdr:rowOff>
    </xdr:from>
    <xdr:to>
      <xdr:col>46</xdr:col>
      <xdr:colOff>38100</xdr:colOff>
      <xdr:row>79</xdr:row>
      <xdr:rowOff>28859</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8699500" y="13471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19986</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8483111" y="13564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75</xdr:row>
      <xdr:rowOff>8461</xdr:rowOff>
    </xdr:from>
    <xdr:to>
      <xdr:col>41</xdr:col>
      <xdr:colOff>50800</xdr:colOff>
      <xdr:row>76</xdr:row>
      <xdr:rowOff>162201</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flipV="1">
          <a:off x="6972300" y="12867211"/>
          <a:ext cx="889000" cy="325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67455</xdr:rowOff>
    </xdr:from>
    <xdr:to>
      <xdr:col>41</xdr:col>
      <xdr:colOff>101600</xdr:colOff>
      <xdr:row>78</xdr:row>
      <xdr:rowOff>169055</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7810500" y="13440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160182</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7594111" y="13533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76882</xdr:rowOff>
    </xdr:from>
    <xdr:to>
      <xdr:col>36</xdr:col>
      <xdr:colOff>165100</xdr:colOff>
      <xdr:row>79</xdr:row>
      <xdr:rowOff>7032</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6921500" y="13449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169609</xdr:rowOff>
    </xdr:from>
    <xdr:ext cx="534377"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6705111" y="13542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140869</xdr:rowOff>
    </xdr:from>
    <xdr:to>
      <xdr:col>55</xdr:col>
      <xdr:colOff>50800</xdr:colOff>
      <xdr:row>77</xdr:row>
      <xdr:rowOff>71019</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10426700" y="13171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163746</xdr:rowOff>
    </xdr:from>
    <xdr:ext cx="534377" cy="259045"/>
    <xdr:sp macro="" textlink="">
      <xdr:nvSpPr>
        <xdr:cNvPr id="423" name="普通建設事業費 （ うち新規整備　）該当値テキスト">
          <a:extLst>
            <a:ext uri="{FF2B5EF4-FFF2-40B4-BE49-F238E27FC236}">
              <a16:creationId xmlns:a16="http://schemas.microsoft.com/office/drawing/2014/main" id="{00000000-0008-0000-0600-0000A7010000}"/>
            </a:ext>
          </a:extLst>
        </xdr:cNvPr>
        <xdr:cNvSpPr txBox="1"/>
      </xdr:nvSpPr>
      <xdr:spPr>
        <a:xfrm>
          <a:off x="10528300" y="13022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82848</xdr:rowOff>
    </xdr:from>
    <xdr:to>
      <xdr:col>50</xdr:col>
      <xdr:colOff>165100</xdr:colOff>
      <xdr:row>76</xdr:row>
      <xdr:rowOff>12998</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9588500" y="12941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29525</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9372111" y="12716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105392</xdr:rowOff>
    </xdr:from>
    <xdr:to>
      <xdr:col>46</xdr:col>
      <xdr:colOff>38100</xdr:colOff>
      <xdr:row>78</xdr:row>
      <xdr:rowOff>35542</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8699500" y="13307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52069</xdr:rowOff>
    </xdr:from>
    <xdr:ext cx="534377"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8483111" y="13082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74</xdr:row>
      <xdr:rowOff>129111</xdr:rowOff>
    </xdr:from>
    <xdr:to>
      <xdr:col>41</xdr:col>
      <xdr:colOff>101600</xdr:colOff>
      <xdr:row>75</xdr:row>
      <xdr:rowOff>59261</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7810500" y="12816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75788</xdr:rowOff>
    </xdr:from>
    <xdr:ext cx="534377"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7594111" y="12591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111401</xdr:rowOff>
    </xdr:from>
    <xdr:to>
      <xdr:col>36</xdr:col>
      <xdr:colOff>165100</xdr:colOff>
      <xdr:row>77</xdr:row>
      <xdr:rowOff>41551</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6921500" y="131416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58078</xdr:rowOff>
    </xdr:from>
    <xdr:ext cx="534377"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6705111" y="12916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id="{00000000-0008-0000-06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普通建設事業費 （ うち更新整備　）グラフ枠">
          <a:extLst>
            <a:ext uri="{FF2B5EF4-FFF2-40B4-BE49-F238E27FC236}">
              <a16:creationId xmlns:a16="http://schemas.microsoft.com/office/drawing/2014/main" id="{00000000-0008-0000-06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89</xdr:row>
      <xdr:rowOff>149516</xdr:rowOff>
    </xdr:from>
    <xdr:to>
      <xdr:col>54</xdr:col>
      <xdr:colOff>189865</xdr:colOff>
      <xdr:row>99</xdr:row>
      <xdr:rowOff>44450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flipV="1">
          <a:off x="10475595" y="15408566"/>
          <a:ext cx="1270" cy="16094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48277</xdr:rowOff>
    </xdr:from>
    <xdr:ext cx="249299" cy="259045"/>
    <xdr:sp macro="" textlink="">
      <xdr:nvSpPr>
        <xdr:cNvPr id="456" name="普通建設事業費 （ うち更新整備　）最小値テキスト">
          <a:extLst>
            <a:ext uri="{FF2B5EF4-FFF2-40B4-BE49-F238E27FC236}">
              <a16:creationId xmlns:a16="http://schemas.microsoft.com/office/drawing/2014/main" id="{00000000-0008-0000-0600-0000C8010000}"/>
            </a:ext>
          </a:extLst>
        </xdr:cNvPr>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44450</xdr:rowOff>
    </xdr:from>
    <xdr:to>
      <xdr:col>55</xdr:col>
      <xdr:colOff>88900</xdr:colOff>
      <xdr:row>99</xdr:row>
      <xdr:rowOff>44450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96193</xdr:rowOff>
    </xdr:from>
    <xdr:ext cx="599010" cy="259045"/>
    <xdr:sp macro="" textlink="">
      <xdr:nvSpPr>
        <xdr:cNvPr id="458" name="普通建設事業費 （ うち更新整備　）最大値テキスト">
          <a:extLst>
            <a:ext uri="{FF2B5EF4-FFF2-40B4-BE49-F238E27FC236}">
              <a16:creationId xmlns:a16="http://schemas.microsoft.com/office/drawing/2014/main" id="{00000000-0008-0000-0600-0000CA010000}"/>
            </a:ext>
          </a:extLst>
        </xdr:cNvPr>
        <xdr:cNvSpPr txBox="1"/>
      </xdr:nvSpPr>
      <xdr:spPr>
        <a:xfrm>
          <a:off x="10528300" y="151837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89</xdr:row>
      <xdr:rowOff>149516</xdr:rowOff>
    </xdr:from>
    <xdr:to>
      <xdr:col>55</xdr:col>
      <xdr:colOff>88900</xdr:colOff>
      <xdr:row>89</xdr:row>
      <xdr:rowOff>149516</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10388600" y="154085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93</xdr:row>
      <xdr:rowOff>64402</xdr:rowOff>
    </xdr:from>
    <xdr:to>
      <xdr:col>55</xdr:col>
      <xdr:colOff>0</xdr:colOff>
      <xdr:row>95</xdr:row>
      <xdr:rowOff>91784</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flipV="1">
          <a:off x="9639300" y="16009252"/>
          <a:ext cx="838200" cy="370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89767</xdr:rowOff>
    </xdr:from>
    <xdr:ext cx="534377" cy="259045"/>
    <xdr:sp macro="" textlink="">
      <xdr:nvSpPr>
        <xdr:cNvPr id="461" name="普通建設事業費 （ うち更新整備　）平均値テキスト">
          <a:extLst>
            <a:ext uri="{FF2B5EF4-FFF2-40B4-BE49-F238E27FC236}">
              <a16:creationId xmlns:a16="http://schemas.microsoft.com/office/drawing/2014/main" id="{00000000-0008-0000-0600-0000CD010000}"/>
            </a:ext>
          </a:extLst>
        </xdr:cNvPr>
        <xdr:cNvSpPr txBox="1"/>
      </xdr:nvSpPr>
      <xdr:spPr>
        <a:xfrm>
          <a:off x="10528300" y="165489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111340</xdr:rowOff>
    </xdr:from>
    <xdr:to>
      <xdr:col>55</xdr:col>
      <xdr:colOff>50800</xdr:colOff>
      <xdr:row>97</xdr:row>
      <xdr:rowOff>41490</xdr:rowOff>
    </xdr:to>
    <xdr:sp macro="" textlink="">
      <xdr:nvSpPr>
        <xdr:cNvPr id="462" name="フローチャート: 判断 461">
          <a:extLst>
            <a:ext uri="{FF2B5EF4-FFF2-40B4-BE49-F238E27FC236}">
              <a16:creationId xmlns:a16="http://schemas.microsoft.com/office/drawing/2014/main" id="{00000000-0008-0000-0600-0000CE010000}"/>
            </a:ext>
          </a:extLst>
        </xdr:cNvPr>
        <xdr:cNvSpPr/>
      </xdr:nvSpPr>
      <xdr:spPr>
        <a:xfrm>
          <a:off x="10426700" y="16570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91784</xdr:rowOff>
    </xdr:from>
    <xdr:to>
      <xdr:col>50</xdr:col>
      <xdr:colOff>114300</xdr:colOff>
      <xdr:row>96</xdr:row>
      <xdr:rowOff>34634</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flipV="1">
          <a:off x="8750300" y="16379534"/>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101512</xdr:rowOff>
    </xdr:from>
    <xdr:to>
      <xdr:col>50</xdr:col>
      <xdr:colOff>165100</xdr:colOff>
      <xdr:row>97</xdr:row>
      <xdr:rowOff>31662</xdr:rowOff>
    </xdr:to>
    <xdr:sp macro="" textlink="">
      <xdr:nvSpPr>
        <xdr:cNvPr id="464" name="フローチャート: 判断 463">
          <a:extLst>
            <a:ext uri="{FF2B5EF4-FFF2-40B4-BE49-F238E27FC236}">
              <a16:creationId xmlns:a16="http://schemas.microsoft.com/office/drawing/2014/main" id="{00000000-0008-0000-0600-0000D0010000}"/>
            </a:ext>
          </a:extLst>
        </xdr:cNvPr>
        <xdr:cNvSpPr/>
      </xdr:nvSpPr>
      <xdr:spPr>
        <a:xfrm>
          <a:off x="9588500" y="16560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22789</xdr:rowOff>
    </xdr:from>
    <xdr:ext cx="534377"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9372111" y="16653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121882</xdr:rowOff>
    </xdr:from>
    <xdr:to>
      <xdr:col>45</xdr:col>
      <xdr:colOff>177800</xdr:colOff>
      <xdr:row>96</xdr:row>
      <xdr:rowOff>34634</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a:off x="7861300" y="16409632"/>
          <a:ext cx="889000" cy="84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150609</xdr:rowOff>
    </xdr:from>
    <xdr:to>
      <xdr:col>46</xdr:col>
      <xdr:colOff>38100</xdr:colOff>
      <xdr:row>97</xdr:row>
      <xdr:rowOff>80759</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8699500" y="16609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71886</xdr:rowOff>
    </xdr:from>
    <xdr:ext cx="534377"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8483111" y="16702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121882</xdr:rowOff>
    </xdr:from>
    <xdr:to>
      <xdr:col>41</xdr:col>
      <xdr:colOff>50800</xdr:colOff>
      <xdr:row>96</xdr:row>
      <xdr:rowOff>30214</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flipV="1">
          <a:off x="6972300" y="16409632"/>
          <a:ext cx="889000" cy="79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90627</xdr:rowOff>
    </xdr:from>
    <xdr:to>
      <xdr:col>41</xdr:col>
      <xdr:colOff>101600</xdr:colOff>
      <xdr:row>97</xdr:row>
      <xdr:rowOff>20777</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7810500" y="16549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11904</xdr:rowOff>
    </xdr:from>
    <xdr:ext cx="534377"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7594111" y="16642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126581</xdr:rowOff>
    </xdr:from>
    <xdr:to>
      <xdr:col>36</xdr:col>
      <xdr:colOff>165100</xdr:colOff>
      <xdr:row>97</xdr:row>
      <xdr:rowOff>56731</xdr:rowOff>
    </xdr:to>
    <xdr:sp macro="" textlink="">
      <xdr:nvSpPr>
        <xdr:cNvPr id="472" name="フローチャート: 判断 471">
          <a:extLst>
            <a:ext uri="{FF2B5EF4-FFF2-40B4-BE49-F238E27FC236}">
              <a16:creationId xmlns:a16="http://schemas.microsoft.com/office/drawing/2014/main" id="{00000000-0008-0000-0600-0000D8010000}"/>
            </a:ext>
          </a:extLst>
        </xdr:cNvPr>
        <xdr:cNvSpPr/>
      </xdr:nvSpPr>
      <xdr:spPr>
        <a:xfrm>
          <a:off x="6921500" y="16585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47858</xdr:rowOff>
    </xdr:from>
    <xdr:ext cx="534377"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6705111" y="16678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93</xdr:row>
      <xdr:rowOff>13602</xdr:rowOff>
    </xdr:from>
    <xdr:to>
      <xdr:col>55</xdr:col>
      <xdr:colOff>50800</xdr:colOff>
      <xdr:row>93</xdr:row>
      <xdr:rowOff>115202</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10426700" y="15958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92</xdr:row>
      <xdr:rowOff>36479</xdr:rowOff>
    </xdr:from>
    <xdr:ext cx="534377" cy="259045"/>
    <xdr:sp macro="" textlink="">
      <xdr:nvSpPr>
        <xdr:cNvPr id="480" name="普通建設事業費 （ うち更新整備　）該当値テキスト">
          <a:extLst>
            <a:ext uri="{FF2B5EF4-FFF2-40B4-BE49-F238E27FC236}">
              <a16:creationId xmlns:a16="http://schemas.microsoft.com/office/drawing/2014/main" id="{00000000-0008-0000-0600-0000E0010000}"/>
            </a:ext>
          </a:extLst>
        </xdr:cNvPr>
        <xdr:cNvSpPr txBox="1"/>
      </xdr:nvSpPr>
      <xdr:spPr>
        <a:xfrm>
          <a:off x="10528300" y="15809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40984</xdr:rowOff>
    </xdr:from>
    <xdr:to>
      <xdr:col>50</xdr:col>
      <xdr:colOff>165100</xdr:colOff>
      <xdr:row>95</xdr:row>
      <xdr:rowOff>142584</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9588500" y="16328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159111</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9372111" y="16103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155284</xdr:rowOff>
    </xdr:from>
    <xdr:to>
      <xdr:col>46</xdr:col>
      <xdr:colOff>38100</xdr:colOff>
      <xdr:row>96</xdr:row>
      <xdr:rowOff>85434</xdr:rowOff>
    </xdr:to>
    <xdr:sp macro="" textlink="">
      <xdr:nvSpPr>
        <xdr:cNvPr id="483" name="楕円 482">
          <a:extLst>
            <a:ext uri="{FF2B5EF4-FFF2-40B4-BE49-F238E27FC236}">
              <a16:creationId xmlns:a16="http://schemas.microsoft.com/office/drawing/2014/main" id="{00000000-0008-0000-0600-0000E3010000}"/>
            </a:ext>
          </a:extLst>
        </xdr:cNvPr>
        <xdr:cNvSpPr/>
      </xdr:nvSpPr>
      <xdr:spPr>
        <a:xfrm>
          <a:off x="8699500" y="16443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101961</xdr:rowOff>
    </xdr:from>
    <xdr:ext cx="534377"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8483111" y="16218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71082</xdr:rowOff>
    </xdr:from>
    <xdr:to>
      <xdr:col>41</xdr:col>
      <xdr:colOff>101600</xdr:colOff>
      <xdr:row>96</xdr:row>
      <xdr:rowOff>1232</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7810500" y="16358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17759</xdr:rowOff>
    </xdr:from>
    <xdr:ext cx="534377"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7594111" y="16134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150864</xdr:rowOff>
    </xdr:from>
    <xdr:to>
      <xdr:col>36</xdr:col>
      <xdr:colOff>165100</xdr:colOff>
      <xdr:row>96</xdr:row>
      <xdr:rowOff>81014</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6921500" y="16438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97541</xdr:rowOff>
    </xdr:from>
    <xdr:ext cx="534377"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6705111" y="16213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4" name="テキスト ボックス 503">
          <a:extLst>
            <a:ext uri="{FF2B5EF4-FFF2-40B4-BE49-F238E27FC236}">
              <a16:creationId xmlns:a16="http://schemas.microsoft.com/office/drawing/2014/main" id="{00000000-0008-0000-0600-0000F8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3" name="災害復旧事業費グラフ枠">
          <a:extLst>
            <a:ext uri="{FF2B5EF4-FFF2-40B4-BE49-F238E27FC236}">
              <a16:creationId xmlns:a16="http://schemas.microsoft.com/office/drawing/2014/main" id="{00000000-0008-0000-0600-000001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35</xdr:row>
      <xdr:rowOff>68524</xdr:rowOff>
    </xdr:from>
    <xdr:to>
      <xdr:col>85</xdr:col>
      <xdr:colOff>126364</xdr:colOff>
      <xdr:row>39</xdr:row>
      <xdr:rowOff>98878</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flipV="1">
          <a:off x="16317595" y="6069274"/>
          <a:ext cx="1269" cy="7161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134172</xdr:rowOff>
    </xdr:from>
    <xdr:ext cx="249299" cy="259045"/>
    <xdr:sp macro="" textlink="">
      <xdr:nvSpPr>
        <xdr:cNvPr id="515" name="災害復旧事業費最小値テキスト">
          <a:extLst>
            <a:ext uri="{FF2B5EF4-FFF2-40B4-BE49-F238E27FC236}">
              <a16:creationId xmlns:a16="http://schemas.microsoft.com/office/drawing/2014/main" id="{00000000-0008-0000-0600-000003020000}"/>
            </a:ext>
          </a:extLst>
        </xdr:cNvPr>
        <xdr:cNvSpPr txBox="1"/>
      </xdr:nvSpPr>
      <xdr:spPr>
        <a:xfrm>
          <a:off x="16370300" y="682072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34</xdr:row>
      <xdr:rowOff>15201</xdr:rowOff>
    </xdr:from>
    <xdr:ext cx="534377" cy="259045"/>
    <xdr:sp macro="" textlink="">
      <xdr:nvSpPr>
        <xdr:cNvPr id="517" name="災害復旧事業費最大値テキスト">
          <a:extLst>
            <a:ext uri="{FF2B5EF4-FFF2-40B4-BE49-F238E27FC236}">
              <a16:creationId xmlns:a16="http://schemas.microsoft.com/office/drawing/2014/main" id="{00000000-0008-0000-0600-000005020000}"/>
            </a:ext>
          </a:extLst>
        </xdr:cNvPr>
        <xdr:cNvSpPr txBox="1"/>
      </xdr:nvSpPr>
      <xdr:spPr>
        <a:xfrm>
          <a:off x="16370300" y="5844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43,859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35</xdr:row>
      <xdr:rowOff>68524</xdr:rowOff>
    </xdr:from>
    <xdr:to>
      <xdr:col>86</xdr:col>
      <xdr:colOff>25400</xdr:colOff>
      <xdr:row>35</xdr:row>
      <xdr:rowOff>68524</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6230600" y="606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31</xdr:row>
      <xdr:rowOff>43721</xdr:rowOff>
    </xdr:from>
    <xdr:to>
      <xdr:col>85</xdr:col>
      <xdr:colOff>127000</xdr:colOff>
      <xdr:row>35</xdr:row>
      <xdr:rowOff>68524</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5481300" y="5358671"/>
          <a:ext cx="838200" cy="710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7173</xdr:rowOff>
    </xdr:from>
    <xdr:ext cx="469744" cy="259045"/>
    <xdr:sp macro="" textlink="">
      <xdr:nvSpPr>
        <xdr:cNvPr id="520" name="災害復旧事業費平均値テキスト">
          <a:extLst>
            <a:ext uri="{FF2B5EF4-FFF2-40B4-BE49-F238E27FC236}">
              <a16:creationId xmlns:a16="http://schemas.microsoft.com/office/drawing/2014/main" id="{00000000-0008-0000-0600-000008020000}"/>
            </a:ext>
          </a:extLst>
        </xdr:cNvPr>
        <xdr:cNvSpPr txBox="1"/>
      </xdr:nvSpPr>
      <xdr:spPr>
        <a:xfrm>
          <a:off x="16370300" y="669372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28746</xdr:rowOff>
    </xdr:from>
    <xdr:to>
      <xdr:col>85</xdr:col>
      <xdr:colOff>177800</xdr:colOff>
      <xdr:row>39</xdr:row>
      <xdr:rowOff>130346</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6268700" y="6715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30</xdr:row>
      <xdr:rowOff>99385</xdr:rowOff>
    </xdr:from>
    <xdr:to>
      <xdr:col>81</xdr:col>
      <xdr:colOff>50800</xdr:colOff>
      <xdr:row>31</xdr:row>
      <xdr:rowOff>43721</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4592300" y="5242885"/>
          <a:ext cx="889000" cy="115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170380</xdr:rowOff>
    </xdr:from>
    <xdr:to>
      <xdr:col>81</xdr:col>
      <xdr:colOff>101600</xdr:colOff>
      <xdr:row>39</xdr:row>
      <xdr:rowOff>100530</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5430500" y="668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91657</xdr:rowOff>
    </xdr:from>
    <xdr:ext cx="469744"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5246428" y="6778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30</xdr:row>
      <xdr:rowOff>99385</xdr:rowOff>
    </xdr:from>
    <xdr:to>
      <xdr:col>76</xdr:col>
      <xdr:colOff>114300</xdr:colOff>
      <xdr:row>33</xdr:row>
      <xdr:rowOff>163670</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flipV="1">
          <a:off x="13703300" y="5242885"/>
          <a:ext cx="889000" cy="578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4514</xdr:rowOff>
    </xdr:from>
    <xdr:to>
      <xdr:col>76</xdr:col>
      <xdr:colOff>165100</xdr:colOff>
      <xdr:row>39</xdr:row>
      <xdr:rowOff>106114</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4541500" y="6691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97241</xdr:rowOff>
    </xdr:from>
    <xdr:ext cx="469744"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4357428" y="6783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33</xdr:row>
      <xdr:rowOff>163670</xdr:rowOff>
    </xdr:from>
    <xdr:to>
      <xdr:col>71</xdr:col>
      <xdr:colOff>177800</xdr:colOff>
      <xdr:row>37</xdr:row>
      <xdr:rowOff>129527</xdr:rowOff>
    </xdr:to>
    <xdr:cxnSp macro="">
      <xdr:nvCxnSpPr>
        <xdr:cNvPr id="528" name="直線コネクタ 527">
          <a:extLst>
            <a:ext uri="{FF2B5EF4-FFF2-40B4-BE49-F238E27FC236}">
              <a16:creationId xmlns:a16="http://schemas.microsoft.com/office/drawing/2014/main" id="{00000000-0008-0000-0600-000010020000}"/>
            </a:ext>
          </a:extLst>
        </xdr:cNvPr>
        <xdr:cNvCxnSpPr/>
      </xdr:nvCxnSpPr>
      <xdr:spPr>
        <a:xfrm flipV="1">
          <a:off x="12814300" y="5821520"/>
          <a:ext cx="889000" cy="651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162623</xdr:rowOff>
    </xdr:from>
    <xdr:to>
      <xdr:col>72</xdr:col>
      <xdr:colOff>38100</xdr:colOff>
      <xdr:row>39</xdr:row>
      <xdr:rowOff>92773</xdr:rowOff>
    </xdr:to>
    <xdr:sp macro="" textlink="">
      <xdr:nvSpPr>
        <xdr:cNvPr id="529" name="フローチャート: 判断 528">
          <a:extLst>
            <a:ext uri="{FF2B5EF4-FFF2-40B4-BE49-F238E27FC236}">
              <a16:creationId xmlns:a16="http://schemas.microsoft.com/office/drawing/2014/main" id="{00000000-0008-0000-0600-000011020000}"/>
            </a:ext>
          </a:extLst>
        </xdr:cNvPr>
        <xdr:cNvSpPr/>
      </xdr:nvSpPr>
      <xdr:spPr>
        <a:xfrm>
          <a:off x="13652500" y="6677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83900</xdr:rowOff>
    </xdr:from>
    <xdr:ext cx="469744"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3468428" y="67704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157137</xdr:rowOff>
    </xdr:from>
    <xdr:to>
      <xdr:col>67</xdr:col>
      <xdr:colOff>101600</xdr:colOff>
      <xdr:row>39</xdr:row>
      <xdr:rowOff>87287</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2763500" y="667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78414</xdr:rowOff>
    </xdr:from>
    <xdr:ext cx="469744"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2579428" y="67649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17724</xdr:rowOff>
    </xdr:from>
    <xdr:to>
      <xdr:col>85</xdr:col>
      <xdr:colOff>177800</xdr:colOff>
      <xdr:row>35</xdr:row>
      <xdr:rowOff>119324</xdr:rowOff>
    </xdr:to>
    <xdr:sp macro="" textlink="">
      <xdr:nvSpPr>
        <xdr:cNvPr id="538" name="楕円 537">
          <a:extLst>
            <a:ext uri="{FF2B5EF4-FFF2-40B4-BE49-F238E27FC236}">
              <a16:creationId xmlns:a16="http://schemas.microsoft.com/office/drawing/2014/main" id="{00000000-0008-0000-0600-00001A020000}"/>
            </a:ext>
          </a:extLst>
        </xdr:cNvPr>
        <xdr:cNvSpPr/>
      </xdr:nvSpPr>
      <xdr:spPr>
        <a:xfrm>
          <a:off x="16268700" y="6018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142201</xdr:rowOff>
    </xdr:from>
    <xdr:ext cx="534377" cy="259045"/>
    <xdr:sp macro="" textlink="">
      <xdr:nvSpPr>
        <xdr:cNvPr id="539" name="災害復旧事業費該当値テキスト">
          <a:extLst>
            <a:ext uri="{FF2B5EF4-FFF2-40B4-BE49-F238E27FC236}">
              <a16:creationId xmlns:a16="http://schemas.microsoft.com/office/drawing/2014/main" id="{00000000-0008-0000-0600-00001B020000}"/>
            </a:ext>
          </a:extLst>
        </xdr:cNvPr>
        <xdr:cNvSpPr txBox="1"/>
      </xdr:nvSpPr>
      <xdr:spPr>
        <a:xfrm>
          <a:off x="16370300" y="5971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30</xdr:row>
      <xdr:rowOff>164371</xdr:rowOff>
    </xdr:from>
    <xdr:to>
      <xdr:col>81</xdr:col>
      <xdr:colOff>101600</xdr:colOff>
      <xdr:row>31</xdr:row>
      <xdr:rowOff>94521</xdr:rowOff>
    </xdr:to>
    <xdr:sp macro="" textlink="">
      <xdr:nvSpPr>
        <xdr:cNvPr id="540" name="楕円 539">
          <a:extLst>
            <a:ext uri="{FF2B5EF4-FFF2-40B4-BE49-F238E27FC236}">
              <a16:creationId xmlns:a16="http://schemas.microsoft.com/office/drawing/2014/main" id="{00000000-0008-0000-0600-00001C020000}"/>
            </a:ext>
          </a:extLst>
        </xdr:cNvPr>
        <xdr:cNvSpPr/>
      </xdr:nvSpPr>
      <xdr:spPr>
        <a:xfrm>
          <a:off x="15430500" y="5307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29</xdr:row>
      <xdr:rowOff>111048</xdr:rowOff>
    </xdr:from>
    <xdr:ext cx="534377"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5214111" y="5083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30</xdr:row>
      <xdr:rowOff>48585</xdr:rowOff>
    </xdr:from>
    <xdr:to>
      <xdr:col>76</xdr:col>
      <xdr:colOff>165100</xdr:colOff>
      <xdr:row>30</xdr:row>
      <xdr:rowOff>150185</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4541500" y="519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28</xdr:row>
      <xdr:rowOff>166712</xdr:rowOff>
    </xdr:from>
    <xdr:ext cx="534377"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4325111" y="4967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33</xdr:row>
      <xdr:rowOff>112870</xdr:rowOff>
    </xdr:from>
    <xdr:to>
      <xdr:col>72</xdr:col>
      <xdr:colOff>38100</xdr:colOff>
      <xdr:row>34</xdr:row>
      <xdr:rowOff>43020</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3652500" y="57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32</xdr:row>
      <xdr:rowOff>59547</xdr:rowOff>
    </xdr:from>
    <xdr:ext cx="534377"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3436111" y="5545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78727</xdr:rowOff>
    </xdr:from>
    <xdr:to>
      <xdr:col>67</xdr:col>
      <xdr:colOff>101600</xdr:colOff>
      <xdr:row>38</xdr:row>
      <xdr:rowOff>8877</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2763500" y="6422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25404</xdr:rowOff>
    </xdr:from>
    <xdr:ext cx="534377"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2547111" y="6197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9" name="テキスト ボックス 558">
          <a:extLst>
            <a:ext uri="{FF2B5EF4-FFF2-40B4-BE49-F238E27FC236}">
              <a16:creationId xmlns:a16="http://schemas.microsoft.com/office/drawing/2014/main" id="{00000000-0008-0000-0600-00002F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1" name="テキスト ボックス 560">
          <a:extLst>
            <a:ext uri="{FF2B5EF4-FFF2-40B4-BE49-F238E27FC236}">
              <a16:creationId xmlns:a16="http://schemas.microsoft.com/office/drawing/2014/main" id="{00000000-0008-0000-0600-000031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2" name="失業対策事業費グラフ枠">
          <a:extLst>
            <a:ext uri="{FF2B5EF4-FFF2-40B4-BE49-F238E27FC236}">
              <a16:creationId xmlns:a16="http://schemas.microsoft.com/office/drawing/2014/main" id="{00000000-0008-0000-0600-000032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4" name="失業対策事業費最小値テキスト">
          <a:extLst>
            <a:ext uri="{FF2B5EF4-FFF2-40B4-BE49-F238E27FC236}">
              <a16:creationId xmlns:a16="http://schemas.microsoft.com/office/drawing/2014/main" id="{00000000-0008-0000-0600-000034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6" name="失業対策事業費最大値テキスト">
          <a:extLst>
            <a:ext uri="{FF2B5EF4-FFF2-40B4-BE49-F238E27FC236}">
              <a16:creationId xmlns:a16="http://schemas.microsoft.com/office/drawing/2014/main" id="{00000000-0008-0000-0600-000036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9" name="失業対策事業費平均値テキスト">
          <a:extLst>
            <a:ext uri="{FF2B5EF4-FFF2-40B4-BE49-F238E27FC236}">
              <a16:creationId xmlns:a16="http://schemas.microsoft.com/office/drawing/2014/main" id="{00000000-0008-0000-0600-000039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8" name="フローチャート: 判断 577">
          <a:extLst>
            <a:ext uri="{FF2B5EF4-FFF2-40B4-BE49-F238E27FC236}">
              <a16:creationId xmlns:a16="http://schemas.microsoft.com/office/drawing/2014/main" id="{00000000-0008-0000-0600-000042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0" name="フローチャート: 判断 579">
          <a:extLst>
            <a:ext uri="{FF2B5EF4-FFF2-40B4-BE49-F238E27FC236}">
              <a16:creationId xmlns:a16="http://schemas.microsoft.com/office/drawing/2014/main" id="{00000000-0008-0000-0600-000044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7" name="楕円 586">
          <a:extLst>
            <a:ext uri="{FF2B5EF4-FFF2-40B4-BE49-F238E27FC236}">
              <a16:creationId xmlns:a16="http://schemas.microsoft.com/office/drawing/2014/main" id="{00000000-0008-0000-0600-00004B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8" name="失業対策事業費該当値テキスト">
          <a:extLst>
            <a:ext uri="{FF2B5EF4-FFF2-40B4-BE49-F238E27FC236}">
              <a16:creationId xmlns:a16="http://schemas.microsoft.com/office/drawing/2014/main" id="{00000000-0008-0000-0600-00004C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9" name="楕円 588">
          <a:extLst>
            <a:ext uri="{FF2B5EF4-FFF2-40B4-BE49-F238E27FC236}">
              <a16:creationId xmlns:a16="http://schemas.microsoft.com/office/drawing/2014/main" id="{00000000-0008-0000-0600-00004D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1" name="楕円 590">
          <a:extLst>
            <a:ext uri="{FF2B5EF4-FFF2-40B4-BE49-F238E27FC236}">
              <a16:creationId xmlns:a16="http://schemas.microsoft.com/office/drawing/2014/main" id="{00000000-0008-0000-0600-00004F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7" name="直線コネクタ 606">
          <a:extLst>
            <a:ext uri="{FF2B5EF4-FFF2-40B4-BE49-F238E27FC236}">
              <a16:creationId xmlns:a16="http://schemas.microsoft.com/office/drawing/2014/main" id="{00000000-0008-0000-0600-00005F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8" name="テキスト ボックス 607">
          <a:extLst>
            <a:ext uri="{FF2B5EF4-FFF2-40B4-BE49-F238E27FC236}">
              <a16:creationId xmlns:a16="http://schemas.microsoft.com/office/drawing/2014/main" id="{00000000-0008-0000-0600-000060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9" name="公債費グラフ枠">
          <a:extLst>
            <a:ext uri="{FF2B5EF4-FFF2-40B4-BE49-F238E27FC236}">
              <a16:creationId xmlns:a16="http://schemas.microsoft.com/office/drawing/2014/main" id="{00000000-0008-0000-0600-00006B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24257</xdr:rowOff>
    </xdr:from>
    <xdr:to>
      <xdr:col>85</xdr:col>
      <xdr:colOff>126364</xdr:colOff>
      <xdr:row>77</xdr:row>
      <xdr:rowOff>147434</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flipV="1">
          <a:off x="16317595" y="12025757"/>
          <a:ext cx="1269" cy="13233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151261</xdr:rowOff>
    </xdr:from>
    <xdr:ext cx="534377" cy="259045"/>
    <xdr:sp macro="" textlink="">
      <xdr:nvSpPr>
        <xdr:cNvPr id="621" name="公債費最小値テキスト">
          <a:extLst>
            <a:ext uri="{FF2B5EF4-FFF2-40B4-BE49-F238E27FC236}">
              <a16:creationId xmlns:a16="http://schemas.microsoft.com/office/drawing/2014/main" id="{00000000-0008-0000-0600-00006D020000}"/>
            </a:ext>
          </a:extLst>
        </xdr:cNvPr>
        <xdr:cNvSpPr txBox="1"/>
      </xdr:nvSpPr>
      <xdr:spPr>
        <a:xfrm>
          <a:off x="16370300" y="13352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147434</xdr:rowOff>
    </xdr:from>
    <xdr:to>
      <xdr:col>86</xdr:col>
      <xdr:colOff>25400</xdr:colOff>
      <xdr:row>77</xdr:row>
      <xdr:rowOff>147434</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6230600" y="1334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142384</xdr:rowOff>
    </xdr:from>
    <xdr:ext cx="534377" cy="259045"/>
    <xdr:sp macro="" textlink="">
      <xdr:nvSpPr>
        <xdr:cNvPr id="623" name="公債費最大値テキスト">
          <a:extLst>
            <a:ext uri="{FF2B5EF4-FFF2-40B4-BE49-F238E27FC236}">
              <a16:creationId xmlns:a16="http://schemas.microsoft.com/office/drawing/2014/main" id="{00000000-0008-0000-0600-00006F020000}"/>
            </a:ext>
          </a:extLst>
        </xdr:cNvPr>
        <xdr:cNvSpPr txBox="1"/>
      </xdr:nvSpPr>
      <xdr:spPr>
        <a:xfrm>
          <a:off x="16370300" y="11800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82,060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24257</xdr:rowOff>
    </xdr:from>
    <xdr:to>
      <xdr:col>86</xdr:col>
      <xdr:colOff>25400</xdr:colOff>
      <xdr:row>70</xdr:row>
      <xdr:rowOff>24257</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6230600" y="12025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71</xdr:row>
      <xdr:rowOff>102971</xdr:rowOff>
    </xdr:from>
    <xdr:to>
      <xdr:col>85</xdr:col>
      <xdr:colOff>127000</xdr:colOff>
      <xdr:row>71</xdr:row>
      <xdr:rowOff>117545</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5481300" y="12275921"/>
          <a:ext cx="838200" cy="1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13054</xdr:rowOff>
    </xdr:from>
    <xdr:ext cx="534377" cy="259045"/>
    <xdr:sp macro="" textlink="">
      <xdr:nvSpPr>
        <xdr:cNvPr id="626" name="公債費平均値テキスト">
          <a:extLst>
            <a:ext uri="{FF2B5EF4-FFF2-40B4-BE49-F238E27FC236}">
              <a16:creationId xmlns:a16="http://schemas.microsoft.com/office/drawing/2014/main" id="{00000000-0008-0000-0600-000072020000}"/>
            </a:ext>
          </a:extLst>
        </xdr:cNvPr>
        <xdr:cNvSpPr txBox="1"/>
      </xdr:nvSpPr>
      <xdr:spPr>
        <a:xfrm>
          <a:off x="16370300" y="128718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33,849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34627</xdr:rowOff>
    </xdr:from>
    <xdr:to>
      <xdr:col>85</xdr:col>
      <xdr:colOff>177800</xdr:colOff>
      <xdr:row>75</xdr:row>
      <xdr:rowOff>136227</xdr:rowOff>
    </xdr:to>
    <xdr:sp macro="" textlink="">
      <xdr:nvSpPr>
        <xdr:cNvPr id="627" name="フローチャート: 判断 626">
          <a:extLst>
            <a:ext uri="{FF2B5EF4-FFF2-40B4-BE49-F238E27FC236}">
              <a16:creationId xmlns:a16="http://schemas.microsoft.com/office/drawing/2014/main" id="{00000000-0008-0000-0600-000073020000}"/>
            </a:ext>
          </a:extLst>
        </xdr:cNvPr>
        <xdr:cNvSpPr/>
      </xdr:nvSpPr>
      <xdr:spPr>
        <a:xfrm>
          <a:off x="16268700" y="12893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71</xdr:row>
      <xdr:rowOff>28505</xdr:rowOff>
    </xdr:from>
    <xdr:to>
      <xdr:col>81</xdr:col>
      <xdr:colOff>50800</xdr:colOff>
      <xdr:row>71</xdr:row>
      <xdr:rowOff>102971</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a:off x="14592300" y="12201455"/>
          <a:ext cx="889000" cy="74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13824</xdr:rowOff>
    </xdr:from>
    <xdr:to>
      <xdr:col>81</xdr:col>
      <xdr:colOff>101600</xdr:colOff>
      <xdr:row>75</xdr:row>
      <xdr:rowOff>115424</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5430500" y="12872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106551</xdr:rowOff>
    </xdr:from>
    <xdr:ext cx="534377"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5214111" y="12965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71</xdr:row>
      <xdr:rowOff>28505</xdr:rowOff>
    </xdr:from>
    <xdr:to>
      <xdr:col>76</xdr:col>
      <xdr:colOff>114300</xdr:colOff>
      <xdr:row>71</xdr:row>
      <xdr:rowOff>73978</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flipV="1">
          <a:off x="13703300" y="12201455"/>
          <a:ext cx="889000" cy="45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1156</xdr:rowOff>
    </xdr:from>
    <xdr:to>
      <xdr:col>76</xdr:col>
      <xdr:colOff>165100</xdr:colOff>
      <xdr:row>75</xdr:row>
      <xdr:rowOff>102756</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4541500" y="12859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93883</xdr:rowOff>
    </xdr:from>
    <xdr:ext cx="534377"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4325111" y="12952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71</xdr:row>
      <xdr:rowOff>73978</xdr:rowOff>
    </xdr:from>
    <xdr:to>
      <xdr:col>71</xdr:col>
      <xdr:colOff>177800</xdr:colOff>
      <xdr:row>71</xdr:row>
      <xdr:rowOff>119602</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flipV="1">
          <a:off x="12814300" y="12246928"/>
          <a:ext cx="889000" cy="45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30969</xdr:rowOff>
    </xdr:from>
    <xdr:to>
      <xdr:col>72</xdr:col>
      <xdr:colOff>38100</xdr:colOff>
      <xdr:row>75</xdr:row>
      <xdr:rowOff>132569</xdr:rowOff>
    </xdr:to>
    <xdr:sp macro="" textlink="">
      <xdr:nvSpPr>
        <xdr:cNvPr id="635" name="フローチャート: 判断 634">
          <a:extLst>
            <a:ext uri="{FF2B5EF4-FFF2-40B4-BE49-F238E27FC236}">
              <a16:creationId xmlns:a16="http://schemas.microsoft.com/office/drawing/2014/main" id="{00000000-0008-0000-0600-00007B020000}"/>
            </a:ext>
          </a:extLst>
        </xdr:cNvPr>
        <xdr:cNvSpPr/>
      </xdr:nvSpPr>
      <xdr:spPr>
        <a:xfrm>
          <a:off x="13652500" y="12889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123696</xdr:rowOff>
    </xdr:from>
    <xdr:ext cx="534377"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3436111" y="12982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84709</xdr:rowOff>
    </xdr:from>
    <xdr:to>
      <xdr:col>67</xdr:col>
      <xdr:colOff>101600</xdr:colOff>
      <xdr:row>76</xdr:row>
      <xdr:rowOff>14858</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2763500" y="1294345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5987</xdr:rowOff>
    </xdr:from>
    <xdr:ext cx="534377"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2547111" y="13036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71</xdr:row>
      <xdr:rowOff>66745</xdr:rowOff>
    </xdr:from>
    <xdr:to>
      <xdr:col>85</xdr:col>
      <xdr:colOff>177800</xdr:colOff>
      <xdr:row>71</xdr:row>
      <xdr:rowOff>168345</xdr:rowOff>
    </xdr:to>
    <xdr:sp macro="" textlink="">
      <xdr:nvSpPr>
        <xdr:cNvPr id="644" name="楕円 643">
          <a:extLst>
            <a:ext uri="{FF2B5EF4-FFF2-40B4-BE49-F238E27FC236}">
              <a16:creationId xmlns:a16="http://schemas.microsoft.com/office/drawing/2014/main" id="{00000000-0008-0000-0600-000084020000}"/>
            </a:ext>
          </a:extLst>
        </xdr:cNvPr>
        <xdr:cNvSpPr/>
      </xdr:nvSpPr>
      <xdr:spPr>
        <a:xfrm>
          <a:off x="16268700" y="12239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70</xdr:row>
      <xdr:rowOff>89622</xdr:rowOff>
    </xdr:from>
    <xdr:ext cx="534377" cy="259045"/>
    <xdr:sp macro="" textlink="">
      <xdr:nvSpPr>
        <xdr:cNvPr id="645" name="公債費該当値テキスト">
          <a:extLst>
            <a:ext uri="{FF2B5EF4-FFF2-40B4-BE49-F238E27FC236}">
              <a16:creationId xmlns:a16="http://schemas.microsoft.com/office/drawing/2014/main" id="{00000000-0008-0000-0600-000085020000}"/>
            </a:ext>
          </a:extLst>
        </xdr:cNvPr>
        <xdr:cNvSpPr txBox="1"/>
      </xdr:nvSpPr>
      <xdr:spPr>
        <a:xfrm>
          <a:off x="16370300" y="12091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71</xdr:row>
      <xdr:rowOff>52171</xdr:rowOff>
    </xdr:from>
    <xdr:to>
      <xdr:col>81</xdr:col>
      <xdr:colOff>101600</xdr:colOff>
      <xdr:row>71</xdr:row>
      <xdr:rowOff>153771</xdr:rowOff>
    </xdr:to>
    <xdr:sp macro="" textlink="">
      <xdr:nvSpPr>
        <xdr:cNvPr id="646" name="楕円 645">
          <a:extLst>
            <a:ext uri="{FF2B5EF4-FFF2-40B4-BE49-F238E27FC236}">
              <a16:creationId xmlns:a16="http://schemas.microsoft.com/office/drawing/2014/main" id="{00000000-0008-0000-0600-000086020000}"/>
            </a:ext>
          </a:extLst>
        </xdr:cNvPr>
        <xdr:cNvSpPr/>
      </xdr:nvSpPr>
      <xdr:spPr>
        <a:xfrm>
          <a:off x="15430500" y="12225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69</xdr:row>
      <xdr:rowOff>170298</xdr:rowOff>
    </xdr:from>
    <xdr:ext cx="534377"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5214111" y="12000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70</xdr:row>
      <xdr:rowOff>149155</xdr:rowOff>
    </xdr:from>
    <xdr:to>
      <xdr:col>76</xdr:col>
      <xdr:colOff>165100</xdr:colOff>
      <xdr:row>71</xdr:row>
      <xdr:rowOff>79305</xdr:rowOff>
    </xdr:to>
    <xdr:sp macro="" textlink="">
      <xdr:nvSpPr>
        <xdr:cNvPr id="648" name="楕円 647">
          <a:extLst>
            <a:ext uri="{FF2B5EF4-FFF2-40B4-BE49-F238E27FC236}">
              <a16:creationId xmlns:a16="http://schemas.microsoft.com/office/drawing/2014/main" id="{00000000-0008-0000-0600-000088020000}"/>
            </a:ext>
          </a:extLst>
        </xdr:cNvPr>
        <xdr:cNvSpPr/>
      </xdr:nvSpPr>
      <xdr:spPr>
        <a:xfrm>
          <a:off x="14541500" y="12150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69</xdr:row>
      <xdr:rowOff>95832</xdr:rowOff>
    </xdr:from>
    <xdr:ext cx="534377"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4325111" y="119258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71</xdr:row>
      <xdr:rowOff>23178</xdr:rowOff>
    </xdr:from>
    <xdr:to>
      <xdr:col>72</xdr:col>
      <xdr:colOff>38100</xdr:colOff>
      <xdr:row>71</xdr:row>
      <xdr:rowOff>124778</xdr:rowOff>
    </xdr:to>
    <xdr:sp macro="" textlink="">
      <xdr:nvSpPr>
        <xdr:cNvPr id="650" name="楕円 649">
          <a:extLst>
            <a:ext uri="{FF2B5EF4-FFF2-40B4-BE49-F238E27FC236}">
              <a16:creationId xmlns:a16="http://schemas.microsoft.com/office/drawing/2014/main" id="{00000000-0008-0000-0600-00008A020000}"/>
            </a:ext>
          </a:extLst>
        </xdr:cNvPr>
        <xdr:cNvSpPr/>
      </xdr:nvSpPr>
      <xdr:spPr>
        <a:xfrm>
          <a:off x="13652500" y="12196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69</xdr:row>
      <xdr:rowOff>141305</xdr:rowOff>
    </xdr:from>
    <xdr:ext cx="534377"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3436111" y="11971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71</xdr:row>
      <xdr:rowOff>68802</xdr:rowOff>
    </xdr:from>
    <xdr:to>
      <xdr:col>67</xdr:col>
      <xdr:colOff>101600</xdr:colOff>
      <xdr:row>71</xdr:row>
      <xdr:rowOff>170402</xdr:rowOff>
    </xdr:to>
    <xdr:sp macro="" textlink="">
      <xdr:nvSpPr>
        <xdr:cNvPr id="652" name="楕円 651">
          <a:extLst>
            <a:ext uri="{FF2B5EF4-FFF2-40B4-BE49-F238E27FC236}">
              <a16:creationId xmlns:a16="http://schemas.microsoft.com/office/drawing/2014/main" id="{00000000-0008-0000-0600-00008C020000}"/>
            </a:ext>
          </a:extLst>
        </xdr:cNvPr>
        <xdr:cNvSpPr/>
      </xdr:nvSpPr>
      <xdr:spPr>
        <a:xfrm>
          <a:off x="12763500" y="12241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70</xdr:row>
      <xdr:rowOff>15479</xdr:rowOff>
    </xdr:from>
    <xdr:ext cx="534377"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547111" y="12016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4" name="直線コネクタ 663">
          <a:extLst>
            <a:ext uri="{FF2B5EF4-FFF2-40B4-BE49-F238E27FC236}">
              <a16:creationId xmlns:a16="http://schemas.microsoft.com/office/drawing/2014/main" id="{00000000-0008-0000-0600-000098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7" name="テキスト ボックス 666">
          <a:extLst>
            <a:ext uri="{FF2B5EF4-FFF2-40B4-BE49-F238E27FC236}">
              <a16:creationId xmlns:a16="http://schemas.microsoft.com/office/drawing/2014/main" id="{00000000-0008-0000-0600-00009B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4" name="積立金グラフ枠">
          <a:extLst>
            <a:ext uri="{FF2B5EF4-FFF2-40B4-BE49-F238E27FC236}">
              <a16:creationId xmlns:a16="http://schemas.microsoft.com/office/drawing/2014/main" id="{00000000-0008-0000-0600-0000A2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17924</xdr:rowOff>
    </xdr:from>
    <xdr:to>
      <xdr:col>85</xdr:col>
      <xdr:colOff>126364</xdr:colOff>
      <xdr:row>98</xdr:row>
      <xdr:rowOff>137784</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flipV="1">
          <a:off x="16317595" y="15619874"/>
          <a:ext cx="1269" cy="1320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141611</xdr:rowOff>
    </xdr:from>
    <xdr:ext cx="378565" cy="259045"/>
    <xdr:sp macro="" textlink="">
      <xdr:nvSpPr>
        <xdr:cNvPr id="676" name="積立金最小値テキスト">
          <a:extLst>
            <a:ext uri="{FF2B5EF4-FFF2-40B4-BE49-F238E27FC236}">
              <a16:creationId xmlns:a16="http://schemas.microsoft.com/office/drawing/2014/main" id="{00000000-0008-0000-0600-0000A4020000}"/>
            </a:ext>
          </a:extLst>
        </xdr:cNvPr>
        <xdr:cNvSpPr txBox="1"/>
      </xdr:nvSpPr>
      <xdr:spPr>
        <a:xfrm>
          <a:off x="16370300" y="169437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137784</xdr:rowOff>
    </xdr:from>
    <xdr:to>
      <xdr:col>86</xdr:col>
      <xdr:colOff>25400</xdr:colOff>
      <xdr:row>98</xdr:row>
      <xdr:rowOff>137784</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6230600" y="16939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136051</xdr:rowOff>
    </xdr:from>
    <xdr:ext cx="599010" cy="259045"/>
    <xdr:sp macro="" textlink="">
      <xdr:nvSpPr>
        <xdr:cNvPr id="678" name="積立金最大値テキスト">
          <a:extLst>
            <a:ext uri="{FF2B5EF4-FFF2-40B4-BE49-F238E27FC236}">
              <a16:creationId xmlns:a16="http://schemas.microsoft.com/office/drawing/2014/main" id="{00000000-0008-0000-0600-0000A6020000}"/>
            </a:ext>
          </a:extLst>
        </xdr:cNvPr>
        <xdr:cNvSpPr txBox="1"/>
      </xdr:nvSpPr>
      <xdr:spPr>
        <a:xfrm>
          <a:off x="16370300" y="153951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289,135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17924</xdr:rowOff>
    </xdr:from>
    <xdr:to>
      <xdr:col>86</xdr:col>
      <xdr:colOff>25400</xdr:colOff>
      <xdr:row>91</xdr:row>
      <xdr:rowOff>17924</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6230600" y="156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59572</xdr:rowOff>
    </xdr:from>
    <xdr:to>
      <xdr:col>85</xdr:col>
      <xdr:colOff>127000</xdr:colOff>
      <xdr:row>97</xdr:row>
      <xdr:rowOff>77274</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5481300" y="16690222"/>
          <a:ext cx="838200" cy="17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110989</xdr:rowOff>
    </xdr:from>
    <xdr:ext cx="534377" cy="259045"/>
    <xdr:sp macro="" textlink="">
      <xdr:nvSpPr>
        <xdr:cNvPr id="681" name="積立金平均値テキスト">
          <a:extLst>
            <a:ext uri="{FF2B5EF4-FFF2-40B4-BE49-F238E27FC236}">
              <a16:creationId xmlns:a16="http://schemas.microsoft.com/office/drawing/2014/main" id="{00000000-0008-0000-0600-0000A9020000}"/>
            </a:ext>
          </a:extLst>
        </xdr:cNvPr>
        <xdr:cNvSpPr txBox="1"/>
      </xdr:nvSpPr>
      <xdr:spPr>
        <a:xfrm>
          <a:off x="16370300" y="167416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27,950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132562</xdr:rowOff>
    </xdr:from>
    <xdr:to>
      <xdr:col>85</xdr:col>
      <xdr:colOff>177800</xdr:colOff>
      <xdr:row>98</xdr:row>
      <xdr:rowOff>62712</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6268700" y="16763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59572</xdr:rowOff>
    </xdr:from>
    <xdr:to>
      <xdr:col>81</xdr:col>
      <xdr:colOff>50800</xdr:colOff>
      <xdr:row>97</xdr:row>
      <xdr:rowOff>68459</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flipV="1">
          <a:off x="14592300" y="16690222"/>
          <a:ext cx="889000" cy="8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118366</xdr:rowOff>
    </xdr:from>
    <xdr:to>
      <xdr:col>81</xdr:col>
      <xdr:colOff>101600</xdr:colOff>
      <xdr:row>98</xdr:row>
      <xdr:rowOff>48516</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5430500" y="16749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39643</xdr:rowOff>
    </xdr:from>
    <xdr:ext cx="534377"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5214111" y="16841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32263</xdr:rowOff>
    </xdr:from>
    <xdr:to>
      <xdr:col>76</xdr:col>
      <xdr:colOff>114300</xdr:colOff>
      <xdr:row>97</xdr:row>
      <xdr:rowOff>68459</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3703300" y="16662913"/>
          <a:ext cx="889000" cy="36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126065</xdr:rowOff>
    </xdr:from>
    <xdr:to>
      <xdr:col>76</xdr:col>
      <xdr:colOff>165100</xdr:colOff>
      <xdr:row>98</xdr:row>
      <xdr:rowOff>56215</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4541500" y="16756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47342</xdr:rowOff>
    </xdr:from>
    <xdr:ext cx="534377"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4325111" y="16849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29,371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32263</xdr:rowOff>
    </xdr:from>
    <xdr:to>
      <xdr:col>71</xdr:col>
      <xdr:colOff>177800</xdr:colOff>
      <xdr:row>97</xdr:row>
      <xdr:rowOff>159502</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flipV="1">
          <a:off x="12814300" y="16662913"/>
          <a:ext cx="889000" cy="12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125513</xdr:rowOff>
    </xdr:from>
    <xdr:to>
      <xdr:col>72</xdr:col>
      <xdr:colOff>38100</xdr:colOff>
      <xdr:row>98</xdr:row>
      <xdr:rowOff>55663</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3652500" y="16756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46790</xdr:rowOff>
    </xdr:from>
    <xdr:ext cx="534377"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3436111" y="16848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12159</xdr:rowOff>
    </xdr:from>
    <xdr:to>
      <xdr:col>67</xdr:col>
      <xdr:colOff>101600</xdr:colOff>
      <xdr:row>98</xdr:row>
      <xdr:rowOff>113759</xdr:rowOff>
    </xdr:to>
    <xdr:sp macro="" textlink="">
      <xdr:nvSpPr>
        <xdr:cNvPr id="692" name="フローチャート: 判断 691">
          <a:extLst>
            <a:ext uri="{FF2B5EF4-FFF2-40B4-BE49-F238E27FC236}">
              <a16:creationId xmlns:a16="http://schemas.microsoft.com/office/drawing/2014/main" id="{00000000-0008-0000-0600-0000B4020000}"/>
            </a:ext>
          </a:extLst>
        </xdr:cNvPr>
        <xdr:cNvSpPr/>
      </xdr:nvSpPr>
      <xdr:spPr>
        <a:xfrm>
          <a:off x="12763500" y="16814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104886</xdr:rowOff>
    </xdr:from>
    <xdr:ext cx="534377"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2547111" y="169069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26474</xdr:rowOff>
    </xdr:from>
    <xdr:to>
      <xdr:col>85</xdr:col>
      <xdr:colOff>177800</xdr:colOff>
      <xdr:row>97</xdr:row>
      <xdr:rowOff>128074</xdr:rowOff>
    </xdr:to>
    <xdr:sp macro="" textlink="">
      <xdr:nvSpPr>
        <xdr:cNvPr id="699" name="楕円 698">
          <a:extLst>
            <a:ext uri="{FF2B5EF4-FFF2-40B4-BE49-F238E27FC236}">
              <a16:creationId xmlns:a16="http://schemas.microsoft.com/office/drawing/2014/main" id="{00000000-0008-0000-0600-0000BB020000}"/>
            </a:ext>
          </a:extLst>
        </xdr:cNvPr>
        <xdr:cNvSpPr/>
      </xdr:nvSpPr>
      <xdr:spPr>
        <a:xfrm>
          <a:off x="16268700" y="16657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49351</xdr:rowOff>
    </xdr:from>
    <xdr:ext cx="534377" cy="259045"/>
    <xdr:sp macro="" textlink="">
      <xdr:nvSpPr>
        <xdr:cNvPr id="700" name="積立金該当値テキスト">
          <a:extLst>
            <a:ext uri="{FF2B5EF4-FFF2-40B4-BE49-F238E27FC236}">
              <a16:creationId xmlns:a16="http://schemas.microsoft.com/office/drawing/2014/main" id="{00000000-0008-0000-0600-0000BC020000}"/>
            </a:ext>
          </a:extLst>
        </xdr:cNvPr>
        <xdr:cNvSpPr txBox="1"/>
      </xdr:nvSpPr>
      <xdr:spPr>
        <a:xfrm>
          <a:off x="16370300" y="165085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8772</xdr:rowOff>
    </xdr:from>
    <xdr:to>
      <xdr:col>81</xdr:col>
      <xdr:colOff>101600</xdr:colOff>
      <xdr:row>97</xdr:row>
      <xdr:rowOff>110372</xdr:rowOff>
    </xdr:to>
    <xdr:sp macro="" textlink="">
      <xdr:nvSpPr>
        <xdr:cNvPr id="701" name="楕円 700">
          <a:extLst>
            <a:ext uri="{FF2B5EF4-FFF2-40B4-BE49-F238E27FC236}">
              <a16:creationId xmlns:a16="http://schemas.microsoft.com/office/drawing/2014/main" id="{00000000-0008-0000-0600-0000BD020000}"/>
            </a:ext>
          </a:extLst>
        </xdr:cNvPr>
        <xdr:cNvSpPr/>
      </xdr:nvSpPr>
      <xdr:spPr>
        <a:xfrm>
          <a:off x="15430500" y="16639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126899</xdr:rowOff>
    </xdr:from>
    <xdr:ext cx="534377"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5214111" y="16414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17659</xdr:rowOff>
    </xdr:from>
    <xdr:to>
      <xdr:col>76</xdr:col>
      <xdr:colOff>165100</xdr:colOff>
      <xdr:row>97</xdr:row>
      <xdr:rowOff>119259</xdr:rowOff>
    </xdr:to>
    <xdr:sp macro="" textlink="">
      <xdr:nvSpPr>
        <xdr:cNvPr id="703" name="楕円 702">
          <a:extLst>
            <a:ext uri="{FF2B5EF4-FFF2-40B4-BE49-F238E27FC236}">
              <a16:creationId xmlns:a16="http://schemas.microsoft.com/office/drawing/2014/main" id="{00000000-0008-0000-0600-0000BF020000}"/>
            </a:ext>
          </a:extLst>
        </xdr:cNvPr>
        <xdr:cNvSpPr/>
      </xdr:nvSpPr>
      <xdr:spPr>
        <a:xfrm>
          <a:off x="14541500" y="16648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135786</xdr:rowOff>
    </xdr:from>
    <xdr:ext cx="534377"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4325111" y="16423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152913</xdr:rowOff>
    </xdr:from>
    <xdr:to>
      <xdr:col>72</xdr:col>
      <xdr:colOff>38100</xdr:colOff>
      <xdr:row>97</xdr:row>
      <xdr:rowOff>83063</xdr:rowOff>
    </xdr:to>
    <xdr:sp macro="" textlink="">
      <xdr:nvSpPr>
        <xdr:cNvPr id="705" name="楕円 704">
          <a:extLst>
            <a:ext uri="{FF2B5EF4-FFF2-40B4-BE49-F238E27FC236}">
              <a16:creationId xmlns:a16="http://schemas.microsoft.com/office/drawing/2014/main" id="{00000000-0008-0000-0600-0000C1020000}"/>
            </a:ext>
          </a:extLst>
        </xdr:cNvPr>
        <xdr:cNvSpPr/>
      </xdr:nvSpPr>
      <xdr:spPr>
        <a:xfrm>
          <a:off x="13652500" y="16612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99590</xdr:rowOff>
    </xdr:from>
    <xdr:ext cx="534377"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3436111" y="16387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108702</xdr:rowOff>
    </xdr:from>
    <xdr:to>
      <xdr:col>67</xdr:col>
      <xdr:colOff>101600</xdr:colOff>
      <xdr:row>98</xdr:row>
      <xdr:rowOff>38852</xdr:rowOff>
    </xdr:to>
    <xdr:sp macro="" textlink="">
      <xdr:nvSpPr>
        <xdr:cNvPr id="707" name="楕円 706">
          <a:extLst>
            <a:ext uri="{FF2B5EF4-FFF2-40B4-BE49-F238E27FC236}">
              <a16:creationId xmlns:a16="http://schemas.microsoft.com/office/drawing/2014/main" id="{00000000-0008-0000-0600-0000C3020000}"/>
            </a:ext>
          </a:extLst>
        </xdr:cNvPr>
        <xdr:cNvSpPr/>
      </xdr:nvSpPr>
      <xdr:spPr>
        <a:xfrm>
          <a:off x="12763500" y="16739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55379</xdr:rowOff>
    </xdr:from>
    <xdr:ext cx="534377"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2547111" y="165145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1" name="投資及び出資金グラフ枠">
          <a:extLst>
            <a:ext uri="{FF2B5EF4-FFF2-40B4-BE49-F238E27FC236}">
              <a16:creationId xmlns:a16="http://schemas.microsoft.com/office/drawing/2014/main" id="{00000000-0008-0000-0600-0000DB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92989</xdr:rowOff>
    </xdr:from>
    <xdr:to>
      <xdr:col>116</xdr:col>
      <xdr:colOff>62864</xdr:colOff>
      <xdr:row>39</xdr:row>
      <xdr:rowOff>44450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flipV="1">
          <a:off x="22159595" y="5236489"/>
          <a:ext cx="1269" cy="14945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33" name="投資及び出資金最小値テキスト">
          <a:extLst>
            <a:ext uri="{FF2B5EF4-FFF2-40B4-BE49-F238E27FC236}">
              <a16:creationId xmlns:a16="http://schemas.microsoft.com/office/drawing/2014/main" id="{00000000-0008-0000-0600-0000DD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39666</xdr:rowOff>
    </xdr:from>
    <xdr:ext cx="534377" cy="259045"/>
    <xdr:sp macro="" textlink="">
      <xdr:nvSpPr>
        <xdr:cNvPr id="735" name="投資及び出資金最大値テキスト">
          <a:extLst>
            <a:ext uri="{FF2B5EF4-FFF2-40B4-BE49-F238E27FC236}">
              <a16:creationId xmlns:a16="http://schemas.microsoft.com/office/drawing/2014/main" id="{00000000-0008-0000-0600-0000DF020000}"/>
            </a:ext>
          </a:extLst>
        </xdr:cNvPr>
        <xdr:cNvSpPr txBox="1"/>
      </xdr:nvSpPr>
      <xdr:spPr>
        <a:xfrm>
          <a:off x="22212300" y="5011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19,613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92989</xdr:rowOff>
    </xdr:from>
    <xdr:to>
      <xdr:col>116</xdr:col>
      <xdr:colOff>152400</xdr:colOff>
      <xdr:row>30</xdr:row>
      <xdr:rowOff>92989</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22072600" y="5236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84227</xdr:rowOff>
    </xdr:from>
    <xdr:to>
      <xdr:col>116</xdr:col>
      <xdr:colOff>63500</xdr:colOff>
      <xdr:row>38</xdr:row>
      <xdr:rowOff>100381</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flipV="1">
          <a:off x="21323300" y="6599327"/>
          <a:ext cx="838200" cy="16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145610</xdr:rowOff>
    </xdr:from>
    <xdr:ext cx="469744" cy="259045"/>
    <xdr:sp macro="" textlink="">
      <xdr:nvSpPr>
        <xdr:cNvPr id="738" name="投資及び出資金平均値テキスト">
          <a:extLst>
            <a:ext uri="{FF2B5EF4-FFF2-40B4-BE49-F238E27FC236}">
              <a16:creationId xmlns:a16="http://schemas.microsoft.com/office/drawing/2014/main" id="{00000000-0008-0000-0600-0000E2020000}"/>
            </a:ext>
          </a:extLst>
        </xdr:cNvPr>
        <xdr:cNvSpPr txBox="1"/>
      </xdr:nvSpPr>
      <xdr:spPr>
        <a:xfrm>
          <a:off x="22212300" y="631781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122733</xdr:rowOff>
    </xdr:from>
    <xdr:to>
      <xdr:col>116</xdr:col>
      <xdr:colOff>114300</xdr:colOff>
      <xdr:row>38</xdr:row>
      <xdr:rowOff>52883</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22110700" y="64663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100381</xdr:rowOff>
    </xdr:from>
    <xdr:to>
      <xdr:col>111</xdr:col>
      <xdr:colOff>177800</xdr:colOff>
      <xdr:row>38</xdr:row>
      <xdr:rowOff>104724</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flipV="1">
          <a:off x="20434300" y="6615481"/>
          <a:ext cx="889000" cy="4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24359</xdr:rowOff>
    </xdr:from>
    <xdr:to>
      <xdr:col>112</xdr:col>
      <xdr:colOff>38100</xdr:colOff>
      <xdr:row>38</xdr:row>
      <xdr:rowOff>125959</xdr:rowOff>
    </xdr:to>
    <xdr:sp macro="" textlink="">
      <xdr:nvSpPr>
        <xdr:cNvPr id="741" name="フローチャート: 判断 740">
          <a:extLst>
            <a:ext uri="{FF2B5EF4-FFF2-40B4-BE49-F238E27FC236}">
              <a16:creationId xmlns:a16="http://schemas.microsoft.com/office/drawing/2014/main" id="{00000000-0008-0000-0600-0000E5020000}"/>
            </a:ext>
          </a:extLst>
        </xdr:cNvPr>
        <xdr:cNvSpPr/>
      </xdr:nvSpPr>
      <xdr:spPr>
        <a:xfrm>
          <a:off x="21272500" y="6539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142486</xdr:rowOff>
    </xdr:from>
    <xdr:ext cx="469744"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21088428" y="63146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104724</xdr:rowOff>
    </xdr:from>
    <xdr:to>
      <xdr:col>107</xdr:col>
      <xdr:colOff>50800</xdr:colOff>
      <xdr:row>38</xdr:row>
      <xdr:rowOff>116611</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flipV="1">
          <a:off x="19545300" y="6619824"/>
          <a:ext cx="889000" cy="11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29007</xdr:rowOff>
    </xdr:from>
    <xdr:to>
      <xdr:col>107</xdr:col>
      <xdr:colOff>101600</xdr:colOff>
      <xdr:row>38</xdr:row>
      <xdr:rowOff>130607</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20383500" y="654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147134</xdr:rowOff>
    </xdr:from>
    <xdr:ext cx="469744"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20199428" y="63193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114097</xdr:rowOff>
    </xdr:from>
    <xdr:to>
      <xdr:col>102</xdr:col>
      <xdr:colOff>114300</xdr:colOff>
      <xdr:row>38</xdr:row>
      <xdr:rowOff>116611</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a:off x="18656300" y="6629197"/>
          <a:ext cx="889000" cy="2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20701</xdr:rowOff>
    </xdr:from>
    <xdr:to>
      <xdr:col>102</xdr:col>
      <xdr:colOff>165100</xdr:colOff>
      <xdr:row>38</xdr:row>
      <xdr:rowOff>122301</xdr:rowOff>
    </xdr:to>
    <xdr:sp macro="" textlink="">
      <xdr:nvSpPr>
        <xdr:cNvPr id="747" name="フローチャート: 判断 746">
          <a:extLst>
            <a:ext uri="{FF2B5EF4-FFF2-40B4-BE49-F238E27FC236}">
              <a16:creationId xmlns:a16="http://schemas.microsoft.com/office/drawing/2014/main" id="{00000000-0008-0000-0600-0000EB020000}"/>
            </a:ext>
          </a:extLst>
        </xdr:cNvPr>
        <xdr:cNvSpPr/>
      </xdr:nvSpPr>
      <xdr:spPr>
        <a:xfrm>
          <a:off x="19494500" y="65358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138828</xdr:rowOff>
    </xdr:from>
    <xdr:ext cx="469744"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19310428" y="63110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162738</xdr:rowOff>
    </xdr:from>
    <xdr:to>
      <xdr:col>98</xdr:col>
      <xdr:colOff>38100</xdr:colOff>
      <xdr:row>38</xdr:row>
      <xdr:rowOff>92888</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18605500" y="6506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109415</xdr:rowOff>
    </xdr:from>
    <xdr:ext cx="469744"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8421428" y="62816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33427</xdr:rowOff>
    </xdr:from>
    <xdr:to>
      <xdr:col>116</xdr:col>
      <xdr:colOff>114300</xdr:colOff>
      <xdr:row>38</xdr:row>
      <xdr:rowOff>135027</xdr:rowOff>
    </xdr:to>
    <xdr:sp macro="" textlink="">
      <xdr:nvSpPr>
        <xdr:cNvPr id="756" name="楕円 755">
          <a:extLst>
            <a:ext uri="{FF2B5EF4-FFF2-40B4-BE49-F238E27FC236}">
              <a16:creationId xmlns:a16="http://schemas.microsoft.com/office/drawing/2014/main" id="{00000000-0008-0000-0600-0000F4020000}"/>
            </a:ext>
          </a:extLst>
        </xdr:cNvPr>
        <xdr:cNvSpPr/>
      </xdr:nvSpPr>
      <xdr:spPr>
        <a:xfrm>
          <a:off x="22110700" y="6548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11854</xdr:rowOff>
    </xdr:from>
    <xdr:ext cx="469744" cy="259045"/>
    <xdr:sp macro="" textlink="">
      <xdr:nvSpPr>
        <xdr:cNvPr id="757" name="投資及び出資金該当値テキスト">
          <a:extLst>
            <a:ext uri="{FF2B5EF4-FFF2-40B4-BE49-F238E27FC236}">
              <a16:creationId xmlns:a16="http://schemas.microsoft.com/office/drawing/2014/main" id="{00000000-0008-0000-0600-0000F5020000}"/>
            </a:ext>
          </a:extLst>
        </xdr:cNvPr>
        <xdr:cNvSpPr txBox="1"/>
      </xdr:nvSpPr>
      <xdr:spPr>
        <a:xfrm>
          <a:off x="22212300" y="65269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49581</xdr:rowOff>
    </xdr:from>
    <xdr:to>
      <xdr:col>112</xdr:col>
      <xdr:colOff>38100</xdr:colOff>
      <xdr:row>38</xdr:row>
      <xdr:rowOff>151181</xdr:rowOff>
    </xdr:to>
    <xdr:sp macro="" textlink="">
      <xdr:nvSpPr>
        <xdr:cNvPr id="758" name="楕円 757">
          <a:extLst>
            <a:ext uri="{FF2B5EF4-FFF2-40B4-BE49-F238E27FC236}">
              <a16:creationId xmlns:a16="http://schemas.microsoft.com/office/drawing/2014/main" id="{00000000-0008-0000-0600-0000F6020000}"/>
            </a:ext>
          </a:extLst>
        </xdr:cNvPr>
        <xdr:cNvSpPr/>
      </xdr:nvSpPr>
      <xdr:spPr>
        <a:xfrm>
          <a:off x="21272500" y="6564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142308</xdr:rowOff>
    </xdr:from>
    <xdr:ext cx="469744"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21088428" y="66574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53924</xdr:rowOff>
    </xdr:from>
    <xdr:to>
      <xdr:col>107</xdr:col>
      <xdr:colOff>101600</xdr:colOff>
      <xdr:row>38</xdr:row>
      <xdr:rowOff>155524</xdr:rowOff>
    </xdr:to>
    <xdr:sp macro="" textlink="">
      <xdr:nvSpPr>
        <xdr:cNvPr id="760" name="楕円 759">
          <a:extLst>
            <a:ext uri="{FF2B5EF4-FFF2-40B4-BE49-F238E27FC236}">
              <a16:creationId xmlns:a16="http://schemas.microsoft.com/office/drawing/2014/main" id="{00000000-0008-0000-0600-0000F8020000}"/>
            </a:ext>
          </a:extLst>
        </xdr:cNvPr>
        <xdr:cNvSpPr/>
      </xdr:nvSpPr>
      <xdr:spPr>
        <a:xfrm>
          <a:off x="20383500" y="6569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146651</xdr:rowOff>
    </xdr:from>
    <xdr:ext cx="469744"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0199428" y="66617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65811</xdr:rowOff>
    </xdr:from>
    <xdr:to>
      <xdr:col>102</xdr:col>
      <xdr:colOff>165100</xdr:colOff>
      <xdr:row>38</xdr:row>
      <xdr:rowOff>167411</xdr:rowOff>
    </xdr:to>
    <xdr:sp macro="" textlink="">
      <xdr:nvSpPr>
        <xdr:cNvPr id="762" name="楕円 761">
          <a:extLst>
            <a:ext uri="{FF2B5EF4-FFF2-40B4-BE49-F238E27FC236}">
              <a16:creationId xmlns:a16="http://schemas.microsoft.com/office/drawing/2014/main" id="{00000000-0008-0000-0600-0000FA020000}"/>
            </a:ext>
          </a:extLst>
        </xdr:cNvPr>
        <xdr:cNvSpPr/>
      </xdr:nvSpPr>
      <xdr:spPr>
        <a:xfrm>
          <a:off x="19494500" y="6580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38</xdr:row>
      <xdr:rowOff>158538</xdr:rowOff>
    </xdr:from>
    <xdr:ext cx="469744"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19310428" y="66736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63297</xdr:rowOff>
    </xdr:from>
    <xdr:to>
      <xdr:col>98</xdr:col>
      <xdr:colOff>38100</xdr:colOff>
      <xdr:row>38</xdr:row>
      <xdr:rowOff>164897</xdr:rowOff>
    </xdr:to>
    <xdr:sp macro="" textlink="">
      <xdr:nvSpPr>
        <xdr:cNvPr id="764" name="楕円 763">
          <a:extLst>
            <a:ext uri="{FF2B5EF4-FFF2-40B4-BE49-F238E27FC236}">
              <a16:creationId xmlns:a16="http://schemas.microsoft.com/office/drawing/2014/main" id="{00000000-0008-0000-0600-0000FC020000}"/>
            </a:ext>
          </a:extLst>
        </xdr:cNvPr>
        <xdr:cNvSpPr/>
      </xdr:nvSpPr>
      <xdr:spPr>
        <a:xfrm>
          <a:off x="18605500" y="6578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38</xdr:row>
      <xdr:rowOff>156024</xdr:rowOff>
    </xdr:from>
    <xdr:ext cx="469744"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8421428" y="66711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78" name="直線コネクタ 777">
          <a:extLst>
            <a:ext uri="{FF2B5EF4-FFF2-40B4-BE49-F238E27FC236}">
              <a16:creationId xmlns:a16="http://schemas.microsoft.com/office/drawing/2014/main" id="{00000000-0008-0000-0600-00000A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144434</xdr:rowOff>
    </xdr:from>
    <xdr:ext cx="467179" cy="259045"/>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7820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160762</xdr:rowOff>
    </xdr:from>
    <xdr:ext cx="467179" cy="259045"/>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17820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53</xdr:row>
      <xdr:rowOff>5642</xdr:rowOff>
    </xdr:from>
    <xdr:ext cx="467179" cy="259045"/>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7820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38299</xdr:rowOff>
    </xdr:from>
    <xdr:ext cx="531299"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0" name="貸付金グラフ枠">
          <a:extLst>
            <a:ext uri="{FF2B5EF4-FFF2-40B4-BE49-F238E27FC236}">
              <a16:creationId xmlns:a16="http://schemas.microsoft.com/office/drawing/2014/main" id="{00000000-0008-0000-0600-000016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121412</xdr:rowOff>
    </xdr:from>
    <xdr:to>
      <xdr:col>116</xdr:col>
      <xdr:colOff>62864</xdr:colOff>
      <xdr:row>59</xdr:row>
      <xdr:rowOff>98878</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flipV="1">
          <a:off x="22159595" y="8693912"/>
          <a:ext cx="1269" cy="15205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102705</xdr:rowOff>
    </xdr:from>
    <xdr:ext cx="249299" cy="259045"/>
    <xdr:sp macro="" textlink="">
      <xdr:nvSpPr>
        <xdr:cNvPr id="792" name="貸付金最小値テキスト">
          <a:extLst>
            <a:ext uri="{FF2B5EF4-FFF2-40B4-BE49-F238E27FC236}">
              <a16:creationId xmlns:a16="http://schemas.microsoft.com/office/drawing/2014/main" id="{00000000-0008-0000-0600-000018030000}"/>
            </a:ext>
          </a:extLst>
        </xdr:cNvPr>
        <xdr:cNvSpPr txBox="1"/>
      </xdr:nvSpPr>
      <xdr:spPr>
        <a:xfrm>
          <a:off x="22212300" y="10218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68089</xdr:rowOff>
    </xdr:from>
    <xdr:ext cx="534377" cy="259045"/>
    <xdr:sp macro="" textlink="">
      <xdr:nvSpPr>
        <xdr:cNvPr id="794" name="貸付金最大値テキスト">
          <a:extLst>
            <a:ext uri="{FF2B5EF4-FFF2-40B4-BE49-F238E27FC236}">
              <a16:creationId xmlns:a16="http://schemas.microsoft.com/office/drawing/2014/main" id="{00000000-0008-0000-0600-00001A030000}"/>
            </a:ext>
          </a:extLst>
        </xdr:cNvPr>
        <xdr:cNvSpPr txBox="1"/>
      </xdr:nvSpPr>
      <xdr:spPr>
        <a:xfrm>
          <a:off x="22212300" y="8469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121412</xdr:rowOff>
    </xdr:from>
    <xdr:to>
      <xdr:col>116</xdr:col>
      <xdr:colOff>152400</xdr:colOff>
      <xdr:row>50</xdr:row>
      <xdr:rowOff>121412</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22072600" y="86939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98878</xdr:rowOff>
    </xdr:from>
    <xdr:to>
      <xdr:col>116</xdr:col>
      <xdr:colOff>63500</xdr:colOff>
      <xdr:row>59</xdr:row>
      <xdr:rowOff>98878</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21323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169689</xdr:rowOff>
    </xdr:from>
    <xdr:ext cx="469744" cy="259045"/>
    <xdr:sp macro="" textlink="">
      <xdr:nvSpPr>
        <xdr:cNvPr id="797" name="貸付金平均値テキスト">
          <a:extLst>
            <a:ext uri="{FF2B5EF4-FFF2-40B4-BE49-F238E27FC236}">
              <a16:creationId xmlns:a16="http://schemas.microsoft.com/office/drawing/2014/main" id="{00000000-0008-0000-0600-00001D030000}"/>
            </a:ext>
          </a:extLst>
        </xdr:cNvPr>
        <xdr:cNvSpPr txBox="1"/>
      </xdr:nvSpPr>
      <xdr:spPr>
        <a:xfrm>
          <a:off x="22212300" y="977088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146812</xdr:rowOff>
    </xdr:from>
    <xdr:to>
      <xdr:col>116</xdr:col>
      <xdr:colOff>114300</xdr:colOff>
      <xdr:row>58</xdr:row>
      <xdr:rowOff>76962</xdr:rowOff>
    </xdr:to>
    <xdr:sp macro="" textlink="">
      <xdr:nvSpPr>
        <xdr:cNvPr id="798" name="フローチャート: 判断 797">
          <a:extLst>
            <a:ext uri="{FF2B5EF4-FFF2-40B4-BE49-F238E27FC236}">
              <a16:creationId xmlns:a16="http://schemas.microsoft.com/office/drawing/2014/main" id="{00000000-0008-0000-0600-00001E030000}"/>
            </a:ext>
          </a:extLst>
        </xdr:cNvPr>
        <xdr:cNvSpPr/>
      </xdr:nvSpPr>
      <xdr:spPr>
        <a:xfrm>
          <a:off x="22110700" y="9919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98878</xdr:rowOff>
    </xdr:from>
    <xdr:to>
      <xdr:col>111</xdr:col>
      <xdr:colOff>177800</xdr:colOff>
      <xdr:row>59</xdr:row>
      <xdr:rowOff>98878</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043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28593</xdr:rowOff>
    </xdr:from>
    <xdr:to>
      <xdr:col>112</xdr:col>
      <xdr:colOff>38100</xdr:colOff>
      <xdr:row>57</xdr:row>
      <xdr:rowOff>130193</xdr:rowOff>
    </xdr:to>
    <xdr:sp macro="" textlink="">
      <xdr:nvSpPr>
        <xdr:cNvPr id="800" name="フローチャート: 判断 799">
          <a:extLst>
            <a:ext uri="{FF2B5EF4-FFF2-40B4-BE49-F238E27FC236}">
              <a16:creationId xmlns:a16="http://schemas.microsoft.com/office/drawing/2014/main" id="{00000000-0008-0000-0600-000020030000}"/>
            </a:ext>
          </a:extLst>
        </xdr:cNvPr>
        <xdr:cNvSpPr/>
      </xdr:nvSpPr>
      <xdr:spPr>
        <a:xfrm>
          <a:off x="21272500" y="9801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146720</xdr:rowOff>
    </xdr:from>
    <xdr:ext cx="469744"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21088428" y="9576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98878</xdr:rowOff>
    </xdr:from>
    <xdr:to>
      <xdr:col>107</xdr:col>
      <xdr:colOff>50800</xdr:colOff>
      <xdr:row>59</xdr:row>
      <xdr:rowOff>98878</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19545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111869</xdr:rowOff>
    </xdr:from>
    <xdr:to>
      <xdr:col>107</xdr:col>
      <xdr:colOff>101600</xdr:colOff>
      <xdr:row>58</xdr:row>
      <xdr:rowOff>42019</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20383500" y="9884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58546</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0199428" y="96597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98878</xdr:rowOff>
    </xdr:from>
    <xdr:to>
      <xdr:col>102</xdr:col>
      <xdr:colOff>114300</xdr:colOff>
      <xdr:row>59</xdr:row>
      <xdr:rowOff>98878</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18656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100330</xdr:rowOff>
    </xdr:from>
    <xdr:to>
      <xdr:col>102</xdr:col>
      <xdr:colOff>165100</xdr:colOff>
      <xdr:row>58</xdr:row>
      <xdr:rowOff>30480</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19494500" y="9872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47007</xdr:rowOff>
    </xdr:from>
    <xdr:ext cx="469744"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19310428" y="9648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100003</xdr:rowOff>
    </xdr:from>
    <xdr:to>
      <xdr:col>98</xdr:col>
      <xdr:colOff>38100</xdr:colOff>
      <xdr:row>58</xdr:row>
      <xdr:rowOff>30153</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18605500" y="9872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46680</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8421428" y="9647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48078</xdr:rowOff>
    </xdr:from>
    <xdr:to>
      <xdr:col>116</xdr:col>
      <xdr:colOff>114300</xdr:colOff>
      <xdr:row>59</xdr:row>
      <xdr:rowOff>149678</xdr:rowOff>
    </xdr:to>
    <xdr:sp macro="" textlink="">
      <xdr:nvSpPr>
        <xdr:cNvPr id="815" name="楕円 814">
          <a:extLst>
            <a:ext uri="{FF2B5EF4-FFF2-40B4-BE49-F238E27FC236}">
              <a16:creationId xmlns:a16="http://schemas.microsoft.com/office/drawing/2014/main" id="{00000000-0008-0000-0600-00002F030000}"/>
            </a:ext>
          </a:extLst>
        </xdr:cNvPr>
        <xdr:cNvSpPr/>
      </xdr:nvSpPr>
      <xdr:spPr>
        <a:xfrm>
          <a:off x="22110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134455</xdr:rowOff>
    </xdr:from>
    <xdr:ext cx="249299" cy="259045"/>
    <xdr:sp macro="" textlink="">
      <xdr:nvSpPr>
        <xdr:cNvPr id="816" name="貸付金該当値テキスト">
          <a:extLst>
            <a:ext uri="{FF2B5EF4-FFF2-40B4-BE49-F238E27FC236}">
              <a16:creationId xmlns:a16="http://schemas.microsoft.com/office/drawing/2014/main" id="{00000000-0008-0000-0600-000030030000}"/>
            </a:ext>
          </a:extLst>
        </xdr:cNvPr>
        <xdr:cNvSpPr txBox="1"/>
      </xdr:nvSpPr>
      <xdr:spPr>
        <a:xfrm>
          <a:off x="22212300" y="10078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48078</xdr:rowOff>
    </xdr:from>
    <xdr:to>
      <xdr:col>112</xdr:col>
      <xdr:colOff>38100</xdr:colOff>
      <xdr:row>59</xdr:row>
      <xdr:rowOff>149678</xdr:rowOff>
    </xdr:to>
    <xdr:sp macro="" textlink="">
      <xdr:nvSpPr>
        <xdr:cNvPr id="817" name="楕円 816">
          <a:extLst>
            <a:ext uri="{FF2B5EF4-FFF2-40B4-BE49-F238E27FC236}">
              <a16:creationId xmlns:a16="http://schemas.microsoft.com/office/drawing/2014/main" id="{00000000-0008-0000-0600-000031030000}"/>
            </a:ext>
          </a:extLst>
        </xdr:cNvPr>
        <xdr:cNvSpPr/>
      </xdr:nvSpPr>
      <xdr:spPr>
        <a:xfrm>
          <a:off x="2127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140805</xdr:rowOff>
    </xdr:from>
    <xdr:ext cx="249299"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1198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59</xdr:row>
      <xdr:rowOff>48078</xdr:rowOff>
    </xdr:from>
    <xdr:to>
      <xdr:col>107</xdr:col>
      <xdr:colOff>101600</xdr:colOff>
      <xdr:row>59</xdr:row>
      <xdr:rowOff>149678</xdr:rowOff>
    </xdr:to>
    <xdr:sp macro="" textlink="">
      <xdr:nvSpPr>
        <xdr:cNvPr id="819" name="楕円 818">
          <a:extLst>
            <a:ext uri="{FF2B5EF4-FFF2-40B4-BE49-F238E27FC236}">
              <a16:creationId xmlns:a16="http://schemas.microsoft.com/office/drawing/2014/main" id="{00000000-0008-0000-0600-000033030000}"/>
            </a:ext>
          </a:extLst>
        </xdr:cNvPr>
        <xdr:cNvSpPr/>
      </xdr:nvSpPr>
      <xdr:spPr>
        <a:xfrm>
          <a:off x="2038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140805</xdr:rowOff>
    </xdr:from>
    <xdr:ext cx="249299"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0309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59</xdr:row>
      <xdr:rowOff>48078</xdr:rowOff>
    </xdr:from>
    <xdr:to>
      <xdr:col>102</xdr:col>
      <xdr:colOff>165100</xdr:colOff>
      <xdr:row>59</xdr:row>
      <xdr:rowOff>149678</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19494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140805</xdr:rowOff>
    </xdr:from>
    <xdr:ext cx="249299"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9420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59</xdr:row>
      <xdr:rowOff>48078</xdr:rowOff>
    </xdr:from>
    <xdr:to>
      <xdr:col>98</xdr:col>
      <xdr:colOff>38100</xdr:colOff>
      <xdr:row>59</xdr:row>
      <xdr:rowOff>149678</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18605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140805</xdr:rowOff>
    </xdr:from>
    <xdr:ext cx="249299"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8531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6" name="繰出金グラフ枠">
          <a:extLst>
            <a:ext uri="{FF2B5EF4-FFF2-40B4-BE49-F238E27FC236}">
              <a16:creationId xmlns:a16="http://schemas.microsoft.com/office/drawing/2014/main" id="{00000000-0008-0000-0600-00004E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45403</xdr:rowOff>
    </xdr:from>
    <xdr:to>
      <xdr:col>116</xdr:col>
      <xdr:colOff>62864</xdr:colOff>
      <xdr:row>78</xdr:row>
      <xdr:rowOff>132088</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flipV="1">
          <a:off x="22159595" y="12218353"/>
          <a:ext cx="1269" cy="1286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135915</xdr:rowOff>
    </xdr:from>
    <xdr:ext cx="534377" cy="259045"/>
    <xdr:sp macro="" textlink="">
      <xdr:nvSpPr>
        <xdr:cNvPr id="848" name="繰出金最小値テキスト">
          <a:extLst>
            <a:ext uri="{FF2B5EF4-FFF2-40B4-BE49-F238E27FC236}">
              <a16:creationId xmlns:a16="http://schemas.microsoft.com/office/drawing/2014/main" id="{00000000-0008-0000-0600-000050030000}"/>
            </a:ext>
          </a:extLst>
        </xdr:cNvPr>
        <xdr:cNvSpPr txBox="1"/>
      </xdr:nvSpPr>
      <xdr:spPr>
        <a:xfrm>
          <a:off x="22212300" y="13509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132088</xdr:rowOff>
    </xdr:from>
    <xdr:to>
      <xdr:col>116</xdr:col>
      <xdr:colOff>152400</xdr:colOff>
      <xdr:row>78</xdr:row>
      <xdr:rowOff>132088</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a:off x="22072600" y="13505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163530</xdr:rowOff>
    </xdr:from>
    <xdr:ext cx="534377" cy="259045"/>
    <xdr:sp macro="" textlink="">
      <xdr:nvSpPr>
        <xdr:cNvPr id="850" name="繰出金最大値テキスト">
          <a:extLst>
            <a:ext uri="{FF2B5EF4-FFF2-40B4-BE49-F238E27FC236}">
              <a16:creationId xmlns:a16="http://schemas.microsoft.com/office/drawing/2014/main" id="{00000000-0008-0000-0600-000052030000}"/>
            </a:ext>
          </a:extLst>
        </xdr:cNvPr>
        <xdr:cNvSpPr txBox="1"/>
      </xdr:nvSpPr>
      <xdr:spPr>
        <a:xfrm>
          <a:off x="22212300" y="11993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76,625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45403</xdr:rowOff>
    </xdr:from>
    <xdr:to>
      <xdr:col>116</xdr:col>
      <xdr:colOff>152400</xdr:colOff>
      <xdr:row>71</xdr:row>
      <xdr:rowOff>45403</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22072600" y="122183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71</xdr:row>
      <xdr:rowOff>45403</xdr:rowOff>
    </xdr:from>
    <xdr:to>
      <xdr:col>116</xdr:col>
      <xdr:colOff>63500</xdr:colOff>
      <xdr:row>71</xdr:row>
      <xdr:rowOff>60627</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flipV="1">
          <a:off x="21323300" y="12218353"/>
          <a:ext cx="838200" cy="15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50297</xdr:rowOff>
    </xdr:from>
    <xdr:ext cx="534377" cy="259045"/>
    <xdr:sp macro="" textlink="">
      <xdr:nvSpPr>
        <xdr:cNvPr id="853" name="繰出金平均値テキスト">
          <a:extLst>
            <a:ext uri="{FF2B5EF4-FFF2-40B4-BE49-F238E27FC236}">
              <a16:creationId xmlns:a16="http://schemas.microsoft.com/office/drawing/2014/main" id="{00000000-0008-0000-0600-000055030000}"/>
            </a:ext>
          </a:extLst>
        </xdr:cNvPr>
        <xdr:cNvSpPr txBox="1"/>
      </xdr:nvSpPr>
      <xdr:spPr>
        <a:xfrm>
          <a:off x="22212300" y="130804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71870</xdr:rowOff>
    </xdr:from>
    <xdr:to>
      <xdr:col>116</xdr:col>
      <xdr:colOff>114300</xdr:colOff>
      <xdr:row>77</xdr:row>
      <xdr:rowOff>2020</xdr:rowOff>
    </xdr:to>
    <xdr:sp macro="" textlink="">
      <xdr:nvSpPr>
        <xdr:cNvPr id="854" name="フローチャート: 判断 853">
          <a:extLst>
            <a:ext uri="{FF2B5EF4-FFF2-40B4-BE49-F238E27FC236}">
              <a16:creationId xmlns:a16="http://schemas.microsoft.com/office/drawing/2014/main" id="{00000000-0008-0000-0600-000056030000}"/>
            </a:ext>
          </a:extLst>
        </xdr:cNvPr>
        <xdr:cNvSpPr/>
      </xdr:nvSpPr>
      <xdr:spPr>
        <a:xfrm>
          <a:off x="22110700" y="13102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71</xdr:row>
      <xdr:rowOff>60627</xdr:rowOff>
    </xdr:from>
    <xdr:to>
      <xdr:col>111</xdr:col>
      <xdr:colOff>177800</xdr:colOff>
      <xdr:row>71</xdr:row>
      <xdr:rowOff>83853</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0434300" y="12233577"/>
          <a:ext cx="889000" cy="23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123670</xdr:rowOff>
    </xdr:from>
    <xdr:to>
      <xdr:col>112</xdr:col>
      <xdr:colOff>38100</xdr:colOff>
      <xdr:row>76</xdr:row>
      <xdr:rowOff>53820</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21272500" y="1298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44947</xdr:rowOff>
    </xdr:from>
    <xdr:ext cx="534377"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21056111" y="13075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71</xdr:row>
      <xdr:rowOff>68857</xdr:rowOff>
    </xdr:from>
    <xdr:to>
      <xdr:col>107</xdr:col>
      <xdr:colOff>50800</xdr:colOff>
      <xdr:row>71</xdr:row>
      <xdr:rowOff>83853</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a:off x="19545300" y="12241807"/>
          <a:ext cx="889000" cy="14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133111</xdr:rowOff>
    </xdr:from>
    <xdr:to>
      <xdr:col>107</xdr:col>
      <xdr:colOff>101600</xdr:colOff>
      <xdr:row>76</xdr:row>
      <xdr:rowOff>63261</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20383500" y="12991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54388</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0167111" y="13084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71</xdr:row>
      <xdr:rowOff>68857</xdr:rowOff>
    </xdr:from>
    <xdr:to>
      <xdr:col>102</xdr:col>
      <xdr:colOff>114300</xdr:colOff>
      <xdr:row>71</xdr:row>
      <xdr:rowOff>96403</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flipV="1">
          <a:off x="18656300" y="12241807"/>
          <a:ext cx="889000" cy="27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166030</xdr:rowOff>
    </xdr:from>
    <xdr:to>
      <xdr:col>102</xdr:col>
      <xdr:colOff>165100</xdr:colOff>
      <xdr:row>76</xdr:row>
      <xdr:rowOff>96180</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19494500" y="1302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87307</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19278111" y="13117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6787</xdr:rowOff>
    </xdr:from>
    <xdr:to>
      <xdr:col>98</xdr:col>
      <xdr:colOff>38100</xdr:colOff>
      <xdr:row>76</xdr:row>
      <xdr:rowOff>108387</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18605500" y="13036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99514</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8389111" y="13129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70</xdr:row>
      <xdr:rowOff>166053</xdr:rowOff>
    </xdr:from>
    <xdr:to>
      <xdr:col>116</xdr:col>
      <xdr:colOff>114300</xdr:colOff>
      <xdr:row>71</xdr:row>
      <xdr:rowOff>96203</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22110700" y="12167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70</xdr:row>
      <xdr:rowOff>119080</xdr:rowOff>
    </xdr:from>
    <xdr:ext cx="534377" cy="259045"/>
    <xdr:sp macro="" textlink="">
      <xdr:nvSpPr>
        <xdr:cNvPr id="872" name="繰出金該当値テキスト">
          <a:extLst>
            <a:ext uri="{FF2B5EF4-FFF2-40B4-BE49-F238E27FC236}">
              <a16:creationId xmlns:a16="http://schemas.microsoft.com/office/drawing/2014/main" id="{00000000-0008-0000-0600-000068030000}"/>
            </a:ext>
          </a:extLst>
        </xdr:cNvPr>
        <xdr:cNvSpPr txBox="1"/>
      </xdr:nvSpPr>
      <xdr:spPr>
        <a:xfrm>
          <a:off x="22212300" y="12120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71</xdr:row>
      <xdr:rowOff>9827</xdr:rowOff>
    </xdr:from>
    <xdr:to>
      <xdr:col>112</xdr:col>
      <xdr:colOff>38100</xdr:colOff>
      <xdr:row>71</xdr:row>
      <xdr:rowOff>111427</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21272500" y="12182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69</xdr:row>
      <xdr:rowOff>127954</xdr:rowOff>
    </xdr:from>
    <xdr:ext cx="534377"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1056111" y="11958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71</xdr:row>
      <xdr:rowOff>33053</xdr:rowOff>
    </xdr:from>
    <xdr:to>
      <xdr:col>107</xdr:col>
      <xdr:colOff>101600</xdr:colOff>
      <xdr:row>71</xdr:row>
      <xdr:rowOff>134653</xdr:rowOff>
    </xdr:to>
    <xdr:sp macro="" textlink="">
      <xdr:nvSpPr>
        <xdr:cNvPr id="875" name="楕円 874">
          <a:extLst>
            <a:ext uri="{FF2B5EF4-FFF2-40B4-BE49-F238E27FC236}">
              <a16:creationId xmlns:a16="http://schemas.microsoft.com/office/drawing/2014/main" id="{00000000-0008-0000-0600-00006B030000}"/>
            </a:ext>
          </a:extLst>
        </xdr:cNvPr>
        <xdr:cNvSpPr/>
      </xdr:nvSpPr>
      <xdr:spPr>
        <a:xfrm>
          <a:off x="20383500" y="12206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69</xdr:row>
      <xdr:rowOff>151180</xdr:rowOff>
    </xdr:from>
    <xdr:ext cx="534377"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0167111" y="119812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71</xdr:row>
      <xdr:rowOff>18057</xdr:rowOff>
    </xdr:from>
    <xdr:to>
      <xdr:col>102</xdr:col>
      <xdr:colOff>165100</xdr:colOff>
      <xdr:row>71</xdr:row>
      <xdr:rowOff>119657</xdr:rowOff>
    </xdr:to>
    <xdr:sp macro="" textlink="">
      <xdr:nvSpPr>
        <xdr:cNvPr id="877" name="楕円 876">
          <a:extLst>
            <a:ext uri="{FF2B5EF4-FFF2-40B4-BE49-F238E27FC236}">
              <a16:creationId xmlns:a16="http://schemas.microsoft.com/office/drawing/2014/main" id="{00000000-0008-0000-0600-00006D030000}"/>
            </a:ext>
          </a:extLst>
        </xdr:cNvPr>
        <xdr:cNvSpPr/>
      </xdr:nvSpPr>
      <xdr:spPr>
        <a:xfrm>
          <a:off x="19494500" y="12191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69</xdr:row>
      <xdr:rowOff>136184</xdr:rowOff>
    </xdr:from>
    <xdr:ext cx="534377"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9278111" y="11966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71</xdr:row>
      <xdr:rowOff>45603</xdr:rowOff>
    </xdr:from>
    <xdr:to>
      <xdr:col>98</xdr:col>
      <xdr:colOff>38100</xdr:colOff>
      <xdr:row>71</xdr:row>
      <xdr:rowOff>147203</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18605500" y="12218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69</xdr:row>
      <xdr:rowOff>163730</xdr:rowOff>
    </xdr:from>
    <xdr:ext cx="534377"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18389111" y="119937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9" name="テキスト ボックス 888">
          <a:extLst>
            <a:ext uri="{FF2B5EF4-FFF2-40B4-BE49-F238E27FC236}">
              <a16:creationId xmlns:a16="http://schemas.microsoft.com/office/drawing/2014/main" id="{00000000-0008-0000-0600-000079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4" name="テキスト ボックス 893">
          <a:extLst>
            <a:ext uri="{FF2B5EF4-FFF2-40B4-BE49-F238E27FC236}">
              <a16:creationId xmlns:a16="http://schemas.microsoft.com/office/drawing/2014/main" id="{00000000-0008-0000-0600-00007E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5" name="前年度繰上充用金グラフ枠">
          <a:extLst>
            <a:ext uri="{FF2B5EF4-FFF2-40B4-BE49-F238E27FC236}">
              <a16:creationId xmlns:a16="http://schemas.microsoft.com/office/drawing/2014/main" id="{00000000-0008-0000-0600-00007F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7" name="前年度繰上充用金最小値テキスト">
          <a:extLst>
            <a:ext uri="{FF2B5EF4-FFF2-40B4-BE49-F238E27FC236}">
              <a16:creationId xmlns:a16="http://schemas.microsoft.com/office/drawing/2014/main" id="{00000000-0008-0000-0600-000081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9" name="前年度繰上充用金最大値テキスト">
          <a:extLst>
            <a:ext uri="{FF2B5EF4-FFF2-40B4-BE49-F238E27FC236}">
              <a16:creationId xmlns:a16="http://schemas.microsoft.com/office/drawing/2014/main" id="{00000000-0008-0000-0600-000083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2" name="前年度繰上充用金平均値テキスト">
          <a:extLst>
            <a:ext uri="{FF2B5EF4-FFF2-40B4-BE49-F238E27FC236}">
              <a16:creationId xmlns:a16="http://schemas.microsoft.com/office/drawing/2014/main" id="{00000000-0008-0000-0600-000086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3" name="フローチャート: 判断 902">
          <a:extLst>
            <a:ext uri="{FF2B5EF4-FFF2-40B4-BE49-F238E27FC236}">
              <a16:creationId xmlns:a16="http://schemas.microsoft.com/office/drawing/2014/main" id="{00000000-0008-0000-0600-000087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1" name="前年度繰上充用金該当値テキスト">
          <a:extLst>
            <a:ext uri="{FF2B5EF4-FFF2-40B4-BE49-F238E27FC236}">
              <a16:creationId xmlns:a16="http://schemas.microsoft.com/office/drawing/2014/main" id="{00000000-0008-0000-0600-000099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4" name="楕円 923">
          <a:extLst>
            <a:ext uri="{FF2B5EF4-FFF2-40B4-BE49-F238E27FC236}">
              <a16:creationId xmlns:a16="http://schemas.microsoft.com/office/drawing/2014/main" id="{00000000-0008-0000-0600-00009C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6" name="楕円 925">
          <a:extLst>
            <a:ext uri="{FF2B5EF4-FFF2-40B4-BE49-F238E27FC236}">
              <a16:creationId xmlns:a16="http://schemas.microsoft.com/office/drawing/2014/main" id="{00000000-0008-0000-0600-00009E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0" name="正方形/長方形 929">
          <a:extLst>
            <a:ext uri="{FF2B5EF4-FFF2-40B4-BE49-F238E27FC236}">
              <a16:creationId xmlns:a16="http://schemas.microsoft.com/office/drawing/2014/main" id="{00000000-0008-0000-0600-0000A2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1" name="正方形/長方形 930">
          <a:extLst>
            <a:ext uri="{FF2B5EF4-FFF2-40B4-BE49-F238E27FC236}">
              <a16:creationId xmlns:a16="http://schemas.microsoft.com/office/drawing/2014/main" id="{00000000-0008-0000-0600-0000A3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歳出決算総額は住民一人当たり</a:t>
          </a:r>
          <a:r>
            <a:rPr kumimoji="1" lang="ja-JP" altLang="en-US" sz="1100" b="0" i="0" baseline="0">
              <a:solidFill>
                <a:schemeClr val="dk1"/>
              </a:solidFill>
              <a:effectLst/>
              <a:latin typeface="+mn-lt"/>
              <a:ea typeface="+mn-ea"/>
              <a:cs typeface="+mn-cs"/>
            </a:rPr>
            <a:t>８４６</a:t>
          </a:r>
          <a:r>
            <a:rPr kumimoji="1" lang="ja-JP" altLang="ja-JP" sz="1100" b="0" i="0" baseline="0">
              <a:solidFill>
                <a:schemeClr val="dk1"/>
              </a:solidFill>
              <a:effectLst/>
              <a:latin typeface="+mn-lt"/>
              <a:ea typeface="+mn-ea"/>
              <a:cs typeface="+mn-cs"/>
            </a:rPr>
            <a:t>千円で</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主な構成項目では扶助費で１</a:t>
          </a:r>
          <a:r>
            <a:rPr kumimoji="1" lang="ja-JP" altLang="en-US" sz="1100" b="0" i="0" baseline="0">
              <a:solidFill>
                <a:schemeClr val="dk1"/>
              </a:solidFill>
              <a:effectLst/>
              <a:latin typeface="+mn-lt"/>
              <a:ea typeface="+mn-ea"/>
              <a:cs typeface="+mn-cs"/>
            </a:rPr>
            <a:t>５０</a:t>
          </a:r>
          <a:r>
            <a:rPr kumimoji="1" lang="ja-JP" altLang="ja-JP" sz="1100" b="0" i="0" baseline="0">
              <a:solidFill>
                <a:schemeClr val="dk1"/>
              </a:solidFill>
              <a:effectLst/>
              <a:latin typeface="+mn-lt"/>
              <a:ea typeface="+mn-ea"/>
              <a:cs typeface="+mn-cs"/>
            </a:rPr>
            <a:t>千円</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普通建設事業費で</a:t>
          </a:r>
          <a:r>
            <a:rPr kumimoji="1" lang="ja-JP" altLang="en-US" sz="1100" b="0" i="0" baseline="0">
              <a:solidFill>
                <a:schemeClr val="dk1"/>
              </a:solidFill>
              <a:effectLst/>
              <a:latin typeface="+mn-lt"/>
              <a:ea typeface="+mn-ea"/>
              <a:cs typeface="+mn-cs"/>
            </a:rPr>
            <a:t>１４５</a:t>
          </a:r>
          <a:r>
            <a:rPr kumimoji="1" lang="ja-JP" altLang="ja-JP" sz="1100" b="0" i="0" baseline="0">
              <a:solidFill>
                <a:schemeClr val="dk1"/>
              </a:solidFill>
              <a:effectLst/>
              <a:latin typeface="+mn-lt"/>
              <a:ea typeface="+mn-ea"/>
              <a:cs typeface="+mn-cs"/>
            </a:rPr>
            <a:t>千円</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人件費で１</a:t>
          </a:r>
          <a:r>
            <a:rPr kumimoji="1" lang="ja-JP" altLang="en-US" sz="1100" b="0" i="0" baseline="0">
              <a:solidFill>
                <a:schemeClr val="dk1"/>
              </a:solidFill>
              <a:effectLst/>
              <a:latin typeface="+mn-lt"/>
              <a:ea typeface="+mn-ea"/>
              <a:cs typeface="+mn-cs"/>
            </a:rPr>
            <a:t>４</a:t>
          </a:r>
          <a:r>
            <a:rPr kumimoji="1" lang="ja-JP" altLang="ja-JP" sz="1100" b="0" i="0" baseline="0">
              <a:solidFill>
                <a:schemeClr val="dk1"/>
              </a:solidFill>
              <a:effectLst/>
              <a:latin typeface="+mn-lt"/>
              <a:ea typeface="+mn-ea"/>
              <a:cs typeface="+mn-cs"/>
            </a:rPr>
            <a:t>４千円</a:t>
          </a:r>
          <a:r>
            <a:rPr kumimoji="1" lang="ja-JP" altLang="en-US" sz="1100" b="0" i="0" baseline="0">
              <a:solidFill>
                <a:schemeClr val="dk1"/>
              </a:solidFill>
              <a:effectLst/>
              <a:latin typeface="+mn-lt"/>
              <a:ea typeface="+mn-ea"/>
              <a:cs typeface="+mn-cs"/>
            </a:rPr>
            <a:t>、物件費</a:t>
          </a:r>
          <a:r>
            <a:rPr kumimoji="1" lang="ja-JP" altLang="ja-JP" sz="1100" b="0" i="0" baseline="0">
              <a:solidFill>
                <a:schemeClr val="dk1"/>
              </a:solidFill>
              <a:effectLst/>
              <a:latin typeface="+mn-lt"/>
              <a:ea typeface="+mn-ea"/>
              <a:cs typeface="+mn-cs"/>
            </a:rPr>
            <a:t>で</a:t>
          </a:r>
          <a:r>
            <a:rPr kumimoji="1" lang="ja-JP" altLang="en-US" sz="1100" b="0" i="0" baseline="0">
              <a:solidFill>
                <a:schemeClr val="dk1"/>
              </a:solidFill>
              <a:effectLst/>
              <a:latin typeface="+mn-lt"/>
              <a:ea typeface="+mn-ea"/>
              <a:cs typeface="+mn-cs"/>
            </a:rPr>
            <a:t>９２</a:t>
          </a:r>
          <a:r>
            <a:rPr kumimoji="1" lang="ja-JP" altLang="ja-JP" sz="1100" b="0" i="0" baseline="0">
              <a:solidFill>
                <a:schemeClr val="dk1"/>
              </a:solidFill>
              <a:effectLst/>
              <a:latin typeface="+mn-lt"/>
              <a:ea typeface="+mn-ea"/>
              <a:cs typeface="+mn-cs"/>
            </a:rPr>
            <a:t>千円などとなっており</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義務的経費で３</a:t>
          </a:r>
          <a:r>
            <a:rPr kumimoji="1" lang="ja-JP" altLang="en-US" sz="1100" b="0" i="0" baseline="0">
              <a:solidFill>
                <a:schemeClr val="dk1"/>
              </a:solidFill>
              <a:effectLst/>
              <a:latin typeface="+mn-lt"/>
              <a:ea typeface="+mn-ea"/>
              <a:cs typeface="+mn-cs"/>
            </a:rPr>
            <a:t>６</a:t>
          </a:r>
          <a:r>
            <a:rPr kumimoji="1" lang="ja-JP" altLang="ja-JP" sz="1100" b="0" i="0" baseline="0">
              <a:solidFill>
                <a:schemeClr val="dk1"/>
              </a:solidFill>
              <a:effectLst/>
              <a:latin typeface="+mn-lt"/>
              <a:ea typeface="+mn-ea"/>
              <a:cs typeface="+mn-cs"/>
            </a:rPr>
            <a:t>２千円</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投資的経費で１</a:t>
          </a:r>
          <a:r>
            <a:rPr kumimoji="1" lang="ja-JP" altLang="en-US" sz="1100" b="0" i="0" baseline="0">
              <a:solidFill>
                <a:schemeClr val="dk1"/>
              </a:solidFill>
              <a:effectLst/>
              <a:latin typeface="+mn-lt"/>
              <a:ea typeface="+mn-ea"/>
              <a:cs typeface="+mn-cs"/>
            </a:rPr>
            <a:t>８９</a:t>
          </a:r>
          <a:r>
            <a:rPr kumimoji="1" lang="ja-JP" altLang="ja-JP" sz="1100" b="0" i="0" baseline="0">
              <a:solidFill>
                <a:schemeClr val="dk1"/>
              </a:solidFill>
              <a:effectLst/>
              <a:latin typeface="+mn-lt"/>
              <a:ea typeface="+mn-ea"/>
              <a:cs typeface="+mn-cs"/>
            </a:rPr>
            <a:t>千円</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その他の経費で２</a:t>
          </a:r>
          <a:r>
            <a:rPr kumimoji="1" lang="ja-JP" altLang="en-US" sz="1100" b="0" i="0" baseline="0">
              <a:solidFill>
                <a:schemeClr val="dk1"/>
              </a:solidFill>
              <a:effectLst/>
              <a:latin typeface="+mn-lt"/>
              <a:ea typeface="+mn-ea"/>
              <a:cs typeface="+mn-cs"/>
            </a:rPr>
            <a:t>９４</a:t>
          </a:r>
          <a:r>
            <a:rPr kumimoji="1" lang="ja-JP" altLang="ja-JP" sz="1100" b="0" i="0" baseline="0">
              <a:solidFill>
                <a:schemeClr val="dk1"/>
              </a:solidFill>
              <a:effectLst/>
              <a:latin typeface="+mn-lt"/>
              <a:ea typeface="+mn-ea"/>
              <a:cs typeface="+mn-cs"/>
            </a:rPr>
            <a:t>千円となっており</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義務的経費で４</a:t>
          </a:r>
          <a:r>
            <a:rPr kumimoji="1" lang="ja-JP" altLang="en-US" sz="1100" b="0" i="0" baseline="0">
              <a:solidFill>
                <a:schemeClr val="dk1"/>
              </a:solidFill>
              <a:effectLst/>
              <a:latin typeface="+mn-lt"/>
              <a:ea typeface="+mn-ea"/>
              <a:cs typeface="+mn-cs"/>
            </a:rPr>
            <a:t>２</a:t>
          </a:r>
          <a:r>
            <a:rPr kumimoji="1" lang="ja-JP" altLang="ja-JP" sz="1100" b="0" i="0" baseline="0">
              <a:solidFill>
                <a:schemeClr val="dk1"/>
              </a:solidFill>
              <a:effectLst/>
              <a:latin typeface="+mn-lt"/>
              <a:ea typeface="+mn-ea"/>
              <a:cs typeface="+mn-cs"/>
            </a:rPr>
            <a:t>．８％を占めている。また</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各性質別の類似団体との比較では</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人件費</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扶助費</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普通建設事業費</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災害復旧事業費</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物件費</a:t>
          </a:r>
          <a:r>
            <a:rPr kumimoji="1" lang="ja-JP" altLang="en-US" sz="1100" b="0" i="0" baseline="0">
              <a:solidFill>
                <a:schemeClr val="dk1"/>
              </a:solidFill>
              <a:effectLst/>
              <a:latin typeface="+mn-lt"/>
              <a:ea typeface="+mn-ea"/>
              <a:cs typeface="+mn-cs"/>
            </a:rPr>
            <a:t>、維持補修費等</a:t>
          </a:r>
          <a:r>
            <a:rPr kumimoji="1" lang="ja-JP" altLang="ja-JP" sz="1100" b="0" i="0" baseline="0">
              <a:solidFill>
                <a:schemeClr val="dk1"/>
              </a:solidFill>
              <a:effectLst/>
              <a:latin typeface="+mn-lt"/>
              <a:ea typeface="+mn-ea"/>
              <a:cs typeface="+mn-cs"/>
            </a:rPr>
            <a:t>で高い水準にあり</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一方で</a:t>
          </a:r>
          <a:r>
            <a:rPr kumimoji="1" lang="ja-JP" altLang="en-US" sz="1100" b="0" i="0" baseline="0">
              <a:solidFill>
                <a:schemeClr val="dk1"/>
              </a:solidFill>
              <a:effectLst/>
              <a:latin typeface="+mn-lt"/>
              <a:ea typeface="+mn-ea"/>
              <a:cs typeface="+mn-cs"/>
            </a:rPr>
            <a:t>補助費等</a:t>
          </a:r>
          <a:r>
            <a:rPr kumimoji="1" lang="ja-JP" altLang="ja-JP" sz="1100" b="0" i="0" baseline="0">
              <a:solidFill>
                <a:schemeClr val="dk1"/>
              </a:solidFill>
              <a:effectLst/>
              <a:latin typeface="+mn-lt"/>
              <a:ea typeface="+mn-ea"/>
              <a:cs typeface="+mn-cs"/>
            </a:rPr>
            <a:t>で低い水準にある。近年の状況では</a:t>
          </a:r>
          <a:r>
            <a:rPr kumimoji="1" lang="ja-JP" altLang="en-US" sz="1100" b="0" i="0" baseline="0">
              <a:solidFill>
                <a:schemeClr val="dk1"/>
              </a:solidFill>
              <a:effectLst/>
              <a:latin typeface="+mn-lt"/>
              <a:ea typeface="+mn-ea"/>
              <a:cs typeface="+mn-cs"/>
            </a:rPr>
            <a:t>、人件費、物件費、維持補修費</a:t>
          </a:r>
          <a:r>
            <a:rPr kumimoji="1" lang="ja-JP" altLang="ja-JP" sz="1100" b="0" i="0" baseline="0">
              <a:solidFill>
                <a:schemeClr val="dk1"/>
              </a:solidFill>
              <a:effectLst/>
              <a:latin typeface="+mn-lt"/>
              <a:ea typeface="+mn-ea"/>
              <a:cs typeface="+mn-cs"/>
            </a:rPr>
            <a:t>が増加傾向にある一方で</a:t>
          </a:r>
          <a:r>
            <a:rPr kumimoji="1" lang="ja-JP" altLang="en-US" sz="1100" b="0" i="0" baseline="0">
              <a:solidFill>
                <a:schemeClr val="dk1"/>
              </a:solidFill>
              <a:effectLst/>
              <a:latin typeface="+mn-lt"/>
              <a:ea typeface="+mn-ea"/>
              <a:cs typeface="+mn-cs"/>
            </a:rPr>
            <a:t>補助費等、公債費</a:t>
          </a:r>
          <a:r>
            <a:rPr kumimoji="1" lang="ja-JP" altLang="ja-JP" sz="1100" b="0" i="0" baseline="0">
              <a:solidFill>
                <a:schemeClr val="dk1"/>
              </a:solidFill>
              <a:effectLst/>
              <a:latin typeface="+mn-lt"/>
              <a:ea typeface="+mn-ea"/>
              <a:cs typeface="+mn-cs"/>
            </a:rPr>
            <a:t>で横ばい</a:t>
          </a:r>
          <a:r>
            <a:rPr kumimoji="1" lang="ja-JP" altLang="en-US" sz="1100" b="0" i="0" baseline="0">
              <a:solidFill>
                <a:schemeClr val="dk1"/>
              </a:solidFill>
              <a:effectLst/>
              <a:latin typeface="+mn-lt"/>
              <a:ea typeface="+mn-ea"/>
              <a:cs typeface="+mn-cs"/>
            </a:rPr>
            <a:t>、災害復旧事業</a:t>
          </a:r>
          <a:r>
            <a:rPr kumimoji="1" lang="ja-JP" altLang="ja-JP" sz="1100" b="0" i="0" baseline="0">
              <a:solidFill>
                <a:schemeClr val="dk1"/>
              </a:solidFill>
              <a:effectLst/>
              <a:latin typeface="+mn-lt"/>
              <a:ea typeface="+mn-ea"/>
              <a:cs typeface="+mn-cs"/>
            </a:rPr>
            <a:t>費で減少傾向にある。これは</a:t>
          </a:r>
          <a:r>
            <a:rPr kumimoji="1"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消防業務と衛生処理業務を町単独で運営していること等により人件費が高い水準にあることや</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少子高齢化が進行する中で制度に基づく社会保障経費等の増大に加え</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町の政策による特例加算等により扶助費が高い水準にあることなどが要因としてあげられる。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鹿児島県さつま町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18,696
18,186
303.90
17,108,954
15,808,051
1,104,816
8,111,381
12,485,974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128105</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34</xdr:row>
      <xdr:rowOff>160763</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5641</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21970</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38299</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6" name="テキスト ボックス 55">
          <a:extLst>
            <a:ext uri="{FF2B5EF4-FFF2-40B4-BE49-F238E27FC236}">
              <a16:creationId xmlns:a16="http://schemas.microsoft.com/office/drawing/2014/main" id="{00000000-0008-0000-0700-000038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a:extLst>
            <a:ext uri="{FF2B5EF4-FFF2-40B4-BE49-F238E27FC236}">
              <a16:creationId xmlns:a16="http://schemas.microsoft.com/office/drawing/2014/main" id="{00000000-0008-0000-07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170398</xdr:rowOff>
    </xdr:from>
    <xdr:to>
      <xdr:col>24</xdr:col>
      <xdr:colOff>62865</xdr:colOff>
      <xdr:row>38</xdr:row>
      <xdr:rowOff>78958</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flipV="1">
          <a:off x="4633595" y="5313898"/>
          <a:ext cx="127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82785</xdr:rowOff>
    </xdr:from>
    <xdr:ext cx="469744" cy="259045"/>
    <xdr:sp macro="" textlink="">
      <xdr:nvSpPr>
        <xdr:cNvPr id="59" name="議会費最小値テキスト">
          <a:extLst>
            <a:ext uri="{FF2B5EF4-FFF2-40B4-BE49-F238E27FC236}">
              <a16:creationId xmlns:a16="http://schemas.microsoft.com/office/drawing/2014/main" id="{00000000-0008-0000-0700-00003B000000}"/>
            </a:ext>
          </a:extLst>
        </xdr:cNvPr>
        <xdr:cNvSpPr txBox="1"/>
      </xdr:nvSpPr>
      <xdr:spPr>
        <a:xfrm>
          <a:off x="4686300" y="65978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78958</xdr:rowOff>
    </xdr:from>
    <xdr:to>
      <xdr:col>24</xdr:col>
      <xdr:colOff>152400</xdr:colOff>
      <xdr:row>38</xdr:row>
      <xdr:rowOff>78958</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65940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117075</xdr:rowOff>
    </xdr:from>
    <xdr:ext cx="469744" cy="259045"/>
    <xdr:sp macro="" textlink="">
      <xdr:nvSpPr>
        <xdr:cNvPr id="61" name="議会費最大値テキスト">
          <a:extLst>
            <a:ext uri="{FF2B5EF4-FFF2-40B4-BE49-F238E27FC236}">
              <a16:creationId xmlns:a16="http://schemas.microsoft.com/office/drawing/2014/main" id="{00000000-0008-0000-0700-00003D000000}"/>
            </a:ext>
          </a:extLst>
        </xdr:cNvPr>
        <xdr:cNvSpPr txBox="1"/>
      </xdr:nvSpPr>
      <xdr:spPr>
        <a:xfrm>
          <a:off x="4686300" y="50891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6,506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170398</xdr:rowOff>
    </xdr:from>
    <xdr:to>
      <xdr:col>24</xdr:col>
      <xdr:colOff>152400</xdr:colOff>
      <xdr:row>30</xdr:row>
      <xdr:rowOff>170398</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4546600" y="5313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31</xdr:row>
      <xdr:rowOff>109655</xdr:rowOff>
    </xdr:from>
    <xdr:to>
      <xdr:col>24</xdr:col>
      <xdr:colOff>63500</xdr:colOff>
      <xdr:row>32</xdr:row>
      <xdr:rowOff>16909</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flipV="1">
          <a:off x="3797300" y="5424605"/>
          <a:ext cx="838200" cy="78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20954</xdr:rowOff>
    </xdr:from>
    <xdr:ext cx="469744" cy="259045"/>
    <xdr:sp macro="" textlink="">
      <xdr:nvSpPr>
        <xdr:cNvPr id="64" name="議会費平均値テキスト">
          <a:extLst>
            <a:ext uri="{FF2B5EF4-FFF2-40B4-BE49-F238E27FC236}">
              <a16:creationId xmlns:a16="http://schemas.microsoft.com/office/drawing/2014/main" id="{00000000-0008-0000-0700-000040000000}"/>
            </a:ext>
          </a:extLst>
        </xdr:cNvPr>
        <xdr:cNvSpPr txBox="1"/>
      </xdr:nvSpPr>
      <xdr:spPr>
        <a:xfrm>
          <a:off x="4686300" y="602170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42527</xdr:rowOff>
    </xdr:from>
    <xdr:to>
      <xdr:col>24</xdr:col>
      <xdr:colOff>114300</xdr:colOff>
      <xdr:row>35</xdr:row>
      <xdr:rowOff>144127</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4584700" y="6043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32</xdr:row>
      <xdr:rowOff>16909</xdr:rowOff>
    </xdr:from>
    <xdr:to>
      <xdr:col>19</xdr:col>
      <xdr:colOff>177800</xdr:colOff>
      <xdr:row>32</xdr:row>
      <xdr:rowOff>95613</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flipV="1">
          <a:off x="2908300" y="5503309"/>
          <a:ext cx="889000" cy="78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66366</xdr:rowOff>
    </xdr:from>
    <xdr:to>
      <xdr:col>20</xdr:col>
      <xdr:colOff>38100</xdr:colOff>
      <xdr:row>35</xdr:row>
      <xdr:rowOff>167966</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3746500" y="6067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159093</xdr:rowOff>
    </xdr:from>
    <xdr:ext cx="469744"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3562428" y="6159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32</xdr:row>
      <xdr:rowOff>95613</xdr:rowOff>
    </xdr:from>
    <xdr:to>
      <xdr:col>15</xdr:col>
      <xdr:colOff>50800</xdr:colOff>
      <xdr:row>32</xdr:row>
      <xdr:rowOff>145905</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flipV="1">
          <a:off x="2019300" y="5582013"/>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103596</xdr:rowOff>
    </xdr:from>
    <xdr:to>
      <xdr:col>15</xdr:col>
      <xdr:colOff>101600</xdr:colOff>
      <xdr:row>36</xdr:row>
      <xdr:rowOff>33746</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2857500" y="6104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24873</xdr:rowOff>
    </xdr:from>
    <xdr:ext cx="469744"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2673428" y="61970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32</xdr:row>
      <xdr:rowOff>124351</xdr:rowOff>
    </xdr:from>
    <xdr:to>
      <xdr:col>10</xdr:col>
      <xdr:colOff>114300</xdr:colOff>
      <xdr:row>32</xdr:row>
      <xdr:rowOff>145905</xdr:rowOff>
    </xdr:to>
    <xdr:cxnSp macro="">
      <xdr:nvCxnSpPr>
        <xdr:cNvPr id="72" name="直線コネクタ 71">
          <a:extLst>
            <a:ext uri="{FF2B5EF4-FFF2-40B4-BE49-F238E27FC236}">
              <a16:creationId xmlns:a16="http://schemas.microsoft.com/office/drawing/2014/main" id="{00000000-0008-0000-0700-000048000000}"/>
            </a:ext>
          </a:extLst>
        </xdr:cNvPr>
        <xdr:cNvCxnSpPr/>
      </xdr:nvCxnSpPr>
      <xdr:spPr>
        <a:xfrm>
          <a:off x="1130300" y="5610751"/>
          <a:ext cx="889000" cy="21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97391</xdr:rowOff>
    </xdr:from>
    <xdr:to>
      <xdr:col>10</xdr:col>
      <xdr:colOff>165100</xdr:colOff>
      <xdr:row>36</xdr:row>
      <xdr:rowOff>27541</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968500" y="6098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18668</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1784428" y="6190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112087</xdr:rowOff>
    </xdr:from>
    <xdr:to>
      <xdr:col>6</xdr:col>
      <xdr:colOff>38100</xdr:colOff>
      <xdr:row>36</xdr:row>
      <xdr:rowOff>42237</xdr:rowOff>
    </xdr:to>
    <xdr:sp macro="" textlink="">
      <xdr:nvSpPr>
        <xdr:cNvPr id="75" name="フローチャート: 判断 74">
          <a:extLst>
            <a:ext uri="{FF2B5EF4-FFF2-40B4-BE49-F238E27FC236}">
              <a16:creationId xmlns:a16="http://schemas.microsoft.com/office/drawing/2014/main" id="{00000000-0008-0000-0700-00004B000000}"/>
            </a:ext>
          </a:extLst>
        </xdr:cNvPr>
        <xdr:cNvSpPr/>
      </xdr:nvSpPr>
      <xdr:spPr>
        <a:xfrm>
          <a:off x="1079500" y="6112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33364</xdr:rowOff>
    </xdr:from>
    <xdr:ext cx="469744"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895428" y="6205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31</xdr:row>
      <xdr:rowOff>58855</xdr:rowOff>
    </xdr:from>
    <xdr:to>
      <xdr:col>24</xdr:col>
      <xdr:colOff>114300</xdr:colOff>
      <xdr:row>31</xdr:row>
      <xdr:rowOff>160455</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4584700" y="5373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30</xdr:row>
      <xdr:rowOff>145232</xdr:rowOff>
    </xdr:from>
    <xdr:ext cx="469744" cy="259045"/>
    <xdr:sp macro="" textlink="">
      <xdr:nvSpPr>
        <xdr:cNvPr id="83" name="議会費該当値テキスト">
          <a:extLst>
            <a:ext uri="{FF2B5EF4-FFF2-40B4-BE49-F238E27FC236}">
              <a16:creationId xmlns:a16="http://schemas.microsoft.com/office/drawing/2014/main" id="{00000000-0008-0000-0700-000053000000}"/>
            </a:ext>
          </a:extLst>
        </xdr:cNvPr>
        <xdr:cNvSpPr txBox="1"/>
      </xdr:nvSpPr>
      <xdr:spPr>
        <a:xfrm>
          <a:off x="4686300" y="5288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31</xdr:row>
      <xdr:rowOff>137559</xdr:rowOff>
    </xdr:from>
    <xdr:to>
      <xdr:col>20</xdr:col>
      <xdr:colOff>38100</xdr:colOff>
      <xdr:row>32</xdr:row>
      <xdr:rowOff>67709</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3746500" y="5452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30</xdr:row>
      <xdr:rowOff>84236</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3562428" y="52277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32</xdr:row>
      <xdr:rowOff>44813</xdr:rowOff>
    </xdr:from>
    <xdr:to>
      <xdr:col>15</xdr:col>
      <xdr:colOff>101600</xdr:colOff>
      <xdr:row>32</xdr:row>
      <xdr:rowOff>146413</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2857500" y="5531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30</xdr:row>
      <xdr:rowOff>162940</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2673428" y="5306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32</xdr:row>
      <xdr:rowOff>95105</xdr:rowOff>
    </xdr:from>
    <xdr:to>
      <xdr:col>10</xdr:col>
      <xdr:colOff>165100</xdr:colOff>
      <xdr:row>33</xdr:row>
      <xdr:rowOff>25255</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968500" y="5581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31</xdr:row>
      <xdr:rowOff>41782</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1784428" y="5356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32</xdr:row>
      <xdr:rowOff>73551</xdr:rowOff>
    </xdr:from>
    <xdr:to>
      <xdr:col>6</xdr:col>
      <xdr:colOff>38100</xdr:colOff>
      <xdr:row>33</xdr:row>
      <xdr:rowOff>3701</xdr:rowOff>
    </xdr:to>
    <xdr:sp macro="" textlink="">
      <xdr:nvSpPr>
        <xdr:cNvPr id="90" name="楕円 89">
          <a:extLst>
            <a:ext uri="{FF2B5EF4-FFF2-40B4-BE49-F238E27FC236}">
              <a16:creationId xmlns:a16="http://schemas.microsoft.com/office/drawing/2014/main" id="{00000000-0008-0000-0700-00005A000000}"/>
            </a:ext>
          </a:extLst>
        </xdr:cNvPr>
        <xdr:cNvSpPr/>
      </xdr:nvSpPr>
      <xdr:spPr>
        <a:xfrm>
          <a:off x="1079500" y="5559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31</xdr:row>
      <xdr:rowOff>20228</xdr:rowOff>
    </xdr:from>
    <xdr:ext cx="469744" cy="259045"/>
    <xdr:sp macro="" textlink="">
      <xdr:nvSpPr>
        <xdr:cNvPr id="91" name="テキスト ボックス 90">
          <a:extLst>
            <a:ext uri="{FF2B5EF4-FFF2-40B4-BE49-F238E27FC236}">
              <a16:creationId xmlns:a16="http://schemas.microsoft.com/office/drawing/2014/main" id="{00000000-0008-0000-0700-00005B000000}"/>
            </a:ext>
          </a:extLst>
        </xdr:cNvPr>
        <xdr:cNvSpPr txBox="1"/>
      </xdr:nvSpPr>
      <xdr:spPr>
        <a:xfrm>
          <a:off x="895428" y="53351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79156</xdr:rowOff>
    </xdr:from>
    <xdr:to>
      <xdr:col>24</xdr:col>
      <xdr:colOff>62865</xdr:colOff>
      <xdr:row>58</xdr:row>
      <xdr:rowOff>41868</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651656"/>
          <a:ext cx="1270" cy="13343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45695</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9989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42,796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41868</xdr:rowOff>
    </xdr:from>
    <xdr:to>
      <xdr:col>24</xdr:col>
      <xdr:colOff>152400</xdr:colOff>
      <xdr:row>58</xdr:row>
      <xdr:rowOff>41868</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998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25833</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4268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626,485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79156</xdr:rowOff>
    </xdr:from>
    <xdr:to>
      <xdr:col>24</xdr:col>
      <xdr:colOff>152400</xdr:colOff>
      <xdr:row>50</xdr:row>
      <xdr:rowOff>79156</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651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42273</xdr:rowOff>
    </xdr:from>
    <xdr:to>
      <xdr:col>24</xdr:col>
      <xdr:colOff>63500</xdr:colOff>
      <xdr:row>57</xdr:row>
      <xdr:rowOff>81720</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814923"/>
          <a:ext cx="838200" cy="39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9036</xdr:rowOff>
    </xdr:from>
    <xdr:ext cx="599010"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78168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100,499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30609</xdr:rowOff>
    </xdr:from>
    <xdr:to>
      <xdr:col>24</xdr:col>
      <xdr:colOff>114300</xdr:colOff>
      <xdr:row>57</xdr:row>
      <xdr:rowOff>132209</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803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81720</xdr:rowOff>
    </xdr:from>
    <xdr:to>
      <xdr:col>19</xdr:col>
      <xdr:colOff>177800</xdr:colOff>
      <xdr:row>57</xdr:row>
      <xdr:rowOff>108414</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908300" y="9854370"/>
          <a:ext cx="889000" cy="26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31373</xdr:rowOff>
    </xdr:from>
    <xdr:to>
      <xdr:col>20</xdr:col>
      <xdr:colOff>38100</xdr:colOff>
      <xdr:row>57</xdr:row>
      <xdr:rowOff>132973</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804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124100</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497795" y="9896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9393</xdr:rowOff>
    </xdr:from>
    <xdr:to>
      <xdr:col>15</xdr:col>
      <xdr:colOff>50800</xdr:colOff>
      <xdr:row>57</xdr:row>
      <xdr:rowOff>108414</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019300" y="9782043"/>
          <a:ext cx="889000" cy="99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58693</xdr:rowOff>
    </xdr:from>
    <xdr:to>
      <xdr:col>15</xdr:col>
      <xdr:colOff>101600</xdr:colOff>
      <xdr:row>57</xdr:row>
      <xdr:rowOff>160293</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831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151420</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1111" y="9924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14889</xdr:rowOff>
    </xdr:from>
    <xdr:to>
      <xdr:col>10</xdr:col>
      <xdr:colOff>114300</xdr:colOff>
      <xdr:row>57</xdr:row>
      <xdr:rowOff>9393</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616089"/>
          <a:ext cx="889000" cy="165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65846</xdr:rowOff>
    </xdr:from>
    <xdr:to>
      <xdr:col>10</xdr:col>
      <xdr:colOff>165100</xdr:colOff>
      <xdr:row>57</xdr:row>
      <xdr:rowOff>167446</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838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158573</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52111" y="9931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49899</xdr:rowOff>
    </xdr:from>
    <xdr:to>
      <xdr:col>6</xdr:col>
      <xdr:colOff>38100</xdr:colOff>
      <xdr:row>56</xdr:row>
      <xdr:rowOff>151499</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651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142626</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743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162923</xdr:rowOff>
    </xdr:from>
    <xdr:to>
      <xdr:col>24</xdr:col>
      <xdr:colOff>114300</xdr:colOff>
      <xdr:row>57</xdr:row>
      <xdr:rowOff>93073</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764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14350</xdr:rowOff>
    </xdr:from>
    <xdr:ext cx="599010"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6155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30920</xdr:rowOff>
    </xdr:from>
    <xdr:to>
      <xdr:col>20</xdr:col>
      <xdr:colOff>38100</xdr:colOff>
      <xdr:row>57</xdr:row>
      <xdr:rowOff>132520</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803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149047</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497795" y="95787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57614</xdr:rowOff>
    </xdr:from>
    <xdr:to>
      <xdr:col>15</xdr:col>
      <xdr:colOff>101600</xdr:colOff>
      <xdr:row>57</xdr:row>
      <xdr:rowOff>159214</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830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4291</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41111" y="9605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130043</xdr:rowOff>
    </xdr:from>
    <xdr:to>
      <xdr:col>10</xdr:col>
      <xdr:colOff>165100</xdr:colOff>
      <xdr:row>57</xdr:row>
      <xdr:rowOff>60193</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731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76720</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19795" y="9506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135539</xdr:rowOff>
    </xdr:from>
    <xdr:to>
      <xdr:col>6</xdr:col>
      <xdr:colOff>38100</xdr:colOff>
      <xdr:row>56</xdr:row>
      <xdr:rowOff>65689</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565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82216</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3405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260,042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46496</xdr:rowOff>
    </xdr:from>
    <xdr:to>
      <xdr:col>24</xdr:col>
      <xdr:colOff>62865</xdr:colOff>
      <xdr:row>78</xdr:row>
      <xdr:rowOff>8516</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219446"/>
          <a:ext cx="1270" cy="11621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12343</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3854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144,051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8516</xdr:rowOff>
    </xdr:from>
    <xdr:to>
      <xdr:col>24</xdr:col>
      <xdr:colOff>152400</xdr:colOff>
      <xdr:row>78</xdr:row>
      <xdr:rowOff>8516</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381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164623</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994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250,812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46496</xdr:rowOff>
    </xdr:from>
    <xdr:to>
      <xdr:col>24</xdr:col>
      <xdr:colOff>152400</xdr:colOff>
      <xdr:row>71</xdr:row>
      <xdr:rowOff>46496</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219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71</xdr:row>
      <xdr:rowOff>46496</xdr:rowOff>
    </xdr:from>
    <xdr:to>
      <xdr:col>24</xdr:col>
      <xdr:colOff>63500</xdr:colOff>
      <xdr:row>71</xdr:row>
      <xdr:rowOff>112954</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3797300" y="12219446"/>
          <a:ext cx="838200" cy="66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40570</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307077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165,958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62143</xdr:rowOff>
    </xdr:from>
    <xdr:to>
      <xdr:col>24</xdr:col>
      <xdr:colOff>114300</xdr:colOff>
      <xdr:row>76</xdr:row>
      <xdr:rowOff>163743</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3092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71</xdr:row>
      <xdr:rowOff>112954</xdr:rowOff>
    </xdr:from>
    <xdr:to>
      <xdr:col>19</xdr:col>
      <xdr:colOff>177800</xdr:colOff>
      <xdr:row>73</xdr:row>
      <xdr:rowOff>26326</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908300" y="12285904"/>
          <a:ext cx="889000" cy="256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12340</xdr:rowOff>
    </xdr:from>
    <xdr:to>
      <xdr:col>20</xdr:col>
      <xdr:colOff>38100</xdr:colOff>
      <xdr:row>77</xdr:row>
      <xdr:rowOff>113940</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321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105067</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33067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154,783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72</xdr:row>
      <xdr:rowOff>17051</xdr:rowOff>
    </xdr:from>
    <xdr:to>
      <xdr:col>15</xdr:col>
      <xdr:colOff>50800</xdr:colOff>
      <xdr:row>73</xdr:row>
      <xdr:rowOff>26326</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a:off x="2019300" y="12361451"/>
          <a:ext cx="889000" cy="180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95345</xdr:rowOff>
    </xdr:from>
    <xdr:to>
      <xdr:col>15</xdr:col>
      <xdr:colOff>101600</xdr:colOff>
      <xdr:row>78</xdr:row>
      <xdr:rowOff>25495</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3296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16622</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33897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72</xdr:row>
      <xdr:rowOff>17051</xdr:rowOff>
    </xdr:from>
    <xdr:to>
      <xdr:col>10</xdr:col>
      <xdr:colOff>114300</xdr:colOff>
      <xdr:row>74</xdr:row>
      <xdr:rowOff>27066</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2361451"/>
          <a:ext cx="889000" cy="352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153453</xdr:rowOff>
    </xdr:from>
    <xdr:to>
      <xdr:col>10</xdr:col>
      <xdr:colOff>165100</xdr:colOff>
      <xdr:row>77</xdr:row>
      <xdr:rowOff>83603</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3183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74730</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32763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76643</xdr:rowOff>
    </xdr:from>
    <xdr:to>
      <xdr:col>6</xdr:col>
      <xdr:colOff>38100</xdr:colOff>
      <xdr:row>79</xdr:row>
      <xdr:rowOff>6793</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449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169370</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3542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70</xdr:row>
      <xdr:rowOff>167146</xdr:rowOff>
    </xdr:from>
    <xdr:to>
      <xdr:col>24</xdr:col>
      <xdr:colOff>114300</xdr:colOff>
      <xdr:row>71</xdr:row>
      <xdr:rowOff>97296</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2168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70</xdr:row>
      <xdr:rowOff>120173</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2121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250,812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71</xdr:row>
      <xdr:rowOff>62154</xdr:rowOff>
    </xdr:from>
    <xdr:to>
      <xdr:col>20</xdr:col>
      <xdr:colOff>38100</xdr:colOff>
      <xdr:row>71</xdr:row>
      <xdr:rowOff>163754</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2235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70</xdr:row>
      <xdr:rowOff>8831</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20103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72</xdr:row>
      <xdr:rowOff>146976</xdr:rowOff>
    </xdr:from>
    <xdr:to>
      <xdr:col>15</xdr:col>
      <xdr:colOff>101600</xdr:colOff>
      <xdr:row>73</xdr:row>
      <xdr:rowOff>77126</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2491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71</xdr:row>
      <xdr:rowOff>93653</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22666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71</xdr:row>
      <xdr:rowOff>137701</xdr:rowOff>
    </xdr:from>
    <xdr:to>
      <xdr:col>10</xdr:col>
      <xdr:colOff>165100</xdr:colOff>
      <xdr:row>72</xdr:row>
      <xdr:rowOff>67851</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2310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70</xdr:row>
      <xdr:rowOff>84378</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20858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73</xdr:row>
      <xdr:rowOff>147716</xdr:rowOff>
    </xdr:from>
    <xdr:to>
      <xdr:col>6</xdr:col>
      <xdr:colOff>38100</xdr:colOff>
      <xdr:row>74</xdr:row>
      <xdr:rowOff>77866</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2663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72</xdr:row>
      <xdr:rowOff>94393</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24387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55,342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5641</xdr:rowOff>
    </xdr:from>
    <xdr:ext cx="53129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21970</xdr:rowOff>
    </xdr:from>
    <xdr:ext cx="53129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230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38298</xdr:rowOff>
    </xdr:from>
    <xdr:ext cx="531299" cy="259045"/>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230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31" name="テキスト ボックス 230">
          <a:extLst>
            <a:ext uri="{FF2B5EF4-FFF2-40B4-BE49-F238E27FC236}">
              <a16:creationId xmlns:a16="http://schemas.microsoft.com/office/drawing/2014/main" id="{00000000-0008-0000-0700-0000E7000000}"/>
            </a:ext>
          </a:extLst>
        </xdr:cNvPr>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2" name="衛生費グラフ枠">
          <a:extLst>
            <a:ext uri="{FF2B5EF4-FFF2-40B4-BE49-F238E27FC236}">
              <a16:creationId xmlns:a16="http://schemas.microsoft.com/office/drawing/2014/main" id="{00000000-0008-0000-0700-0000E8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132254</xdr:rowOff>
    </xdr:from>
    <xdr:to>
      <xdr:col>24</xdr:col>
      <xdr:colOff>62865</xdr:colOff>
      <xdr:row>98</xdr:row>
      <xdr:rowOff>124188</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flipV="1">
          <a:off x="4633595" y="15562754"/>
          <a:ext cx="1270" cy="13635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128015</xdr:rowOff>
    </xdr:from>
    <xdr:ext cx="534377" cy="259045"/>
    <xdr:sp macro="" textlink="">
      <xdr:nvSpPr>
        <xdr:cNvPr id="234" name="衛生費最小値テキスト">
          <a:extLst>
            <a:ext uri="{FF2B5EF4-FFF2-40B4-BE49-F238E27FC236}">
              <a16:creationId xmlns:a16="http://schemas.microsoft.com/office/drawing/2014/main" id="{00000000-0008-0000-0700-0000EA000000}"/>
            </a:ext>
          </a:extLst>
        </xdr:cNvPr>
        <xdr:cNvSpPr txBox="1"/>
      </xdr:nvSpPr>
      <xdr:spPr>
        <a:xfrm>
          <a:off x="4686300" y="16930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124188</xdr:rowOff>
    </xdr:from>
    <xdr:to>
      <xdr:col>24</xdr:col>
      <xdr:colOff>152400</xdr:colOff>
      <xdr:row>98</xdr:row>
      <xdr:rowOff>124188</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4546600" y="169262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78931</xdr:rowOff>
    </xdr:from>
    <xdr:ext cx="534377" cy="259045"/>
    <xdr:sp macro="" textlink="">
      <xdr:nvSpPr>
        <xdr:cNvPr id="236" name="衛生費最大値テキスト">
          <a:extLst>
            <a:ext uri="{FF2B5EF4-FFF2-40B4-BE49-F238E27FC236}">
              <a16:creationId xmlns:a16="http://schemas.microsoft.com/office/drawing/2014/main" id="{00000000-0008-0000-0700-0000EC000000}"/>
            </a:ext>
          </a:extLst>
        </xdr:cNvPr>
        <xdr:cNvSpPr txBox="1"/>
      </xdr:nvSpPr>
      <xdr:spPr>
        <a:xfrm>
          <a:off x="4686300" y="15337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66,228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132254</xdr:rowOff>
    </xdr:from>
    <xdr:to>
      <xdr:col>24</xdr:col>
      <xdr:colOff>152400</xdr:colOff>
      <xdr:row>90</xdr:row>
      <xdr:rowOff>132254</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4546600" y="15562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93</xdr:row>
      <xdr:rowOff>29842</xdr:rowOff>
    </xdr:from>
    <xdr:to>
      <xdr:col>24</xdr:col>
      <xdr:colOff>63500</xdr:colOff>
      <xdr:row>94</xdr:row>
      <xdr:rowOff>99499</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3797300" y="15974692"/>
          <a:ext cx="838200" cy="241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139597</xdr:rowOff>
    </xdr:from>
    <xdr:ext cx="534377" cy="259045"/>
    <xdr:sp macro="" textlink="">
      <xdr:nvSpPr>
        <xdr:cNvPr id="239" name="衛生費平均値テキスト">
          <a:extLst>
            <a:ext uri="{FF2B5EF4-FFF2-40B4-BE49-F238E27FC236}">
              <a16:creationId xmlns:a16="http://schemas.microsoft.com/office/drawing/2014/main" id="{00000000-0008-0000-0700-0000EF000000}"/>
            </a:ext>
          </a:extLst>
        </xdr:cNvPr>
        <xdr:cNvSpPr txBox="1"/>
      </xdr:nvSpPr>
      <xdr:spPr>
        <a:xfrm>
          <a:off x="4686300" y="164273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161170</xdr:rowOff>
    </xdr:from>
    <xdr:to>
      <xdr:col>24</xdr:col>
      <xdr:colOff>114300</xdr:colOff>
      <xdr:row>96</xdr:row>
      <xdr:rowOff>91320</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4584700" y="1644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71152</xdr:rowOff>
    </xdr:from>
    <xdr:to>
      <xdr:col>19</xdr:col>
      <xdr:colOff>177800</xdr:colOff>
      <xdr:row>94</xdr:row>
      <xdr:rowOff>99499</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a:off x="2908300" y="16187452"/>
          <a:ext cx="889000" cy="28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128383</xdr:rowOff>
    </xdr:from>
    <xdr:to>
      <xdr:col>20</xdr:col>
      <xdr:colOff>38100</xdr:colOff>
      <xdr:row>96</xdr:row>
      <xdr:rowOff>58533</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3746500" y="164161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49660</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3530111" y="16508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71152</xdr:rowOff>
    </xdr:from>
    <xdr:to>
      <xdr:col>15</xdr:col>
      <xdr:colOff>50800</xdr:colOff>
      <xdr:row>94</xdr:row>
      <xdr:rowOff>149856</xdr:rowOff>
    </xdr:to>
    <xdr:cxnSp macro="">
      <xdr:nvCxnSpPr>
        <xdr:cNvPr id="244" name="直線コネクタ 243">
          <a:extLst>
            <a:ext uri="{FF2B5EF4-FFF2-40B4-BE49-F238E27FC236}">
              <a16:creationId xmlns:a16="http://schemas.microsoft.com/office/drawing/2014/main" id="{00000000-0008-0000-0700-0000F4000000}"/>
            </a:ext>
          </a:extLst>
        </xdr:cNvPr>
        <xdr:cNvCxnSpPr/>
      </xdr:nvCxnSpPr>
      <xdr:spPr>
        <a:xfrm flipV="1">
          <a:off x="2019300" y="16187452"/>
          <a:ext cx="889000" cy="78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59182</xdr:rowOff>
    </xdr:from>
    <xdr:to>
      <xdr:col>15</xdr:col>
      <xdr:colOff>101600</xdr:colOff>
      <xdr:row>95</xdr:row>
      <xdr:rowOff>160782</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2857500" y="16346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151909</xdr:rowOff>
    </xdr:from>
    <xdr:ext cx="534377"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2641111" y="16439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149856</xdr:rowOff>
    </xdr:from>
    <xdr:to>
      <xdr:col>10</xdr:col>
      <xdr:colOff>114300</xdr:colOff>
      <xdr:row>96</xdr:row>
      <xdr:rowOff>9855</xdr:rowOff>
    </xdr:to>
    <xdr:cxnSp macro="">
      <xdr:nvCxnSpPr>
        <xdr:cNvPr id="247" name="直線コネクタ 246">
          <a:extLst>
            <a:ext uri="{FF2B5EF4-FFF2-40B4-BE49-F238E27FC236}">
              <a16:creationId xmlns:a16="http://schemas.microsoft.com/office/drawing/2014/main" id="{00000000-0008-0000-0700-0000F7000000}"/>
            </a:ext>
          </a:extLst>
        </xdr:cNvPr>
        <xdr:cNvCxnSpPr/>
      </xdr:nvCxnSpPr>
      <xdr:spPr>
        <a:xfrm flipV="1">
          <a:off x="1130300" y="16266156"/>
          <a:ext cx="889000" cy="202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49581</xdr:rowOff>
    </xdr:from>
    <xdr:to>
      <xdr:col>10</xdr:col>
      <xdr:colOff>165100</xdr:colOff>
      <xdr:row>95</xdr:row>
      <xdr:rowOff>151181</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1968500" y="16337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142308</xdr:rowOff>
    </xdr:from>
    <xdr:ext cx="534377"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752111" y="16430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168256</xdr:rowOff>
    </xdr:from>
    <xdr:to>
      <xdr:col>6</xdr:col>
      <xdr:colOff>38100</xdr:colOff>
      <xdr:row>96</xdr:row>
      <xdr:rowOff>98406</xdr:rowOff>
    </xdr:to>
    <xdr:sp macro="" textlink="">
      <xdr:nvSpPr>
        <xdr:cNvPr id="250" name="フローチャート: 判断 249">
          <a:extLst>
            <a:ext uri="{FF2B5EF4-FFF2-40B4-BE49-F238E27FC236}">
              <a16:creationId xmlns:a16="http://schemas.microsoft.com/office/drawing/2014/main" id="{00000000-0008-0000-0700-0000FA000000}"/>
            </a:ext>
          </a:extLst>
        </xdr:cNvPr>
        <xdr:cNvSpPr/>
      </xdr:nvSpPr>
      <xdr:spPr>
        <a:xfrm>
          <a:off x="1079500" y="16456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89533</xdr:rowOff>
    </xdr:from>
    <xdr:ext cx="534377"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863111" y="16548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92</xdr:row>
      <xdr:rowOff>150492</xdr:rowOff>
    </xdr:from>
    <xdr:to>
      <xdr:col>24</xdr:col>
      <xdr:colOff>114300</xdr:colOff>
      <xdr:row>93</xdr:row>
      <xdr:rowOff>80642</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4584700" y="15923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92</xdr:row>
      <xdr:rowOff>1919</xdr:rowOff>
    </xdr:from>
    <xdr:ext cx="534377" cy="259045"/>
    <xdr:sp macro="" textlink="">
      <xdr:nvSpPr>
        <xdr:cNvPr id="258" name="衛生費該当値テキスト">
          <a:extLst>
            <a:ext uri="{FF2B5EF4-FFF2-40B4-BE49-F238E27FC236}">
              <a16:creationId xmlns:a16="http://schemas.microsoft.com/office/drawing/2014/main" id="{00000000-0008-0000-0700-000002010000}"/>
            </a:ext>
          </a:extLst>
        </xdr:cNvPr>
        <xdr:cNvSpPr txBox="1"/>
      </xdr:nvSpPr>
      <xdr:spPr>
        <a:xfrm>
          <a:off x="4686300" y="15775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48699</xdr:rowOff>
    </xdr:from>
    <xdr:to>
      <xdr:col>20</xdr:col>
      <xdr:colOff>38100</xdr:colOff>
      <xdr:row>94</xdr:row>
      <xdr:rowOff>150299</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3746500" y="16164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92</xdr:row>
      <xdr:rowOff>166826</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3530111" y="15940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20352</xdr:rowOff>
    </xdr:from>
    <xdr:to>
      <xdr:col>15</xdr:col>
      <xdr:colOff>101600</xdr:colOff>
      <xdr:row>94</xdr:row>
      <xdr:rowOff>121952</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2857500" y="16136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92</xdr:row>
      <xdr:rowOff>138479</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2641111" y="15911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99056</xdr:rowOff>
    </xdr:from>
    <xdr:to>
      <xdr:col>10</xdr:col>
      <xdr:colOff>165100</xdr:colOff>
      <xdr:row>95</xdr:row>
      <xdr:rowOff>29206</xdr:rowOff>
    </xdr:to>
    <xdr:sp macro="" textlink="">
      <xdr:nvSpPr>
        <xdr:cNvPr id="263" name="楕円 262">
          <a:extLst>
            <a:ext uri="{FF2B5EF4-FFF2-40B4-BE49-F238E27FC236}">
              <a16:creationId xmlns:a16="http://schemas.microsoft.com/office/drawing/2014/main" id="{00000000-0008-0000-0700-000007010000}"/>
            </a:ext>
          </a:extLst>
        </xdr:cNvPr>
        <xdr:cNvSpPr/>
      </xdr:nvSpPr>
      <xdr:spPr>
        <a:xfrm>
          <a:off x="1968500" y="16215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45733</xdr:rowOff>
    </xdr:from>
    <xdr:ext cx="534377" cy="259045"/>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1752111" y="15990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130505</xdr:rowOff>
    </xdr:from>
    <xdr:to>
      <xdr:col>6</xdr:col>
      <xdr:colOff>38100</xdr:colOff>
      <xdr:row>96</xdr:row>
      <xdr:rowOff>60655</xdr:rowOff>
    </xdr:to>
    <xdr:sp macro="" textlink="">
      <xdr:nvSpPr>
        <xdr:cNvPr id="265" name="楕円 264">
          <a:extLst>
            <a:ext uri="{FF2B5EF4-FFF2-40B4-BE49-F238E27FC236}">
              <a16:creationId xmlns:a16="http://schemas.microsoft.com/office/drawing/2014/main" id="{00000000-0008-0000-0700-000009010000}"/>
            </a:ext>
          </a:extLst>
        </xdr:cNvPr>
        <xdr:cNvSpPr/>
      </xdr:nvSpPr>
      <xdr:spPr>
        <a:xfrm>
          <a:off x="1079500" y="1641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77182</xdr:rowOff>
    </xdr:from>
    <xdr:ext cx="534377" cy="259045"/>
    <xdr:sp macro="" textlink="">
      <xdr:nvSpPr>
        <xdr:cNvPr id="266" name="テキスト ボックス 265">
          <a:extLst>
            <a:ext uri="{FF2B5EF4-FFF2-40B4-BE49-F238E27FC236}">
              <a16:creationId xmlns:a16="http://schemas.microsoft.com/office/drawing/2014/main" id="{00000000-0008-0000-0700-00000A010000}"/>
            </a:ext>
          </a:extLst>
        </xdr:cNvPr>
        <xdr:cNvSpPr txBox="1"/>
      </xdr:nvSpPr>
      <xdr:spPr>
        <a:xfrm>
          <a:off x="863111" y="16193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4" name="正方形/長方形 273">
          <a:extLst>
            <a:ext uri="{FF2B5EF4-FFF2-40B4-BE49-F238E27FC236}">
              <a16:creationId xmlns:a16="http://schemas.microsoft.com/office/drawing/2014/main" id="{00000000-0008-0000-0700-000012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8" name="テキスト ボックス 287">
          <a:extLst>
            <a:ext uri="{FF2B5EF4-FFF2-40B4-BE49-F238E27FC236}">
              <a16:creationId xmlns:a16="http://schemas.microsoft.com/office/drawing/2014/main" id="{00000000-0008-0000-0700-000020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9" name="労働費グラフ枠">
          <a:extLst>
            <a:ext uri="{FF2B5EF4-FFF2-40B4-BE49-F238E27FC236}">
              <a16:creationId xmlns:a16="http://schemas.microsoft.com/office/drawing/2014/main" id="{00000000-0008-0000-0700-000021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43688</xdr:rowOff>
    </xdr:from>
    <xdr:to>
      <xdr:col>54</xdr:col>
      <xdr:colOff>189865</xdr:colOff>
      <xdr:row>39</xdr:row>
      <xdr:rowOff>44450</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flipV="1">
          <a:off x="10475595" y="5187188"/>
          <a:ext cx="1270" cy="15438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91" name="労働費最小値テキスト">
          <a:extLst>
            <a:ext uri="{FF2B5EF4-FFF2-40B4-BE49-F238E27FC236}">
              <a16:creationId xmlns:a16="http://schemas.microsoft.com/office/drawing/2014/main" id="{00000000-0008-0000-0700-000023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161815</xdr:rowOff>
    </xdr:from>
    <xdr:ext cx="469744" cy="259045"/>
    <xdr:sp macro="" textlink="">
      <xdr:nvSpPr>
        <xdr:cNvPr id="293" name="労働費最大値テキスト">
          <a:extLst>
            <a:ext uri="{FF2B5EF4-FFF2-40B4-BE49-F238E27FC236}">
              <a16:creationId xmlns:a16="http://schemas.microsoft.com/office/drawing/2014/main" id="{00000000-0008-0000-0700-000025010000}"/>
            </a:ext>
          </a:extLst>
        </xdr:cNvPr>
        <xdr:cNvSpPr txBox="1"/>
      </xdr:nvSpPr>
      <xdr:spPr>
        <a:xfrm>
          <a:off x="10528300" y="4962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4,052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43688</xdr:rowOff>
    </xdr:from>
    <xdr:to>
      <xdr:col>55</xdr:col>
      <xdr:colOff>88900</xdr:colOff>
      <xdr:row>30</xdr:row>
      <xdr:rowOff>43688</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10388600" y="5187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44450</xdr:rowOff>
    </xdr:from>
    <xdr:to>
      <xdr:col>55</xdr:col>
      <xdr:colOff>0</xdr:colOff>
      <xdr:row>39</xdr:row>
      <xdr:rowOff>44450</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9639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74820</xdr:rowOff>
    </xdr:from>
    <xdr:ext cx="378565" cy="259045"/>
    <xdr:sp macro="" textlink="">
      <xdr:nvSpPr>
        <xdr:cNvPr id="296" name="労働費平均値テキスト">
          <a:extLst>
            <a:ext uri="{FF2B5EF4-FFF2-40B4-BE49-F238E27FC236}">
              <a16:creationId xmlns:a16="http://schemas.microsoft.com/office/drawing/2014/main" id="{00000000-0008-0000-0700-000028010000}"/>
            </a:ext>
          </a:extLst>
        </xdr:cNvPr>
        <xdr:cNvSpPr txBox="1"/>
      </xdr:nvSpPr>
      <xdr:spPr>
        <a:xfrm>
          <a:off x="10528300" y="624702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51943</xdr:rowOff>
    </xdr:from>
    <xdr:to>
      <xdr:col>55</xdr:col>
      <xdr:colOff>50800</xdr:colOff>
      <xdr:row>37</xdr:row>
      <xdr:rowOff>153543</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10426700" y="6395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44450</xdr:rowOff>
    </xdr:from>
    <xdr:to>
      <xdr:col>50</xdr:col>
      <xdr:colOff>114300</xdr:colOff>
      <xdr:row>39</xdr:row>
      <xdr:rowOff>44450</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8750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71374</xdr:rowOff>
    </xdr:from>
    <xdr:to>
      <xdr:col>50</xdr:col>
      <xdr:colOff>165100</xdr:colOff>
      <xdr:row>38</xdr:row>
      <xdr:rowOff>1524</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9588500" y="6415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18051</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9450017" y="61902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44450</xdr:rowOff>
    </xdr:from>
    <xdr:to>
      <xdr:col>45</xdr:col>
      <xdr:colOff>177800</xdr:colOff>
      <xdr:row>39</xdr:row>
      <xdr:rowOff>44450</xdr:rowOff>
    </xdr:to>
    <xdr:cxnSp macro="">
      <xdr:nvCxnSpPr>
        <xdr:cNvPr id="301" name="直線コネクタ 300">
          <a:extLst>
            <a:ext uri="{FF2B5EF4-FFF2-40B4-BE49-F238E27FC236}">
              <a16:creationId xmlns:a16="http://schemas.microsoft.com/office/drawing/2014/main" id="{00000000-0008-0000-0700-00002D010000}"/>
            </a:ext>
          </a:extLst>
        </xdr:cNvPr>
        <xdr:cNvCxnSpPr/>
      </xdr:nvCxnSpPr>
      <xdr:spPr>
        <a:xfrm>
          <a:off x="7861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59944</xdr:rowOff>
    </xdr:from>
    <xdr:to>
      <xdr:col>46</xdr:col>
      <xdr:colOff>38100</xdr:colOff>
      <xdr:row>37</xdr:row>
      <xdr:rowOff>161544</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8699500" y="6403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6621</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8561017" y="61788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44450</xdr:rowOff>
    </xdr:from>
    <xdr:to>
      <xdr:col>41</xdr:col>
      <xdr:colOff>50800</xdr:colOff>
      <xdr:row>39</xdr:row>
      <xdr:rowOff>44450</xdr:rowOff>
    </xdr:to>
    <xdr:cxnSp macro="">
      <xdr:nvCxnSpPr>
        <xdr:cNvPr id="304" name="直線コネクタ 303">
          <a:extLst>
            <a:ext uri="{FF2B5EF4-FFF2-40B4-BE49-F238E27FC236}">
              <a16:creationId xmlns:a16="http://schemas.microsoft.com/office/drawing/2014/main" id="{00000000-0008-0000-0700-000030010000}"/>
            </a:ext>
          </a:extLst>
        </xdr:cNvPr>
        <xdr:cNvCxnSpPr/>
      </xdr:nvCxnSpPr>
      <xdr:spPr>
        <a:xfrm>
          <a:off x="697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65659</xdr:rowOff>
    </xdr:from>
    <xdr:to>
      <xdr:col>41</xdr:col>
      <xdr:colOff>101600</xdr:colOff>
      <xdr:row>37</xdr:row>
      <xdr:rowOff>167260</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7810500" y="640930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12336</xdr:rowOff>
    </xdr:from>
    <xdr:ext cx="378565"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2017" y="61845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68326</xdr:rowOff>
    </xdr:from>
    <xdr:to>
      <xdr:col>36</xdr:col>
      <xdr:colOff>165100</xdr:colOff>
      <xdr:row>37</xdr:row>
      <xdr:rowOff>169926</xdr:rowOff>
    </xdr:to>
    <xdr:sp macro="" textlink="">
      <xdr:nvSpPr>
        <xdr:cNvPr id="307" name="フローチャート: 判断 306">
          <a:extLst>
            <a:ext uri="{FF2B5EF4-FFF2-40B4-BE49-F238E27FC236}">
              <a16:creationId xmlns:a16="http://schemas.microsoft.com/office/drawing/2014/main" id="{00000000-0008-0000-0700-000033010000}"/>
            </a:ext>
          </a:extLst>
        </xdr:cNvPr>
        <xdr:cNvSpPr/>
      </xdr:nvSpPr>
      <xdr:spPr>
        <a:xfrm>
          <a:off x="6921500" y="6411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15003</xdr:rowOff>
    </xdr:from>
    <xdr:ext cx="378565"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83017" y="61872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165100</xdr:rowOff>
    </xdr:from>
    <xdr:to>
      <xdr:col>55</xdr:col>
      <xdr:colOff>50800</xdr:colOff>
      <xdr:row>39</xdr:row>
      <xdr:rowOff>95250</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80027</xdr:rowOff>
    </xdr:from>
    <xdr:ext cx="249299" cy="259045"/>
    <xdr:sp macro="" textlink="">
      <xdr:nvSpPr>
        <xdr:cNvPr id="315" name="労働費該当値テキスト">
          <a:extLst>
            <a:ext uri="{FF2B5EF4-FFF2-40B4-BE49-F238E27FC236}">
              <a16:creationId xmlns:a16="http://schemas.microsoft.com/office/drawing/2014/main" id="{00000000-0008-0000-0700-00003B010000}"/>
            </a:ext>
          </a:extLst>
        </xdr:cNvPr>
        <xdr:cNvSpPr txBox="1"/>
      </xdr:nvSpPr>
      <xdr:spPr>
        <a:xfrm>
          <a:off x="10528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165100</xdr:rowOff>
    </xdr:from>
    <xdr:to>
      <xdr:col>50</xdr:col>
      <xdr:colOff>165100</xdr:colOff>
      <xdr:row>39</xdr:row>
      <xdr:rowOff>95250</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86377</xdr:rowOff>
    </xdr:from>
    <xdr:ext cx="249299"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9514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165100</xdr:rowOff>
    </xdr:from>
    <xdr:to>
      <xdr:col>46</xdr:col>
      <xdr:colOff>38100</xdr:colOff>
      <xdr:row>39</xdr:row>
      <xdr:rowOff>95250</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8699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86377</xdr:rowOff>
    </xdr:from>
    <xdr:ext cx="249299"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8625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165100</xdr:rowOff>
    </xdr:from>
    <xdr:to>
      <xdr:col>41</xdr:col>
      <xdr:colOff>101600</xdr:colOff>
      <xdr:row>39</xdr:row>
      <xdr:rowOff>95250</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781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86377</xdr:rowOff>
    </xdr:from>
    <xdr:ext cx="249299" cy="25904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773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165100</xdr:rowOff>
    </xdr:from>
    <xdr:to>
      <xdr:col>36</xdr:col>
      <xdr:colOff>165100</xdr:colOff>
      <xdr:row>39</xdr:row>
      <xdr:rowOff>95250</xdr:rowOff>
    </xdr:to>
    <xdr:sp macro="" textlink="">
      <xdr:nvSpPr>
        <xdr:cNvPr id="322" name="楕円 321">
          <a:extLst>
            <a:ext uri="{FF2B5EF4-FFF2-40B4-BE49-F238E27FC236}">
              <a16:creationId xmlns:a16="http://schemas.microsoft.com/office/drawing/2014/main" id="{00000000-0008-0000-0700-000042010000}"/>
            </a:ext>
          </a:extLst>
        </xdr:cNvPr>
        <xdr:cNvSpPr/>
      </xdr:nvSpPr>
      <xdr:spPr>
        <a:xfrm>
          <a:off x="692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86377</xdr:rowOff>
    </xdr:from>
    <xdr:ext cx="249299" cy="259045"/>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84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農林水産業費グラフ枠">
          <a:extLst>
            <a:ext uri="{FF2B5EF4-FFF2-40B4-BE49-F238E27FC236}">
              <a16:creationId xmlns:a16="http://schemas.microsoft.com/office/drawing/2014/main" id="{00000000-0008-0000-0700-00005A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6959</xdr:rowOff>
    </xdr:from>
    <xdr:to>
      <xdr:col>54</xdr:col>
      <xdr:colOff>189865</xdr:colOff>
      <xdr:row>59</xdr:row>
      <xdr:rowOff>82</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10475595" y="8750909"/>
          <a:ext cx="1270" cy="13647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3909</xdr:rowOff>
    </xdr:from>
    <xdr:ext cx="469744" cy="259045"/>
    <xdr:sp macro="" textlink="">
      <xdr:nvSpPr>
        <xdr:cNvPr id="348" name="農林水産業費最小値テキスト">
          <a:extLst>
            <a:ext uri="{FF2B5EF4-FFF2-40B4-BE49-F238E27FC236}">
              <a16:creationId xmlns:a16="http://schemas.microsoft.com/office/drawing/2014/main" id="{00000000-0008-0000-0700-00005C010000}"/>
            </a:ext>
          </a:extLst>
        </xdr:cNvPr>
        <xdr:cNvSpPr txBox="1"/>
      </xdr:nvSpPr>
      <xdr:spPr>
        <a:xfrm>
          <a:off x="10528300" y="10119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82</xdr:rowOff>
    </xdr:from>
    <xdr:to>
      <xdr:col>55</xdr:col>
      <xdr:colOff>88900</xdr:colOff>
      <xdr:row>59</xdr:row>
      <xdr:rowOff>82</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10388600" y="101156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125086</xdr:rowOff>
    </xdr:from>
    <xdr:ext cx="534377" cy="259045"/>
    <xdr:sp macro="" textlink="">
      <xdr:nvSpPr>
        <xdr:cNvPr id="350" name="農林水産業費最大値テキスト">
          <a:extLst>
            <a:ext uri="{FF2B5EF4-FFF2-40B4-BE49-F238E27FC236}">
              <a16:creationId xmlns:a16="http://schemas.microsoft.com/office/drawing/2014/main" id="{00000000-0008-0000-0700-00005E010000}"/>
            </a:ext>
          </a:extLst>
        </xdr:cNvPr>
        <xdr:cNvSpPr txBox="1"/>
      </xdr:nvSpPr>
      <xdr:spPr>
        <a:xfrm>
          <a:off x="10528300" y="8526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73,968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6959</xdr:rowOff>
    </xdr:from>
    <xdr:to>
      <xdr:col>55</xdr:col>
      <xdr:colOff>88900</xdr:colOff>
      <xdr:row>51</xdr:row>
      <xdr:rowOff>6959</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10388600" y="87509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50</xdr:row>
      <xdr:rowOff>169685</xdr:rowOff>
    </xdr:from>
    <xdr:to>
      <xdr:col>55</xdr:col>
      <xdr:colOff>0</xdr:colOff>
      <xdr:row>52</xdr:row>
      <xdr:rowOff>130118</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9639300" y="8742185"/>
          <a:ext cx="838200" cy="303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147585</xdr:rowOff>
    </xdr:from>
    <xdr:ext cx="534377" cy="259045"/>
    <xdr:sp macro="" textlink="">
      <xdr:nvSpPr>
        <xdr:cNvPr id="353" name="農林水産業費平均値テキスト">
          <a:extLst>
            <a:ext uri="{FF2B5EF4-FFF2-40B4-BE49-F238E27FC236}">
              <a16:creationId xmlns:a16="http://schemas.microsoft.com/office/drawing/2014/main" id="{00000000-0008-0000-0700-000061010000}"/>
            </a:ext>
          </a:extLst>
        </xdr:cNvPr>
        <xdr:cNvSpPr txBox="1"/>
      </xdr:nvSpPr>
      <xdr:spPr>
        <a:xfrm>
          <a:off x="10528300" y="97487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169158</xdr:rowOff>
    </xdr:from>
    <xdr:to>
      <xdr:col>55</xdr:col>
      <xdr:colOff>50800</xdr:colOff>
      <xdr:row>57</xdr:row>
      <xdr:rowOff>99308</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10426700" y="9770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50</xdr:row>
      <xdr:rowOff>169685</xdr:rowOff>
    </xdr:from>
    <xdr:to>
      <xdr:col>50</xdr:col>
      <xdr:colOff>114300</xdr:colOff>
      <xdr:row>53</xdr:row>
      <xdr:rowOff>32182</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flipV="1">
          <a:off x="8750300" y="8742185"/>
          <a:ext cx="889000" cy="376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145250</xdr:rowOff>
    </xdr:from>
    <xdr:to>
      <xdr:col>50</xdr:col>
      <xdr:colOff>165100</xdr:colOff>
      <xdr:row>57</xdr:row>
      <xdr:rowOff>75400</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9588500" y="974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66527</xdr:rowOff>
    </xdr:from>
    <xdr:ext cx="534377"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9372111" y="9839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52</xdr:row>
      <xdr:rowOff>135737</xdr:rowOff>
    </xdr:from>
    <xdr:to>
      <xdr:col>45</xdr:col>
      <xdr:colOff>177800</xdr:colOff>
      <xdr:row>53</xdr:row>
      <xdr:rowOff>32182</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a:off x="7861300" y="9051137"/>
          <a:ext cx="889000" cy="67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155689</xdr:rowOff>
    </xdr:from>
    <xdr:to>
      <xdr:col>46</xdr:col>
      <xdr:colOff>38100</xdr:colOff>
      <xdr:row>57</xdr:row>
      <xdr:rowOff>85839</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8699500" y="9756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76966</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483111" y="9849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52</xdr:row>
      <xdr:rowOff>135737</xdr:rowOff>
    </xdr:from>
    <xdr:to>
      <xdr:col>41</xdr:col>
      <xdr:colOff>50800</xdr:colOff>
      <xdr:row>53</xdr:row>
      <xdr:rowOff>79159</xdr:rowOff>
    </xdr:to>
    <xdr:cxnSp macro="">
      <xdr:nvCxnSpPr>
        <xdr:cNvPr id="361" name="直線コネクタ 360">
          <a:extLst>
            <a:ext uri="{FF2B5EF4-FFF2-40B4-BE49-F238E27FC236}">
              <a16:creationId xmlns:a16="http://schemas.microsoft.com/office/drawing/2014/main" id="{00000000-0008-0000-0700-000069010000}"/>
            </a:ext>
          </a:extLst>
        </xdr:cNvPr>
        <xdr:cNvCxnSpPr/>
      </xdr:nvCxnSpPr>
      <xdr:spPr>
        <a:xfrm flipV="1">
          <a:off x="6972300" y="9051137"/>
          <a:ext cx="889000" cy="114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159556</xdr:rowOff>
    </xdr:from>
    <xdr:to>
      <xdr:col>41</xdr:col>
      <xdr:colOff>101600</xdr:colOff>
      <xdr:row>57</xdr:row>
      <xdr:rowOff>89706</xdr:rowOff>
    </xdr:to>
    <xdr:sp macro="" textlink="">
      <xdr:nvSpPr>
        <xdr:cNvPr id="362" name="フローチャート: 判断 361">
          <a:extLst>
            <a:ext uri="{FF2B5EF4-FFF2-40B4-BE49-F238E27FC236}">
              <a16:creationId xmlns:a16="http://schemas.microsoft.com/office/drawing/2014/main" id="{00000000-0008-0000-0700-00006A010000}"/>
            </a:ext>
          </a:extLst>
        </xdr:cNvPr>
        <xdr:cNvSpPr/>
      </xdr:nvSpPr>
      <xdr:spPr>
        <a:xfrm>
          <a:off x="7810500" y="9760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80833</xdr:rowOff>
    </xdr:from>
    <xdr:ext cx="534377"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594111" y="9853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24302</xdr:rowOff>
    </xdr:from>
    <xdr:to>
      <xdr:col>36</xdr:col>
      <xdr:colOff>165100</xdr:colOff>
      <xdr:row>57</xdr:row>
      <xdr:rowOff>125902</xdr:rowOff>
    </xdr:to>
    <xdr:sp macro="" textlink="">
      <xdr:nvSpPr>
        <xdr:cNvPr id="364" name="フローチャート: 判断 363">
          <a:extLst>
            <a:ext uri="{FF2B5EF4-FFF2-40B4-BE49-F238E27FC236}">
              <a16:creationId xmlns:a16="http://schemas.microsoft.com/office/drawing/2014/main" id="{00000000-0008-0000-0700-00006C010000}"/>
            </a:ext>
          </a:extLst>
        </xdr:cNvPr>
        <xdr:cNvSpPr/>
      </xdr:nvSpPr>
      <xdr:spPr>
        <a:xfrm>
          <a:off x="6921500" y="9796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117029</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05111" y="9889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52</xdr:row>
      <xdr:rowOff>79318</xdr:rowOff>
    </xdr:from>
    <xdr:to>
      <xdr:col>55</xdr:col>
      <xdr:colOff>50800</xdr:colOff>
      <xdr:row>53</xdr:row>
      <xdr:rowOff>9468</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10426700" y="8994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51</xdr:row>
      <xdr:rowOff>102195</xdr:rowOff>
    </xdr:from>
    <xdr:ext cx="534377" cy="259045"/>
    <xdr:sp macro="" textlink="">
      <xdr:nvSpPr>
        <xdr:cNvPr id="372" name="農林水産業費該当値テキスト">
          <a:extLst>
            <a:ext uri="{FF2B5EF4-FFF2-40B4-BE49-F238E27FC236}">
              <a16:creationId xmlns:a16="http://schemas.microsoft.com/office/drawing/2014/main" id="{00000000-0008-0000-0700-000074010000}"/>
            </a:ext>
          </a:extLst>
        </xdr:cNvPr>
        <xdr:cNvSpPr txBox="1"/>
      </xdr:nvSpPr>
      <xdr:spPr>
        <a:xfrm>
          <a:off x="10528300" y="8846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50</xdr:row>
      <xdr:rowOff>118885</xdr:rowOff>
    </xdr:from>
    <xdr:to>
      <xdr:col>50</xdr:col>
      <xdr:colOff>165100</xdr:colOff>
      <xdr:row>51</xdr:row>
      <xdr:rowOff>49035</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9588500" y="8691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49</xdr:row>
      <xdr:rowOff>65562</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9372111" y="8466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52</xdr:row>
      <xdr:rowOff>152832</xdr:rowOff>
    </xdr:from>
    <xdr:to>
      <xdr:col>46</xdr:col>
      <xdr:colOff>38100</xdr:colOff>
      <xdr:row>53</xdr:row>
      <xdr:rowOff>82982</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8699500" y="9068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51</xdr:row>
      <xdr:rowOff>99509</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8483111" y="8843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52</xdr:row>
      <xdr:rowOff>84937</xdr:rowOff>
    </xdr:from>
    <xdr:to>
      <xdr:col>41</xdr:col>
      <xdr:colOff>101600</xdr:colOff>
      <xdr:row>53</xdr:row>
      <xdr:rowOff>15087</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7810500" y="9000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51</xdr:row>
      <xdr:rowOff>31614</xdr:rowOff>
    </xdr:from>
    <xdr:ext cx="534377" cy="259045"/>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7594111" y="8775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53</xdr:row>
      <xdr:rowOff>28359</xdr:rowOff>
    </xdr:from>
    <xdr:to>
      <xdr:col>36</xdr:col>
      <xdr:colOff>165100</xdr:colOff>
      <xdr:row>53</xdr:row>
      <xdr:rowOff>129959</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6921500" y="9115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51</xdr:row>
      <xdr:rowOff>146486</xdr:rowOff>
    </xdr:from>
    <xdr:ext cx="534377" cy="259045"/>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705111" y="8890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1" name="商工費グラフ枠">
          <a:extLst>
            <a:ext uri="{FF2B5EF4-FFF2-40B4-BE49-F238E27FC236}">
              <a16:creationId xmlns:a16="http://schemas.microsoft.com/office/drawing/2014/main" id="{00000000-0008-0000-0700-000091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91603</xdr:rowOff>
    </xdr:from>
    <xdr:to>
      <xdr:col>54</xdr:col>
      <xdr:colOff>189865</xdr:colOff>
      <xdr:row>78</xdr:row>
      <xdr:rowOff>126944</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flipV="1">
          <a:off x="10475595" y="12264553"/>
          <a:ext cx="1270" cy="12354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130771</xdr:rowOff>
    </xdr:from>
    <xdr:ext cx="378565" cy="259045"/>
    <xdr:sp macro="" textlink="">
      <xdr:nvSpPr>
        <xdr:cNvPr id="403" name="商工費最小値テキスト">
          <a:extLst>
            <a:ext uri="{FF2B5EF4-FFF2-40B4-BE49-F238E27FC236}">
              <a16:creationId xmlns:a16="http://schemas.microsoft.com/office/drawing/2014/main" id="{00000000-0008-0000-0700-000093010000}"/>
            </a:ext>
          </a:extLst>
        </xdr:cNvPr>
        <xdr:cNvSpPr txBox="1"/>
      </xdr:nvSpPr>
      <xdr:spPr>
        <a:xfrm>
          <a:off x="10528300" y="135038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126944</xdr:rowOff>
    </xdr:from>
    <xdr:to>
      <xdr:col>55</xdr:col>
      <xdr:colOff>88900</xdr:colOff>
      <xdr:row>78</xdr:row>
      <xdr:rowOff>126944</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3500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38280</xdr:rowOff>
    </xdr:from>
    <xdr:ext cx="534377" cy="259045"/>
    <xdr:sp macro="" textlink="">
      <xdr:nvSpPr>
        <xdr:cNvPr id="405" name="商工費最大値テキスト">
          <a:extLst>
            <a:ext uri="{FF2B5EF4-FFF2-40B4-BE49-F238E27FC236}">
              <a16:creationId xmlns:a16="http://schemas.microsoft.com/office/drawing/2014/main" id="{00000000-0008-0000-0700-000095010000}"/>
            </a:ext>
          </a:extLst>
        </xdr:cNvPr>
        <xdr:cNvSpPr txBox="1"/>
      </xdr:nvSpPr>
      <xdr:spPr>
        <a:xfrm>
          <a:off x="10528300" y="120397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54,604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91603</xdr:rowOff>
    </xdr:from>
    <xdr:to>
      <xdr:col>55</xdr:col>
      <xdr:colOff>88900</xdr:colOff>
      <xdr:row>71</xdr:row>
      <xdr:rowOff>91603</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10388600" y="122645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73</xdr:row>
      <xdr:rowOff>104222</xdr:rowOff>
    </xdr:from>
    <xdr:to>
      <xdr:col>55</xdr:col>
      <xdr:colOff>0</xdr:colOff>
      <xdr:row>74</xdr:row>
      <xdr:rowOff>58455</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9639300" y="12620072"/>
          <a:ext cx="838200" cy="125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91124</xdr:rowOff>
    </xdr:from>
    <xdr:ext cx="534377" cy="259045"/>
    <xdr:sp macro="" textlink="">
      <xdr:nvSpPr>
        <xdr:cNvPr id="408" name="商工費平均値テキスト">
          <a:extLst>
            <a:ext uri="{FF2B5EF4-FFF2-40B4-BE49-F238E27FC236}">
              <a16:creationId xmlns:a16="http://schemas.microsoft.com/office/drawing/2014/main" id="{00000000-0008-0000-0700-000098010000}"/>
            </a:ext>
          </a:extLst>
        </xdr:cNvPr>
        <xdr:cNvSpPr txBox="1"/>
      </xdr:nvSpPr>
      <xdr:spPr>
        <a:xfrm>
          <a:off x="10528300" y="131213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112697</xdr:rowOff>
    </xdr:from>
    <xdr:to>
      <xdr:col>55</xdr:col>
      <xdr:colOff>50800</xdr:colOff>
      <xdr:row>77</xdr:row>
      <xdr:rowOff>42847</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10426700" y="13142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73</xdr:row>
      <xdr:rowOff>58616</xdr:rowOff>
    </xdr:from>
    <xdr:to>
      <xdr:col>50</xdr:col>
      <xdr:colOff>114300</xdr:colOff>
      <xdr:row>73</xdr:row>
      <xdr:rowOff>104222</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a:off x="8750300" y="12574466"/>
          <a:ext cx="889000" cy="45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67915</xdr:rowOff>
    </xdr:from>
    <xdr:to>
      <xdr:col>50</xdr:col>
      <xdr:colOff>165100</xdr:colOff>
      <xdr:row>76</xdr:row>
      <xdr:rowOff>169515</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9588500" y="13098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160642</xdr:rowOff>
    </xdr:from>
    <xdr:ext cx="534377"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9372111" y="13190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73</xdr:row>
      <xdr:rowOff>58616</xdr:rowOff>
    </xdr:from>
    <xdr:to>
      <xdr:col>45</xdr:col>
      <xdr:colOff>177800</xdr:colOff>
      <xdr:row>73</xdr:row>
      <xdr:rowOff>106027</xdr:rowOff>
    </xdr:to>
    <xdr:cxnSp macro="">
      <xdr:nvCxnSpPr>
        <xdr:cNvPr id="413" name="直線コネクタ 412">
          <a:extLst>
            <a:ext uri="{FF2B5EF4-FFF2-40B4-BE49-F238E27FC236}">
              <a16:creationId xmlns:a16="http://schemas.microsoft.com/office/drawing/2014/main" id="{00000000-0008-0000-0700-00009D010000}"/>
            </a:ext>
          </a:extLst>
        </xdr:cNvPr>
        <xdr:cNvCxnSpPr/>
      </xdr:nvCxnSpPr>
      <xdr:spPr>
        <a:xfrm flipV="1">
          <a:off x="7861300" y="12574466"/>
          <a:ext cx="889000" cy="47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90021</xdr:rowOff>
    </xdr:from>
    <xdr:to>
      <xdr:col>46</xdr:col>
      <xdr:colOff>38100</xdr:colOff>
      <xdr:row>77</xdr:row>
      <xdr:rowOff>20171</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8699500" y="1312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11298</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8483111" y="13212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73</xdr:row>
      <xdr:rowOff>35641</xdr:rowOff>
    </xdr:from>
    <xdr:to>
      <xdr:col>41</xdr:col>
      <xdr:colOff>50800</xdr:colOff>
      <xdr:row>73</xdr:row>
      <xdr:rowOff>106027</xdr:rowOff>
    </xdr:to>
    <xdr:cxnSp macro="">
      <xdr:nvCxnSpPr>
        <xdr:cNvPr id="416" name="直線コネクタ 415">
          <a:extLst>
            <a:ext uri="{FF2B5EF4-FFF2-40B4-BE49-F238E27FC236}">
              <a16:creationId xmlns:a16="http://schemas.microsoft.com/office/drawing/2014/main" id="{00000000-0008-0000-0700-0000A0010000}"/>
            </a:ext>
          </a:extLst>
        </xdr:cNvPr>
        <xdr:cNvCxnSpPr/>
      </xdr:nvCxnSpPr>
      <xdr:spPr>
        <a:xfrm>
          <a:off x="6972300" y="12551491"/>
          <a:ext cx="889000" cy="70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129111</xdr:rowOff>
    </xdr:from>
    <xdr:to>
      <xdr:col>41</xdr:col>
      <xdr:colOff>101600</xdr:colOff>
      <xdr:row>77</xdr:row>
      <xdr:rowOff>59261</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7810500" y="1315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50388</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7594111" y="13252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125544</xdr:rowOff>
    </xdr:from>
    <xdr:to>
      <xdr:col>36</xdr:col>
      <xdr:colOff>165100</xdr:colOff>
      <xdr:row>77</xdr:row>
      <xdr:rowOff>55694</xdr:rowOff>
    </xdr:to>
    <xdr:sp macro="" textlink="">
      <xdr:nvSpPr>
        <xdr:cNvPr id="419" name="フローチャート: 判断 418">
          <a:extLst>
            <a:ext uri="{FF2B5EF4-FFF2-40B4-BE49-F238E27FC236}">
              <a16:creationId xmlns:a16="http://schemas.microsoft.com/office/drawing/2014/main" id="{00000000-0008-0000-0700-0000A3010000}"/>
            </a:ext>
          </a:extLst>
        </xdr:cNvPr>
        <xdr:cNvSpPr/>
      </xdr:nvSpPr>
      <xdr:spPr>
        <a:xfrm>
          <a:off x="6921500" y="13155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46821</xdr:rowOff>
    </xdr:from>
    <xdr:ext cx="534377"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05111" y="13248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74</xdr:row>
      <xdr:rowOff>7655</xdr:rowOff>
    </xdr:from>
    <xdr:to>
      <xdr:col>55</xdr:col>
      <xdr:colOff>50800</xdr:colOff>
      <xdr:row>74</xdr:row>
      <xdr:rowOff>109255</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10426700" y="12694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73</xdr:row>
      <xdr:rowOff>30532</xdr:rowOff>
    </xdr:from>
    <xdr:ext cx="534377" cy="259045"/>
    <xdr:sp macro="" textlink="">
      <xdr:nvSpPr>
        <xdr:cNvPr id="427" name="商工費該当値テキスト">
          <a:extLst>
            <a:ext uri="{FF2B5EF4-FFF2-40B4-BE49-F238E27FC236}">
              <a16:creationId xmlns:a16="http://schemas.microsoft.com/office/drawing/2014/main" id="{00000000-0008-0000-0700-0000AB010000}"/>
            </a:ext>
          </a:extLst>
        </xdr:cNvPr>
        <xdr:cNvSpPr txBox="1"/>
      </xdr:nvSpPr>
      <xdr:spPr>
        <a:xfrm>
          <a:off x="10528300" y="12546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73</xdr:row>
      <xdr:rowOff>53422</xdr:rowOff>
    </xdr:from>
    <xdr:to>
      <xdr:col>50</xdr:col>
      <xdr:colOff>165100</xdr:colOff>
      <xdr:row>73</xdr:row>
      <xdr:rowOff>155022</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9588500" y="12569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72</xdr:row>
      <xdr:rowOff>99</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9372111" y="12344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73</xdr:row>
      <xdr:rowOff>7816</xdr:rowOff>
    </xdr:from>
    <xdr:to>
      <xdr:col>46</xdr:col>
      <xdr:colOff>38100</xdr:colOff>
      <xdr:row>73</xdr:row>
      <xdr:rowOff>109416</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8699500" y="12523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71</xdr:row>
      <xdr:rowOff>125943</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8483111" y="12298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73</xdr:row>
      <xdr:rowOff>55227</xdr:rowOff>
    </xdr:from>
    <xdr:to>
      <xdr:col>41</xdr:col>
      <xdr:colOff>101600</xdr:colOff>
      <xdr:row>73</xdr:row>
      <xdr:rowOff>156827</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7810500" y="12571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72</xdr:row>
      <xdr:rowOff>1904</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7594111" y="12346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72</xdr:row>
      <xdr:rowOff>156291</xdr:rowOff>
    </xdr:from>
    <xdr:to>
      <xdr:col>36</xdr:col>
      <xdr:colOff>165100</xdr:colOff>
      <xdr:row>73</xdr:row>
      <xdr:rowOff>86441</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6921500" y="12500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71</xdr:row>
      <xdr:rowOff>102968</xdr:rowOff>
    </xdr:from>
    <xdr:ext cx="534377"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6705111" y="12275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土木費グラフ枠">
          <a:extLst>
            <a:ext uri="{FF2B5EF4-FFF2-40B4-BE49-F238E27FC236}">
              <a16:creationId xmlns:a16="http://schemas.microsoft.com/office/drawing/2014/main" id="{00000000-0008-0000-0700-0000CB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134195</xdr:rowOff>
    </xdr:from>
    <xdr:to>
      <xdr:col>54</xdr:col>
      <xdr:colOff>189865</xdr:colOff>
      <xdr:row>99</xdr:row>
      <xdr:rowOff>2750</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10475595" y="15564695"/>
          <a:ext cx="1270" cy="1411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6577</xdr:rowOff>
    </xdr:from>
    <xdr:ext cx="534377" cy="259045"/>
    <xdr:sp macro="" textlink="">
      <xdr:nvSpPr>
        <xdr:cNvPr id="461" name="土木費最小値テキスト">
          <a:extLst>
            <a:ext uri="{FF2B5EF4-FFF2-40B4-BE49-F238E27FC236}">
              <a16:creationId xmlns:a16="http://schemas.microsoft.com/office/drawing/2014/main" id="{00000000-0008-0000-0700-0000CD010000}"/>
            </a:ext>
          </a:extLst>
        </xdr:cNvPr>
        <xdr:cNvSpPr txBox="1"/>
      </xdr:nvSpPr>
      <xdr:spPr>
        <a:xfrm>
          <a:off x="10528300" y="16980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2750</xdr:rowOff>
    </xdr:from>
    <xdr:to>
      <xdr:col>55</xdr:col>
      <xdr:colOff>88900</xdr:colOff>
      <xdr:row>99</xdr:row>
      <xdr:rowOff>2750</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10388600" y="1697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80872</xdr:rowOff>
    </xdr:from>
    <xdr:ext cx="534377" cy="259045"/>
    <xdr:sp macro="" textlink="">
      <xdr:nvSpPr>
        <xdr:cNvPr id="463" name="土木費最大値テキスト">
          <a:extLst>
            <a:ext uri="{FF2B5EF4-FFF2-40B4-BE49-F238E27FC236}">
              <a16:creationId xmlns:a16="http://schemas.microsoft.com/office/drawing/2014/main" id="{00000000-0008-0000-0700-0000CF010000}"/>
            </a:ext>
          </a:extLst>
        </xdr:cNvPr>
        <xdr:cNvSpPr txBox="1"/>
      </xdr:nvSpPr>
      <xdr:spPr>
        <a:xfrm>
          <a:off x="10528300" y="15339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96,289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134195</xdr:rowOff>
    </xdr:from>
    <xdr:to>
      <xdr:col>55</xdr:col>
      <xdr:colOff>88900</xdr:colOff>
      <xdr:row>90</xdr:row>
      <xdr:rowOff>134195</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10388600" y="15564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92</xdr:row>
      <xdr:rowOff>160883</xdr:rowOff>
    </xdr:from>
    <xdr:to>
      <xdr:col>55</xdr:col>
      <xdr:colOff>0</xdr:colOff>
      <xdr:row>93</xdr:row>
      <xdr:rowOff>96323</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9639300" y="15934283"/>
          <a:ext cx="838200" cy="106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154348</xdr:rowOff>
    </xdr:from>
    <xdr:ext cx="534377" cy="259045"/>
    <xdr:sp macro="" textlink="">
      <xdr:nvSpPr>
        <xdr:cNvPr id="466" name="土木費平均値テキスト">
          <a:extLst>
            <a:ext uri="{FF2B5EF4-FFF2-40B4-BE49-F238E27FC236}">
              <a16:creationId xmlns:a16="http://schemas.microsoft.com/office/drawing/2014/main" id="{00000000-0008-0000-0700-0000D2010000}"/>
            </a:ext>
          </a:extLst>
        </xdr:cNvPr>
        <xdr:cNvSpPr txBox="1"/>
      </xdr:nvSpPr>
      <xdr:spPr>
        <a:xfrm>
          <a:off x="10528300" y="164420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4471</xdr:rowOff>
    </xdr:from>
    <xdr:to>
      <xdr:col>55</xdr:col>
      <xdr:colOff>50800</xdr:colOff>
      <xdr:row>96</xdr:row>
      <xdr:rowOff>106071</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10426700" y="16463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92</xdr:row>
      <xdr:rowOff>160883</xdr:rowOff>
    </xdr:from>
    <xdr:to>
      <xdr:col>50</xdr:col>
      <xdr:colOff>114300</xdr:colOff>
      <xdr:row>95</xdr:row>
      <xdr:rowOff>164255</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flipV="1">
          <a:off x="8750300" y="15934283"/>
          <a:ext cx="889000" cy="517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61621</xdr:rowOff>
    </xdr:from>
    <xdr:to>
      <xdr:col>50</xdr:col>
      <xdr:colOff>165100</xdr:colOff>
      <xdr:row>96</xdr:row>
      <xdr:rowOff>163221</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9588500" y="1652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154348</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9372111" y="16613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101905</xdr:rowOff>
    </xdr:from>
    <xdr:to>
      <xdr:col>45</xdr:col>
      <xdr:colOff>177800</xdr:colOff>
      <xdr:row>95</xdr:row>
      <xdr:rowOff>164255</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a:off x="7861300" y="16218205"/>
          <a:ext cx="889000" cy="233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85510</xdr:rowOff>
    </xdr:from>
    <xdr:to>
      <xdr:col>46</xdr:col>
      <xdr:colOff>38100</xdr:colOff>
      <xdr:row>97</xdr:row>
      <xdr:rowOff>15660</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8699500" y="16544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6787</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8483111" y="16637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101905</xdr:rowOff>
    </xdr:from>
    <xdr:to>
      <xdr:col>41</xdr:col>
      <xdr:colOff>50800</xdr:colOff>
      <xdr:row>96</xdr:row>
      <xdr:rowOff>10198</xdr:rowOff>
    </xdr:to>
    <xdr:cxnSp macro="">
      <xdr:nvCxnSpPr>
        <xdr:cNvPr id="474" name="直線コネクタ 473">
          <a:extLst>
            <a:ext uri="{FF2B5EF4-FFF2-40B4-BE49-F238E27FC236}">
              <a16:creationId xmlns:a16="http://schemas.microsoft.com/office/drawing/2014/main" id="{00000000-0008-0000-0700-0000DA010000}"/>
            </a:ext>
          </a:extLst>
        </xdr:cNvPr>
        <xdr:cNvCxnSpPr/>
      </xdr:nvCxnSpPr>
      <xdr:spPr>
        <a:xfrm flipV="1">
          <a:off x="6972300" y="16218205"/>
          <a:ext cx="889000" cy="251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81851</xdr:rowOff>
    </xdr:from>
    <xdr:to>
      <xdr:col>41</xdr:col>
      <xdr:colOff>101600</xdr:colOff>
      <xdr:row>97</xdr:row>
      <xdr:rowOff>12001</xdr:rowOff>
    </xdr:to>
    <xdr:sp macro="" textlink="">
      <xdr:nvSpPr>
        <xdr:cNvPr id="475" name="フローチャート: 判断 474">
          <a:extLst>
            <a:ext uri="{FF2B5EF4-FFF2-40B4-BE49-F238E27FC236}">
              <a16:creationId xmlns:a16="http://schemas.microsoft.com/office/drawing/2014/main" id="{00000000-0008-0000-0700-0000DB010000}"/>
            </a:ext>
          </a:extLst>
        </xdr:cNvPr>
        <xdr:cNvSpPr/>
      </xdr:nvSpPr>
      <xdr:spPr>
        <a:xfrm>
          <a:off x="7810500" y="16541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3128</xdr:rowOff>
    </xdr:from>
    <xdr:ext cx="534377"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7594111" y="16633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94959</xdr:rowOff>
    </xdr:from>
    <xdr:to>
      <xdr:col>36</xdr:col>
      <xdr:colOff>165100</xdr:colOff>
      <xdr:row>97</xdr:row>
      <xdr:rowOff>25109</xdr:rowOff>
    </xdr:to>
    <xdr:sp macro="" textlink="">
      <xdr:nvSpPr>
        <xdr:cNvPr id="477" name="フローチャート: 判断 476">
          <a:extLst>
            <a:ext uri="{FF2B5EF4-FFF2-40B4-BE49-F238E27FC236}">
              <a16:creationId xmlns:a16="http://schemas.microsoft.com/office/drawing/2014/main" id="{00000000-0008-0000-0700-0000DD010000}"/>
            </a:ext>
          </a:extLst>
        </xdr:cNvPr>
        <xdr:cNvSpPr/>
      </xdr:nvSpPr>
      <xdr:spPr>
        <a:xfrm>
          <a:off x="6921500" y="16554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16236</xdr:rowOff>
    </xdr:from>
    <xdr:ext cx="534377"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05111" y="16646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93</xdr:row>
      <xdr:rowOff>45523</xdr:rowOff>
    </xdr:from>
    <xdr:to>
      <xdr:col>55</xdr:col>
      <xdr:colOff>50800</xdr:colOff>
      <xdr:row>93</xdr:row>
      <xdr:rowOff>147123</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10426700" y="15990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92</xdr:row>
      <xdr:rowOff>68400</xdr:rowOff>
    </xdr:from>
    <xdr:ext cx="534377" cy="259045"/>
    <xdr:sp macro="" textlink="">
      <xdr:nvSpPr>
        <xdr:cNvPr id="485" name="土木費該当値テキスト">
          <a:extLst>
            <a:ext uri="{FF2B5EF4-FFF2-40B4-BE49-F238E27FC236}">
              <a16:creationId xmlns:a16="http://schemas.microsoft.com/office/drawing/2014/main" id="{00000000-0008-0000-0700-0000E5010000}"/>
            </a:ext>
          </a:extLst>
        </xdr:cNvPr>
        <xdr:cNvSpPr txBox="1"/>
      </xdr:nvSpPr>
      <xdr:spPr>
        <a:xfrm>
          <a:off x="10528300" y="15841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92</xdr:row>
      <xdr:rowOff>110083</xdr:rowOff>
    </xdr:from>
    <xdr:to>
      <xdr:col>50</xdr:col>
      <xdr:colOff>165100</xdr:colOff>
      <xdr:row>93</xdr:row>
      <xdr:rowOff>40233</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9588500" y="15883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91</xdr:row>
      <xdr:rowOff>56760</xdr:rowOff>
    </xdr:from>
    <xdr:ext cx="534377"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9372111" y="15658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113455</xdr:rowOff>
    </xdr:from>
    <xdr:to>
      <xdr:col>46</xdr:col>
      <xdr:colOff>38100</xdr:colOff>
      <xdr:row>96</xdr:row>
      <xdr:rowOff>43605</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8699500" y="16401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60132</xdr:rowOff>
    </xdr:from>
    <xdr:ext cx="534377"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8483111" y="16176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94</xdr:row>
      <xdr:rowOff>51105</xdr:rowOff>
    </xdr:from>
    <xdr:to>
      <xdr:col>41</xdr:col>
      <xdr:colOff>101600</xdr:colOff>
      <xdr:row>94</xdr:row>
      <xdr:rowOff>152705</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7810500" y="16167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92</xdr:row>
      <xdr:rowOff>169232</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7594111" y="15942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130848</xdr:rowOff>
    </xdr:from>
    <xdr:to>
      <xdr:col>36</xdr:col>
      <xdr:colOff>165100</xdr:colOff>
      <xdr:row>96</xdr:row>
      <xdr:rowOff>60998</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6921500" y="16418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77525</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6705111" y="16193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4" name="テキスト ボックス 513">
          <a:extLst>
            <a:ext uri="{FF2B5EF4-FFF2-40B4-BE49-F238E27FC236}">
              <a16:creationId xmlns:a16="http://schemas.microsoft.com/office/drawing/2014/main" id="{00000000-0008-0000-0700-000002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6" name="テキスト ボックス 515">
          <a:extLst>
            <a:ext uri="{FF2B5EF4-FFF2-40B4-BE49-F238E27FC236}">
              <a16:creationId xmlns:a16="http://schemas.microsoft.com/office/drawing/2014/main" id="{00000000-0008-0000-0700-000004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7" name="消防費グラフ枠">
          <a:extLst>
            <a:ext uri="{FF2B5EF4-FFF2-40B4-BE49-F238E27FC236}">
              <a16:creationId xmlns:a16="http://schemas.microsoft.com/office/drawing/2014/main" id="{00000000-0008-0000-0700-000005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26391</xdr:rowOff>
    </xdr:from>
    <xdr:to>
      <xdr:col>85</xdr:col>
      <xdr:colOff>126364</xdr:colOff>
      <xdr:row>38</xdr:row>
      <xdr:rowOff>89179</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flipV="1">
          <a:off x="16317595" y="5341341"/>
          <a:ext cx="1269" cy="12629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93006</xdr:rowOff>
    </xdr:from>
    <xdr:ext cx="534377" cy="259045"/>
    <xdr:sp macro="" textlink="">
      <xdr:nvSpPr>
        <xdr:cNvPr id="519" name="消防費最小値テキスト">
          <a:extLst>
            <a:ext uri="{FF2B5EF4-FFF2-40B4-BE49-F238E27FC236}">
              <a16:creationId xmlns:a16="http://schemas.microsoft.com/office/drawing/2014/main" id="{00000000-0008-0000-0700-000007020000}"/>
            </a:ext>
          </a:extLst>
        </xdr:cNvPr>
        <xdr:cNvSpPr txBox="1"/>
      </xdr:nvSpPr>
      <xdr:spPr>
        <a:xfrm>
          <a:off x="16370300" y="6608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89179</xdr:rowOff>
    </xdr:from>
    <xdr:to>
      <xdr:col>86</xdr:col>
      <xdr:colOff>25400</xdr:colOff>
      <xdr:row>38</xdr:row>
      <xdr:rowOff>89179</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a:off x="16230600" y="6604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144518</xdr:rowOff>
    </xdr:from>
    <xdr:ext cx="534377" cy="259045"/>
    <xdr:sp macro="" textlink="">
      <xdr:nvSpPr>
        <xdr:cNvPr id="521" name="消防費最大値テキスト">
          <a:extLst>
            <a:ext uri="{FF2B5EF4-FFF2-40B4-BE49-F238E27FC236}">
              <a16:creationId xmlns:a16="http://schemas.microsoft.com/office/drawing/2014/main" id="{00000000-0008-0000-0700-000009020000}"/>
            </a:ext>
          </a:extLst>
        </xdr:cNvPr>
        <xdr:cNvSpPr txBox="1"/>
      </xdr:nvSpPr>
      <xdr:spPr>
        <a:xfrm>
          <a:off x="16370300" y="5116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46,474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26391</xdr:rowOff>
    </xdr:from>
    <xdr:to>
      <xdr:col>86</xdr:col>
      <xdr:colOff>25400</xdr:colOff>
      <xdr:row>31</xdr:row>
      <xdr:rowOff>26391</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a:off x="16230600" y="53413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31</xdr:row>
      <xdr:rowOff>26391</xdr:rowOff>
    </xdr:from>
    <xdr:to>
      <xdr:col>85</xdr:col>
      <xdr:colOff>127000</xdr:colOff>
      <xdr:row>34</xdr:row>
      <xdr:rowOff>17209</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flipV="1">
          <a:off x="15481300" y="5341341"/>
          <a:ext cx="838200" cy="505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150309</xdr:rowOff>
    </xdr:from>
    <xdr:ext cx="534377" cy="259045"/>
    <xdr:sp macro="" textlink="">
      <xdr:nvSpPr>
        <xdr:cNvPr id="524" name="消防費平均値テキスト">
          <a:extLst>
            <a:ext uri="{FF2B5EF4-FFF2-40B4-BE49-F238E27FC236}">
              <a16:creationId xmlns:a16="http://schemas.microsoft.com/office/drawing/2014/main" id="{00000000-0008-0000-0700-00000C020000}"/>
            </a:ext>
          </a:extLst>
        </xdr:cNvPr>
        <xdr:cNvSpPr txBox="1"/>
      </xdr:nvSpPr>
      <xdr:spPr>
        <a:xfrm>
          <a:off x="16370300" y="63225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432</xdr:rowOff>
    </xdr:from>
    <xdr:to>
      <xdr:col>85</xdr:col>
      <xdr:colOff>177800</xdr:colOff>
      <xdr:row>37</xdr:row>
      <xdr:rowOff>102032</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6268700" y="6344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34</xdr:row>
      <xdr:rowOff>17209</xdr:rowOff>
    </xdr:from>
    <xdr:to>
      <xdr:col>81</xdr:col>
      <xdr:colOff>50800</xdr:colOff>
      <xdr:row>34</xdr:row>
      <xdr:rowOff>98133</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flipV="1">
          <a:off x="14592300" y="5846509"/>
          <a:ext cx="889000" cy="80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155766</xdr:rowOff>
    </xdr:from>
    <xdr:to>
      <xdr:col>81</xdr:col>
      <xdr:colOff>101600</xdr:colOff>
      <xdr:row>37</xdr:row>
      <xdr:rowOff>85916</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5430500" y="6327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77043</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5214111" y="6420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34</xdr:row>
      <xdr:rowOff>98133</xdr:rowOff>
    </xdr:from>
    <xdr:to>
      <xdr:col>76</xdr:col>
      <xdr:colOff>114300</xdr:colOff>
      <xdr:row>35</xdr:row>
      <xdr:rowOff>61023</xdr:rowOff>
    </xdr:to>
    <xdr:cxnSp macro="">
      <xdr:nvCxnSpPr>
        <xdr:cNvPr id="529" name="直線コネクタ 528">
          <a:extLst>
            <a:ext uri="{FF2B5EF4-FFF2-40B4-BE49-F238E27FC236}">
              <a16:creationId xmlns:a16="http://schemas.microsoft.com/office/drawing/2014/main" id="{00000000-0008-0000-0700-000011020000}"/>
            </a:ext>
          </a:extLst>
        </xdr:cNvPr>
        <xdr:cNvCxnSpPr/>
      </xdr:nvCxnSpPr>
      <xdr:spPr>
        <a:xfrm flipV="1">
          <a:off x="13703300" y="5927433"/>
          <a:ext cx="889000" cy="134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161747</xdr:rowOff>
    </xdr:from>
    <xdr:to>
      <xdr:col>76</xdr:col>
      <xdr:colOff>165100</xdr:colOff>
      <xdr:row>37</xdr:row>
      <xdr:rowOff>91897</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4541500" y="6333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83024</xdr:rowOff>
    </xdr:from>
    <xdr:ext cx="534377"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4325111" y="6426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3759</xdr:rowOff>
    </xdr:from>
    <xdr:to>
      <xdr:col>71</xdr:col>
      <xdr:colOff>177800</xdr:colOff>
      <xdr:row>35</xdr:row>
      <xdr:rowOff>61023</xdr:rowOff>
    </xdr:to>
    <xdr:cxnSp macro="">
      <xdr:nvCxnSpPr>
        <xdr:cNvPr id="532" name="直線コネクタ 531">
          <a:extLst>
            <a:ext uri="{FF2B5EF4-FFF2-40B4-BE49-F238E27FC236}">
              <a16:creationId xmlns:a16="http://schemas.microsoft.com/office/drawing/2014/main" id="{00000000-0008-0000-0700-000014020000}"/>
            </a:ext>
          </a:extLst>
        </xdr:cNvPr>
        <xdr:cNvCxnSpPr/>
      </xdr:nvCxnSpPr>
      <xdr:spPr>
        <a:xfrm>
          <a:off x="12814300" y="6004509"/>
          <a:ext cx="889000" cy="57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2032</xdr:rowOff>
    </xdr:from>
    <xdr:to>
      <xdr:col>72</xdr:col>
      <xdr:colOff>38100</xdr:colOff>
      <xdr:row>37</xdr:row>
      <xdr:rowOff>103632</xdr:rowOff>
    </xdr:to>
    <xdr:sp macro="" textlink="">
      <xdr:nvSpPr>
        <xdr:cNvPr id="533" name="フローチャート: 判断 532">
          <a:extLst>
            <a:ext uri="{FF2B5EF4-FFF2-40B4-BE49-F238E27FC236}">
              <a16:creationId xmlns:a16="http://schemas.microsoft.com/office/drawing/2014/main" id="{00000000-0008-0000-0700-000015020000}"/>
            </a:ext>
          </a:extLst>
        </xdr:cNvPr>
        <xdr:cNvSpPr/>
      </xdr:nvSpPr>
      <xdr:spPr>
        <a:xfrm>
          <a:off x="13652500" y="6345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94759</xdr:rowOff>
    </xdr:from>
    <xdr:ext cx="534377"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3436111" y="6438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113970</xdr:rowOff>
    </xdr:from>
    <xdr:to>
      <xdr:col>67</xdr:col>
      <xdr:colOff>101600</xdr:colOff>
      <xdr:row>37</xdr:row>
      <xdr:rowOff>44120</xdr:rowOff>
    </xdr:to>
    <xdr:sp macro="" textlink="">
      <xdr:nvSpPr>
        <xdr:cNvPr id="535" name="フローチャート: 判断 534">
          <a:extLst>
            <a:ext uri="{FF2B5EF4-FFF2-40B4-BE49-F238E27FC236}">
              <a16:creationId xmlns:a16="http://schemas.microsoft.com/office/drawing/2014/main" id="{00000000-0008-0000-0700-000017020000}"/>
            </a:ext>
          </a:extLst>
        </xdr:cNvPr>
        <xdr:cNvSpPr/>
      </xdr:nvSpPr>
      <xdr:spPr>
        <a:xfrm>
          <a:off x="12763500" y="6286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35247</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2547111" y="63788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30</xdr:row>
      <xdr:rowOff>147041</xdr:rowOff>
    </xdr:from>
    <xdr:to>
      <xdr:col>85</xdr:col>
      <xdr:colOff>177800</xdr:colOff>
      <xdr:row>31</xdr:row>
      <xdr:rowOff>77191</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6268700" y="5290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30</xdr:row>
      <xdr:rowOff>100068</xdr:rowOff>
    </xdr:from>
    <xdr:ext cx="534377" cy="259045"/>
    <xdr:sp macro="" textlink="">
      <xdr:nvSpPr>
        <xdr:cNvPr id="543" name="消防費該当値テキスト">
          <a:extLst>
            <a:ext uri="{FF2B5EF4-FFF2-40B4-BE49-F238E27FC236}">
              <a16:creationId xmlns:a16="http://schemas.microsoft.com/office/drawing/2014/main" id="{00000000-0008-0000-0700-00001F020000}"/>
            </a:ext>
          </a:extLst>
        </xdr:cNvPr>
        <xdr:cNvSpPr txBox="1"/>
      </xdr:nvSpPr>
      <xdr:spPr>
        <a:xfrm>
          <a:off x="16370300" y="5243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33</xdr:row>
      <xdr:rowOff>137859</xdr:rowOff>
    </xdr:from>
    <xdr:to>
      <xdr:col>81</xdr:col>
      <xdr:colOff>101600</xdr:colOff>
      <xdr:row>34</xdr:row>
      <xdr:rowOff>68009</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5430500" y="5795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32</xdr:row>
      <xdr:rowOff>84536</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5214111" y="5570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34</xdr:row>
      <xdr:rowOff>47333</xdr:rowOff>
    </xdr:from>
    <xdr:to>
      <xdr:col>76</xdr:col>
      <xdr:colOff>165100</xdr:colOff>
      <xdr:row>34</xdr:row>
      <xdr:rowOff>148933</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4541500" y="5876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32</xdr:row>
      <xdr:rowOff>165460</xdr:rowOff>
    </xdr:from>
    <xdr:ext cx="534377"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4325111" y="5651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10223</xdr:rowOff>
    </xdr:from>
    <xdr:to>
      <xdr:col>72</xdr:col>
      <xdr:colOff>38100</xdr:colOff>
      <xdr:row>35</xdr:row>
      <xdr:rowOff>111823</xdr:rowOff>
    </xdr:to>
    <xdr:sp macro="" textlink="">
      <xdr:nvSpPr>
        <xdr:cNvPr id="548" name="楕円 547">
          <a:extLst>
            <a:ext uri="{FF2B5EF4-FFF2-40B4-BE49-F238E27FC236}">
              <a16:creationId xmlns:a16="http://schemas.microsoft.com/office/drawing/2014/main" id="{00000000-0008-0000-0700-000024020000}"/>
            </a:ext>
          </a:extLst>
        </xdr:cNvPr>
        <xdr:cNvSpPr/>
      </xdr:nvSpPr>
      <xdr:spPr>
        <a:xfrm>
          <a:off x="13652500" y="6010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33</xdr:row>
      <xdr:rowOff>128350</xdr:rowOff>
    </xdr:from>
    <xdr:ext cx="534377" cy="259045"/>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3436111" y="5786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34</xdr:row>
      <xdr:rowOff>124409</xdr:rowOff>
    </xdr:from>
    <xdr:to>
      <xdr:col>67</xdr:col>
      <xdr:colOff>101600</xdr:colOff>
      <xdr:row>35</xdr:row>
      <xdr:rowOff>54559</xdr:rowOff>
    </xdr:to>
    <xdr:sp macro="" textlink="">
      <xdr:nvSpPr>
        <xdr:cNvPr id="550" name="楕円 549">
          <a:extLst>
            <a:ext uri="{FF2B5EF4-FFF2-40B4-BE49-F238E27FC236}">
              <a16:creationId xmlns:a16="http://schemas.microsoft.com/office/drawing/2014/main" id="{00000000-0008-0000-0700-000026020000}"/>
            </a:ext>
          </a:extLst>
        </xdr:cNvPr>
        <xdr:cNvSpPr/>
      </xdr:nvSpPr>
      <xdr:spPr>
        <a:xfrm>
          <a:off x="12763500" y="5953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33</xdr:row>
      <xdr:rowOff>71086</xdr:rowOff>
    </xdr:from>
    <xdr:ext cx="534377" cy="259045"/>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2547111" y="5728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7" name="教育費グラフ枠">
          <a:extLst>
            <a:ext uri="{FF2B5EF4-FFF2-40B4-BE49-F238E27FC236}">
              <a16:creationId xmlns:a16="http://schemas.microsoft.com/office/drawing/2014/main" id="{00000000-0008-0000-0700-00004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33542</xdr:rowOff>
    </xdr:from>
    <xdr:to>
      <xdr:col>85</xdr:col>
      <xdr:colOff>126364</xdr:colOff>
      <xdr:row>59</xdr:row>
      <xdr:rowOff>17235</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6317595" y="8777492"/>
          <a:ext cx="1269" cy="13552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21062</xdr:rowOff>
    </xdr:from>
    <xdr:ext cx="534377" cy="259045"/>
    <xdr:sp macro="" textlink="">
      <xdr:nvSpPr>
        <xdr:cNvPr id="579" name="教育費最小値テキスト">
          <a:extLst>
            <a:ext uri="{FF2B5EF4-FFF2-40B4-BE49-F238E27FC236}">
              <a16:creationId xmlns:a16="http://schemas.microsoft.com/office/drawing/2014/main" id="{00000000-0008-0000-0700-000043020000}"/>
            </a:ext>
          </a:extLst>
        </xdr:cNvPr>
        <xdr:cNvSpPr txBox="1"/>
      </xdr:nvSpPr>
      <xdr:spPr>
        <a:xfrm>
          <a:off x="16370300" y="10136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37,500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17235</xdr:rowOff>
    </xdr:from>
    <xdr:to>
      <xdr:col>86</xdr:col>
      <xdr:colOff>25400</xdr:colOff>
      <xdr:row>59</xdr:row>
      <xdr:rowOff>17235</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6230600" y="10132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151669</xdr:rowOff>
    </xdr:from>
    <xdr:ext cx="599010" cy="259045"/>
    <xdr:sp macro="" textlink="">
      <xdr:nvSpPr>
        <xdr:cNvPr id="581" name="教育費最大値テキスト">
          <a:extLst>
            <a:ext uri="{FF2B5EF4-FFF2-40B4-BE49-F238E27FC236}">
              <a16:creationId xmlns:a16="http://schemas.microsoft.com/office/drawing/2014/main" id="{00000000-0008-0000-0700-000045020000}"/>
            </a:ext>
          </a:extLst>
        </xdr:cNvPr>
        <xdr:cNvSpPr txBox="1"/>
      </xdr:nvSpPr>
      <xdr:spPr>
        <a:xfrm>
          <a:off x="16370300" y="85527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162,002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33542</xdr:rowOff>
    </xdr:from>
    <xdr:to>
      <xdr:col>86</xdr:col>
      <xdr:colOff>25400</xdr:colOff>
      <xdr:row>51</xdr:row>
      <xdr:rowOff>33542</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6230600" y="87774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135520</xdr:rowOff>
    </xdr:from>
    <xdr:to>
      <xdr:col>85</xdr:col>
      <xdr:colOff>127000</xdr:colOff>
      <xdr:row>55</xdr:row>
      <xdr:rowOff>71773</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a:off x="15481300" y="9393820"/>
          <a:ext cx="838200" cy="107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37740</xdr:rowOff>
    </xdr:from>
    <xdr:ext cx="534377" cy="259045"/>
    <xdr:sp macro="" textlink="">
      <xdr:nvSpPr>
        <xdr:cNvPr id="584" name="教育費平均値テキスト">
          <a:extLst>
            <a:ext uri="{FF2B5EF4-FFF2-40B4-BE49-F238E27FC236}">
              <a16:creationId xmlns:a16="http://schemas.microsoft.com/office/drawing/2014/main" id="{00000000-0008-0000-0700-000048020000}"/>
            </a:ext>
          </a:extLst>
        </xdr:cNvPr>
        <xdr:cNvSpPr txBox="1"/>
      </xdr:nvSpPr>
      <xdr:spPr>
        <a:xfrm>
          <a:off x="16370300" y="981039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59313</xdr:rowOff>
    </xdr:from>
    <xdr:to>
      <xdr:col>85</xdr:col>
      <xdr:colOff>177800</xdr:colOff>
      <xdr:row>57</xdr:row>
      <xdr:rowOff>160913</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6268700" y="9831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135520</xdr:rowOff>
    </xdr:from>
    <xdr:to>
      <xdr:col>81</xdr:col>
      <xdr:colOff>50800</xdr:colOff>
      <xdr:row>55</xdr:row>
      <xdr:rowOff>152098</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flipV="1">
          <a:off x="14592300" y="9393820"/>
          <a:ext cx="889000" cy="188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62436</xdr:rowOff>
    </xdr:from>
    <xdr:to>
      <xdr:col>81</xdr:col>
      <xdr:colOff>101600</xdr:colOff>
      <xdr:row>57</xdr:row>
      <xdr:rowOff>164036</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5430500" y="9835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155163</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5214111" y="9927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152098</xdr:rowOff>
    </xdr:from>
    <xdr:to>
      <xdr:col>76</xdr:col>
      <xdr:colOff>114300</xdr:colOff>
      <xdr:row>56</xdr:row>
      <xdr:rowOff>5185</xdr:rowOff>
    </xdr:to>
    <xdr:cxnSp macro="">
      <xdr:nvCxnSpPr>
        <xdr:cNvPr id="589" name="直線コネクタ 588">
          <a:extLst>
            <a:ext uri="{FF2B5EF4-FFF2-40B4-BE49-F238E27FC236}">
              <a16:creationId xmlns:a16="http://schemas.microsoft.com/office/drawing/2014/main" id="{00000000-0008-0000-0700-00004D020000}"/>
            </a:ext>
          </a:extLst>
        </xdr:cNvPr>
        <xdr:cNvCxnSpPr/>
      </xdr:nvCxnSpPr>
      <xdr:spPr>
        <a:xfrm flipV="1">
          <a:off x="13703300" y="9581848"/>
          <a:ext cx="889000" cy="245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140291</xdr:rowOff>
    </xdr:from>
    <xdr:to>
      <xdr:col>76</xdr:col>
      <xdr:colOff>165100</xdr:colOff>
      <xdr:row>58</xdr:row>
      <xdr:rowOff>70441</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4541500" y="9912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61568</xdr:rowOff>
    </xdr:from>
    <xdr:ext cx="534377"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4325111" y="10005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5185</xdr:rowOff>
    </xdr:from>
    <xdr:to>
      <xdr:col>71</xdr:col>
      <xdr:colOff>177800</xdr:colOff>
      <xdr:row>56</xdr:row>
      <xdr:rowOff>91792</xdr:rowOff>
    </xdr:to>
    <xdr:cxnSp macro="">
      <xdr:nvCxnSpPr>
        <xdr:cNvPr id="592" name="直線コネクタ 591">
          <a:extLst>
            <a:ext uri="{FF2B5EF4-FFF2-40B4-BE49-F238E27FC236}">
              <a16:creationId xmlns:a16="http://schemas.microsoft.com/office/drawing/2014/main" id="{00000000-0008-0000-0700-000050020000}"/>
            </a:ext>
          </a:extLst>
        </xdr:cNvPr>
        <xdr:cNvCxnSpPr/>
      </xdr:nvCxnSpPr>
      <xdr:spPr>
        <a:xfrm flipV="1">
          <a:off x="12814300" y="9606385"/>
          <a:ext cx="889000" cy="86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114329</xdr:rowOff>
    </xdr:from>
    <xdr:to>
      <xdr:col>72</xdr:col>
      <xdr:colOff>38100</xdr:colOff>
      <xdr:row>58</xdr:row>
      <xdr:rowOff>44479</xdr:rowOff>
    </xdr:to>
    <xdr:sp macro="" textlink="">
      <xdr:nvSpPr>
        <xdr:cNvPr id="593" name="フローチャート: 判断 592">
          <a:extLst>
            <a:ext uri="{FF2B5EF4-FFF2-40B4-BE49-F238E27FC236}">
              <a16:creationId xmlns:a16="http://schemas.microsoft.com/office/drawing/2014/main" id="{00000000-0008-0000-0700-000051020000}"/>
            </a:ext>
          </a:extLst>
        </xdr:cNvPr>
        <xdr:cNvSpPr/>
      </xdr:nvSpPr>
      <xdr:spPr>
        <a:xfrm>
          <a:off x="13652500" y="9886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35606</xdr:rowOff>
    </xdr:from>
    <xdr:ext cx="534377"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436111" y="9979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103661</xdr:rowOff>
    </xdr:from>
    <xdr:to>
      <xdr:col>67</xdr:col>
      <xdr:colOff>101600</xdr:colOff>
      <xdr:row>58</xdr:row>
      <xdr:rowOff>33811</xdr:rowOff>
    </xdr:to>
    <xdr:sp macro="" textlink="">
      <xdr:nvSpPr>
        <xdr:cNvPr id="595" name="フローチャート: 判断 594">
          <a:extLst>
            <a:ext uri="{FF2B5EF4-FFF2-40B4-BE49-F238E27FC236}">
              <a16:creationId xmlns:a16="http://schemas.microsoft.com/office/drawing/2014/main" id="{00000000-0008-0000-0700-000053020000}"/>
            </a:ext>
          </a:extLst>
        </xdr:cNvPr>
        <xdr:cNvSpPr/>
      </xdr:nvSpPr>
      <xdr:spPr>
        <a:xfrm>
          <a:off x="12763500" y="9876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24938</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2547111" y="9969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20973</xdr:rowOff>
    </xdr:from>
    <xdr:to>
      <xdr:col>85</xdr:col>
      <xdr:colOff>177800</xdr:colOff>
      <xdr:row>55</xdr:row>
      <xdr:rowOff>122573</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6268700" y="9450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54</xdr:row>
      <xdr:rowOff>43850</xdr:rowOff>
    </xdr:from>
    <xdr:ext cx="534377" cy="259045"/>
    <xdr:sp macro="" textlink="">
      <xdr:nvSpPr>
        <xdr:cNvPr id="603" name="教育費該当値テキスト">
          <a:extLst>
            <a:ext uri="{FF2B5EF4-FFF2-40B4-BE49-F238E27FC236}">
              <a16:creationId xmlns:a16="http://schemas.microsoft.com/office/drawing/2014/main" id="{00000000-0008-0000-0700-00005B020000}"/>
            </a:ext>
          </a:extLst>
        </xdr:cNvPr>
        <xdr:cNvSpPr txBox="1"/>
      </xdr:nvSpPr>
      <xdr:spPr>
        <a:xfrm>
          <a:off x="16370300" y="9302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84720</xdr:rowOff>
    </xdr:from>
    <xdr:to>
      <xdr:col>81</xdr:col>
      <xdr:colOff>101600</xdr:colOff>
      <xdr:row>55</xdr:row>
      <xdr:rowOff>14870</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5430500" y="9343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53</xdr:row>
      <xdr:rowOff>31397</xdr:rowOff>
    </xdr:from>
    <xdr:ext cx="599010"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5181795" y="9118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101298</xdr:rowOff>
    </xdr:from>
    <xdr:to>
      <xdr:col>76</xdr:col>
      <xdr:colOff>165100</xdr:colOff>
      <xdr:row>56</xdr:row>
      <xdr:rowOff>31448</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4541500" y="9531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47975</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4325111" y="9306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125835</xdr:rowOff>
    </xdr:from>
    <xdr:to>
      <xdr:col>72</xdr:col>
      <xdr:colOff>38100</xdr:colOff>
      <xdr:row>56</xdr:row>
      <xdr:rowOff>55985</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3652500" y="955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72512</xdr:rowOff>
    </xdr:from>
    <xdr:ext cx="534377"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3436111" y="9330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40992</xdr:rowOff>
    </xdr:from>
    <xdr:to>
      <xdr:col>67</xdr:col>
      <xdr:colOff>101600</xdr:colOff>
      <xdr:row>56</xdr:row>
      <xdr:rowOff>142592</xdr:rowOff>
    </xdr:to>
    <xdr:sp macro="" textlink="">
      <xdr:nvSpPr>
        <xdr:cNvPr id="610" name="楕円 609">
          <a:extLst>
            <a:ext uri="{FF2B5EF4-FFF2-40B4-BE49-F238E27FC236}">
              <a16:creationId xmlns:a16="http://schemas.microsoft.com/office/drawing/2014/main" id="{00000000-0008-0000-0700-000062020000}"/>
            </a:ext>
          </a:extLst>
        </xdr:cNvPr>
        <xdr:cNvSpPr/>
      </xdr:nvSpPr>
      <xdr:spPr>
        <a:xfrm>
          <a:off x="12763500" y="9642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159119</xdr:rowOff>
    </xdr:from>
    <xdr:ext cx="534377"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547111" y="9417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6" name="災害復旧費グラフ枠">
          <a:extLst>
            <a:ext uri="{FF2B5EF4-FFF2-40B4-BE49-F238E27FC236}">
              <a16:creationId xmlns:a16="http://schemas.microsoft.com/office/drawing/2014/main" id="{00000000-0008-0000-0700-00007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75</xdr:row>
      <xdr:rowOff>68524</xdr:rowOff>
    </xdr:from>
    <xdr:to>
      <xdr:col>85</xdr:col>
      <xdr:colOff>126364</xdr:colOff>
      <xdr:row>79</xdr:row>
      <xdr:rowOff>98879</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6317595" y="12927274"/>
          <a:ext cx="1269" cy="7161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134173</xdr:rowOff>
    </xdr:from>
    <xdr:ext cx="249299" cy="259045"/>
    <xdr:sp macro="" textlink="">
      <xdr:nvSpPr>
        <xdr:cNvPr id="638" name="災害復旧費最小値テキスト">
          <a:extLst>
            <a:ext uri="{FF2B5EF4-FFF2-40B4-BE49-F238E27FC236}">
              <a16:creationId xmlns:a16="http://schemas.microsoft.com/office/drawing/2014/main" id="{00000000-0008-0000-0700-00007E020000}"/>
            </a:ext>
          </a:extLst>
        </xdr:cNvPr>
        <xdr:cNvSpPr txBox="1"/>
      </xdr:nvSpPr>
      <xdr:spPr>
        <a:xfrm>
          <a:off x="16370300" y="1367872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15201</xdr:rowOff>
    </xdr:from>
    <xdr:ext cx="534377" cy="259045"/>
    <xdr:sp macro="" textlink="">
      <xdr:nvSpPr>
        <xdr:cNvPr id="640" name="災害復旧費最大値テキスト">
          <a:extLst>
            <a:ext uri="{FF2B5EF4-FFF2-40B4-BE49-F238E27FC236}">
              <a16:creationId xmlns:a16="http://schemas.microsoft.com/office/drawing/2014/main" id="{00000000-0008-0000-0700-000080020000}"/>
            </a:ext>
          </a:extLst>
        </xdr:cNvPr>
        <xdr:cNvSpPr txBox="1"/>
      </xdr:nvSpPr>
      <xdr:spPr>
        <a:xfrm>
          <a:off x="16370300" y="12702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43,859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75</xdr:row>
      <xdr:rowOff>68524</xdr:rowOff>
    </xdr:from>
    <xdr:to>
      <xdr:col>86</xdr:col>
      <xdr:colOff>25400</xdr:colOff>
      <xdr:row>75</xdr:row>
      <xdr:rowOff>68524</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6230600" y="12927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71</xdr:row>
      <xdr:rowOff>43721</xdr:rowOff>
    </xdr:from>
    <xdr:to>
      <xdr:col>85</xdr:col>
      <xdr:colOff>127000</xdr:colOff>
      <xdr:row>75</xdr:row>
      <xdr:rowOff>68524</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5481300" y="12216671"/>
          <a:ext cx="838200" cy="710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7173</xdr:rowOff>
    </xdr:from>
    <xdr:ext cx="469744" cy="259045"/>
    <xdr:sp macro="" textlink="">
      <xdr:nvSpPr>
        <xdr:cNvPr id="643" name="災害復旧費平均値テキスト">
          <a:extLst>
            <a:ext uri="{FF2B5EF4-FFF2-40B4-BE49-F238E27FC236}">
              <a16:creationId xmlns:a16="http://schemas.microsoft.com/office/drawing/2014/main" id="{00000000-0008-0000-0700-000083020000}"/>
            </a:ext>
          </a:extLst>
        </xdr:cNvPr>
        <xdr:cNvSpPr txBox="1"/>
      </xdr:nvSpPr>
      <xdr:spPr>
        <a:xfrm>
          <a:off x="16370300" y="1355172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28746</xdr:rowOff>
    </xdr:from>
    <xdr:to>
      <xdr:col>85</xdr:col>
      <xdr:colOff>177800</xdr:colOff>
      <xdr:row>79</xdr:row>
      <xdr:rowOff>130346</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6268700" y="13573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70</xdr:row>
      <xdr:rowOff>99385</xdr:rowOff>
    </xdr:from>
    <xdr:to>
      <xdr:col>81</xdr:col>
      <xdr:colOff>50800</xdr:colOff>
      <xdr:row>71</xdr:row>
      <xdr:rowOff>43721</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a:off x="14592300" y="12100885"/>
          <a:ext cx="889000" cy="115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170380</xdr:rowOff>
    </xdr:from>
    <xdr:to>
      <xdr:col>81</xdr:col>
      <xdr:colOff>101600</xdr:colOff>
      <xdr:row>79</xdr:row>
      <xdr:rowOff>100530</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5430500" y="13543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91657</xdr:rowOff>
    </xdr:from>
    <xdr:ext cx="469744"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46428" y="13636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70</xdr:row>
      <xdr:rowOff>99385</xdr:rowOff>
    </xdr:from>
    <xdr:to>
      <xdr:col>76</xdr:col>
      <xdr:colOff>114300</xdr:colOff>
      <xdr:row>73</xdr:row>
      <xdr:rowOff>163671</xdr:rowOff>
    </xdr:to>
    <xdr:cxnSp macro="">
      <xdr:nvCxnSpPr>
        <xdr:cNvPr id="648" name="直線コネクタ 647">
          <a:extLst>
            <a:ext uri="{FF2B5EF4-FFF2-40B4-BE49-F238E27FC236}">
              <a16:creationId xmlns:a16="http://schemas.microsoft.com/office/drawing/2014/main" id="{00000000-0008-0000-0700-000088020000}"/>
            </a:ext>
          </a:extLst>
        </xdr:cNvPr>
        <xdr:cNvCxnSpPr/>
      </xdr:nvCxnSpPr>
      <xdr:spPr>
        <a:xfrm flipV="1">
          <a:off x="13703300" y="12100885"/>
          <a:ext cx="889000" cy="578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4514</xdr:rowOff>
    </xdr:from>
    <xdr:to>
      <xdr:col>76</xdr:col>
      <xdr:colOff>165100</xdr:colOff>
      <xdr:row>79</xdr:row>
      <xdr:rowOff>106114</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4541500" y="13549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97241</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357428" y="13641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73</xdr:row>
      <xdr:rowOff>163671</xdr:rowOff>
    </xdr:from>
    <xdr:to>
      <xdr:col>71</xdr:col>
      <xdr:colOff>177800</xdr:colOff>
      <xdr:row>77</xdr:row>
      <xdr:rowOff>129527</xdr:rowOff>
    </xdr:to>
    <xdr:cxnSp macro="">
      <xdr:nvCxnSpPr>
        <xdr:cNvPr id="651" name="直線コネクタ 650">
          <a:extLst>
            <a:ext uri="{FF2B5EF4-FFF2-40B4-BE49-F238E27FC236}">
              <a16:creationId xmlns:a16="http://schemas.microsoft.com/office/drawing/2014/main" id="{00000000-0008-0000-0700-00008B020000}"/>
            </a:ext>
          </a:extLst>
        </xdr:cNvPr>
        <xdr:cNvCxnSpPr/>
      </xdr:nvCxnSpPr>
      <xdr:spPr>
        <a:xfrm flipV="1">
          <a:off x="12814300" y="12679521"/>
          <a:ext cx="889000" cy="651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162624</xdr:rowOff>
    </xdr:from>
    <xdr:to>
      <xdr:col>72</xdr:col>
      <xdr:colOff>38100</xdr:colOff>
      <xdr:row>79</xdr:row>
      <xdr:rowOff>92774</xdr:rowOff>
    </xdr:to>
    <xdr:sp macro="" textlink="">
      <xdr:nvSpPr>
        <xdr:cNvPr id="652" name="フローチャート: 判断 651">
          <a:extLst>
            <a:ext uri="{FF2B5EF4-FFF2-40B4-BE49-F238E27FC236}">
              <a16:creationId xmlns:a16="http://schemas.microsoft.com/office/drawing/2014/main" id="{00000000-0008-0000-0700-00008C020000}"/>
            </a:ext>
          </a:extLst>
        </xdr:cNvPr>
        <xdr:cNvSpPr/>
      </xdr:nvSpPr>
      <xdr:spPr>
        <a:xfrm>
          <a:off x="13652500" y="13535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83901</xdr:rowOff>
    </xdr:from>
    <xdr:ext cx="469744"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468428" y="13628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157138</xdr:rowOff>
    </xdr:from>
    <xdr:to>
      <xdr:col>67</xdr:col>
      <xdr:colOff>101600</xdr:colOff>
      <xdr:row>79</xdr:row>
      <xdr:rowOff>87288</xdr:rowOff>
    </xdr:to>
    <xdr:sp macro="" textlink="">
      <xdr:nvSpPr>
        <xdr:cNvPr id="654" name="フローチャート: 判断 653">
          <a:extLst>
            <a:ext uri="{FF2B5EF4-FFF2-40B4-BE49-F238E27FC236}">
              <a16:creationId xmlns:a16="http://schemas.microsoft.com/office/drawing/2014/main" id="{00000000-0008-0000-0700-00008E020000}"/>
            </a:ext>
          </a:extLst>
        </xdr:cNvPr>
        <xdr:cNvSpPr/>
      </xdr:nvSpPr>
      <xdr:spPr>
        <a:xfrm>
          <a:off x="12763500" y="13530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78415</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2579428" y="13622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17724</xdr:rowOff>
    </xdr:from>
    <xdr:to>
      <xdr:col>85</xdr:col>
      <xdr:colOff>177800</xdr:colOff>
      <xdr:row>75</xdr:row>
      <xdr:rowOff>119324</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6268700" y="12876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142201</xdr:rowOff>
    </xdr:from>
    <xdr:ext cx="534377" cy="259045"/>
    <xdr:sp macro="" textlink="">
      <xdr:nvSpPr>
        <xdr:cNvPr id="662" name="災害復旧費該当値テキスト">
          <a:extLst>
            <a:ext uri="{FF2B5EF4-FFF2-40B4-BE49-F238E27FC236}">
              <a16:creationId xmlns:a16="http://schemas.microsoft.com/office/drawing/2014/main" id="{00000000-0008-0000-0700-000096020000}"/>
            </a:ext>
          </a:extLst>
        </xdr:cNvPr>
        <xdr:cNvSpPr txBox="1"/>
      </xdr:nvSpPr>
      <xdr:spPr>
        <a:xfrm>
          <a:off x="16370300" y="12829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70</xdr:row>
      <xdr:rowOff>164371</xdr:rowOff>
    </xdr:from>
    <xdr:to>
      <xdr:col>81</xdr:col>
      <xdr:colOff>101600</xdr:colOff>
      <xdr:row>71</xdr:row>
      <xdr:rowOff>94521</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5430500" y="12165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69</xdr:row>
      <xdr:rowOff>111048</xdr:rowOff>
    </xdr:from>
    <xdr:ext cx="534377"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5214111" y="11941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70</xdr:row>
      <xdr:rowOff>48585</xdr:rowOff>
    </xdr:from>
    <xdr:to>
      <xdr:col>76</xdr:col>
      <xdr:colOff>165100</xdr:colOff>
      <xdr:row>70</xdr:row>
      <xdr:rowOff>150185</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4541500" y="12050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68</xdr:row>
      <xdr:rowOff>166712</xdr:rowOff>
    </xdr:from>
    <xdr:ext cx="534377"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4325111" y="11825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73</xdr:row>
      <xdr:rowOff>112871</xdr:rowOff>
    </xdr:from>
    <xdr:to>
      <xdr:col>72</xdr:col>
      <xdr:colOff>38100</xdr:colOff>
      <xdr:row>74</xdr:row>
      <xdr:rowOff>43021</xdr:rowOff>
    </xdr:to>
    <xdr:sp macro="" textlink="">
      <xdr:nvSpPr>
        <xdr:cNvPr id="667" name="楕円 666">
          <a:extLst>
            <a:ext uri="{FF2B5EF4-FFF2-40B4-BE49-F238E27FC236}">
              <a16:creationId xmlns:a16="http://schemas.microsoft.com/office/drawing/2014/main" id="{00000000-0008-0000-0700-00009B020000}"/>
            </a:ext>
          </a:extLst>
        </xdr:cNvPr>
        <xdr:cNvSpPr/>
      </xdr:nvSpPr>
      <xdr:spPr>
        <a:xfrm>
          <a:off x="13652500" y="12628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72</xdr:row>
      <xdr:rowOff>59548</xdr:rowOff>
    </xdr:from>
    <xdr:ext cx="534377"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3436111" y="12403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78727</xdr:rowOff>
    </xdr:from>
    <xdr:to>
      <xdr:col>67</xdr:col>
      <xdr:colOff>101600</xdr:colOff>
      <xdr:row>78</xdr:row>
      <xdr:rowOff>8877</xdr:rowOff>
    </xdr:to>
    <xdr:sp macro="" textlink="">
      <xdr:nvSpPr>
        <xdr:cNvPr id="669" name="楕円 668">
          <a:extLst>
            <a:ext uri="{FF2B5EF4-FFF2-40B4-BE49-F238E27FC236}">
              <a16:creationId xmlns:a16="http://schemas.microsoft.com/office/drawing/2014/main" id="{00000000-0008-0000-0700-00009D020000}"/>
            </a:ext>
          </a:extLst>
        </xdr:cNvPr>
        <xdr:cNvSpPr/>
      </xdr:nvSpPr>
      <xdr:spPr>
        <a:xfrm>
          <a:off x="12763500" y="13280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25404</xdr:rowOff>
    </xdr:from>
    <xdr:ext cx="534377"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547111" y="13055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3" name="公債費グラフ枠">
          <a:extLst>
            <a:ext uri="{FF2B5EF4-FFF2-40B4-BE49-F238E27FC236}">
              <a16:creationId xmlns:a16="http://schemas.microsoft.com/office/drawing/2014/main" id="{00000000-0008-0000-0700-0000B5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24257</xdr:rowOff>
    </xdr:from>
    <xdr:to>
      <xdr:col>85</xdr:col>
      <xdr:colOff>126364</xdr:colOff>
      <xdr:row>97</xdr:row>
      <xdr:rowOff>147434</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flipV="1">
          <a:off x="16317595" y="15454757"/>
          <a:ext cx="1269" cy="13233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151261</xdr:rowOff>
    </xdr:from>
    <xdr:ext cx="534377" cy="259045"/>
    <xdr:sp macro="" textlink="">
      <xdr:nvSpPr>
        <xdr:cNvPr id="695" name="公債費最小値テキスト">
          <a:extLst>
            <a:ext uri="{FF2B5EF4-FFF2-40B4-BE49-F238E27FC236}">
              <a16:creationId xmlns:a16="http://schemas.microsoft.com/office/drawing/2014/main" id="{00000000-0008-0000-0700-0000B7020000}"/>
            </a:ext>
          </a:extLst>
        </xdr:cNvPr>
        <xdr:cNvSpPr txBox="1"/>
      </xdr:nvSpPr>
      <xdr:spPr>
        <a:xfrm>
          <a:off x="16370300" y="16781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97</xdr:row>
      <xdr:rowOff>147434</xdr:rowOff>
    </xdr:from>
    <xdr:to>
      <xdr:col>86</xdr:col>
      <xdr:colOff>25400</xdr:colOff>
      <xdr:row>97</xdr:row>
      <xdr:rowOff>147434</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a:off x="16230600" y="16778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142384</xdr:rowOff>
    </xdr:from>
    <xdr:ext cx="534377" cy="259045"/>
    <xdr:sp macro="" textlink="">
      <xdr:nvSpPr>
        <xdr:cNvPr id="697" name="公債費最大値テキスト">
          <a:extLst>
            <a:ext uri="{FF2B5EF4-FFF2-40B4-BE49-F238E27FC236}">
              <a16:creationId xmlns:a16="http://schemas.microsoft.com/office/drawing/2014/main" id="{00000000-0008-0000-0700-0000B9020000}"/>
            </a:ext>
          </a:extLst>
        </xdr:cNvPr>
        <xdr:cNvSpPr txBox="1"/>
      </xdr:nvSpPr>
      <xdr:spPr>
        <a:xfrm>
          <a:off x="16370300" y="15229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82,060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24257</xdr:rowOff>
    </xdr:from>
    <xdr:to>
      <xdr:col>86</xdr:col>
      <xdr:colOff>25400</xdr:colOff>
      <xdr:row>90</xdr:row>
      <xdr:rowOff>24257</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a:off x="16230600" y="15454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91</xdr:row>
      <xdr:rowOff>102972</xdr:rowOff>
    </xdr:from>
    <xdr:to>
      <xdr:col>85</xdr:col>
      <xdr:colOff>127000</xdr:colOff>
      <xdr:row>91</xdr:row>
      <xdr:rowOff>117545</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a:off x="15481300" y="15704922"/>
          <a:ext cx="838200" cy="14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13053</xdr:rowOff>
    </xdr:from>
    <xdr:ext cx="534377" cy="259045"/>
    <xdr:sp macro="" textlink="">
      <xdr:nvSpPr>
        <xdr:cNvPr id="700" name="公債費平均値テキスト">
          <a:extLst>
            <a:ext uri="{FF2B5EF4-FFF2-40B4-BE49-F238E27FC236}">
              <a16:creationId xmlns:a16="http://schemas.microsoft.com/office/drawing/2014/main" id="{00000000-0008-0000-0700-0000BC020000}"/>
            </a:ext>
          </a:extLst>
        </xdr:cNvPr>
        <xdr:cNvSpPr txBox="1"/>
      </xdr:nvSpPr>
      <xdr:spPr>
        <a:xfrm>
          <a:off x="16370300" y="163008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33,849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34626</xdr:rowOff>
    </xdr:from>
    <xdr:to>
      <xdr:col>85</xdr:col>
      <xdr:colOff>177800</xdr:colOff>
      <xdr:row>95</xdr:row>
      <xdr:rowOff>136226</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6268700" y="16322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91</xdr:row>
      <xdr:rowOff>28505</xdr:rowOff>
    </xdr:from>
    <xdr:to>
      <xdr:col>81</xdr:col>
      <xdr:colOff>50800</xdr:colOff>
      <xdr:row>91</xdr:row>
      <xdr:rowOff>102972</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a:off x="14592300" y="15630455"/>
          <a:ext cx="889000" cy="74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13805</xdr:rowOff>
    </xdr:from>
    <xdr:to>
      <xdr:col>81</xdr:col>
      <xdr:colOff>101600</xdr:colOff>
      <xdr:row>95</xdr:row>
      <xdr:rowOff>115405</xdr:rowOff>
    </xdr:to>
    <xdr:sp macro="" textlink="">
      <xdr:nvSpPr>
        <xdr:cNvPr id="703" name="フローチャート: 判断 702">
          <a:extLst>
            <a:ext uri="{FF2B5EF4-FFF2-40B4-BE49-F238E27FC236}">
              <a16:creationId xmlns:a16="http://schemas.microsoft.com/office/drawing/2014/main" id="{00000000-0008-0000-0700-0000BF020000}"/>
            </a:ext>
          </a:extLst>
        </xdr:cNvPr>
        <xdr:cNvSpPr/>
      </xdr:nvSpPr>
      <xdr:spPr>
        <a:xfrm>
          <a:off x="15430500" y="16301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106532</xdr:rowOff>
    </xdr:from>
    <xdr:ext cx="534377"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5214111" y="16394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91</xdr:row>
      <xdr:rowOff>28505</xdr:rowOff>
    </xdr:from>
    <xdr:to>
      <xdr:col>76</xdr:col>
      <xdr:colOff>114300</xdr:colOff>
      <xdr:row>91</xdr:row>
      <xdr:rowOff>73977</xdr:rowOff>
    </xdr:to>
    <xdr:cxnSp macro="">
      <xdr:nvCxnSpPr>
        <xdr:cNvPr id="705" name="直線コネクタ 704">
          <a:extLst>
            <a:ext uri="{FF2B5EF4-FFF2-40B4-BE49-F238E27FC236}">
              <a16:creationId xmlns:a16="http://schemas.microsoft.com/office/drawing/2014/main" id="{00000000-0008-0000-0700-0000C1020000}"/>
            </a:ext>
          </a:extLst>
        </xdr:cNvPr>
        <xdr:cNvCxnSpPr/>
      </xdr:nvCxnSpPr>
      <xdr:spPr>
        <a:xfrm flipV="1">
          <a:off x="13703300" y="15630455"/>
          <a:ext cx="889000" cy="45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1155</xdr:rowOff>
    </xdr:from>
    <xdr:to>
      <xdr:col>76</xdr:col>
      <xdr:colOff>165100</xdr:colOff>
      <xdr:row>95</xdr:row>
      <xdr:rowOff>102755</xdr:rowOff>
    </xdr:to>
    <xdr:sp macro="" textlink="">
      <xdr:nvSpPr>
        <xdr:cNvPr id="706" name="フローチャート: 判断 705">
          <a:extLst>
            <a:ext uri="{FF2B5EF4-FFF2-40B4-BE49-F238E27FC236}">
              <a16:creationId xmlns:a16="http://schemas.microsoft.com/office/drawing/2014/main" id="{00000000-0008-0000-0700-0000C2020000}"/>
            </a:ext>
          </a:extLst>
        </xdr:cNvPr>
        <xdr:cNvSpPr/>
      </xdr:nvSpPr>
      <xdr:spPr>
        <a:xfrm>
          <a:off x="14541500" y="162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93882</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4325111" y="16381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91</xdr:row>
      <xdr:rowOff>73977</xdr:rowOff>
    </xdr:from>
    <xdr:to>
      <xdr:col>71</xdr:col>
      <xdr:colOff>177800</xdr:colOff>
      <xdr:row>91</xdr:row>
      <xdr:rowOff>119602</xdr:rowOff>
    </xdr:to>
    <xdr:cxnSp macro="">
      <xdr:nvCxnSpPr>
        <xdr:cNvPr id="708" name="直線コネクタ 707">
          <a:extLst>
            <a:ext uri="{FF2B5EF4-FFF2-40B4-BE49-F238E27FC236}">
              <a16:creationId xmlns:a16="http://schemas.microsoft.com/office/drawing/2014/main" id="{00000000-0008-0000-0700-0000C4020000}"/>
            </a:ext>
          </a:extLst>
        </xdr:cNvPr>
        <xdr:cNvCxnSpPr/>
      </xdr:nvCxnSpPr>
      <xdr:spPr>
        <a:xfrm flipV="1">
          <a:off x="12814300" y="15675927"/>
          <a:ext cx="889000" cy="45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30702</xdr:rowOff>
    </xdr:from>
    <xdr:to>
      <xdr:col>72</xdr:col>
      <xdr:colOff>38100</xdr:colOff>
      <xdr:row>95</xdr:row>
      <xdr:rowOff>132302</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3652500" y="16318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123429</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3436111" y="16411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84710</xdr:rowOff>
    </xdr:from>
    <xdr:to>
      <xdr:col>67</xdr:col>
      <xdr:colOff>101600</xdr:colOff>
      <xdr:row>96</xdr:row>
      <xdr:rowOff>14860</xdr:rowOff>
    </xdr:to>
    <xdr:sp macro="" textlink="">
      <xdr:nvSpPr>
        <xdr:cNvPr id="711" name="フローチャート: 判断 710">
          <a:extLst>
            <a:ext uri="{FF2B5EF4-FFF2-40B4-BE49-F238E27FC236}">
              <a16:creationId xmlns:a16="http://schemas.microsoft.com/office/drawing/2014/main" id="{00000000-0008-0000-0700-0000C7020000}"/>
            </a:ext>
          </a:extLst>
        </xdr:cNvPr>
        <xdr:cNvSpPr/>
      </xdr:nvSpPr>
      <xdr:spPr>
        <a:xfrm>
          <a:off x="12763500" y="1637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5987</xdr:rowOff>
    </xdr:from>
    <xdr:ext cx="534377"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2547111" y="16465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91</xdr:row>
      <xdr:rowOff>66745</xdr:rowOff>
    </xdr:from>
    <xdr:to>
      <xdr:col>85</xdr:col>
      <xdr:colOff>177800</xdr:colOff>
      <xdr:row>91</xdr:row>
      <xdr:rowOff>168345</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6268700" y="15668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90</xdr:row>
      <xdr:rowOff>89622</xdr:rowOff>
    </xdr:from>
    <xdr:ext cx="534377" cy="259045"/>
    <xdr:sp macro="" textlink="">
      <xdr:nvSpPr>
        <xdr:cNvPr id="719" name="公債費該当値テキスト">
          <a:extLst>
            <a:ext uri="{FF2B5EF4-FFF2-40B4-BE49-F238E27FC236}">
              <a16:creationId xmlns:a16="http://schemas.microsoft.com/office/drawing/2014/main" id="{00000000-0008-0000-0700-0000CF020000}"/>
            </a:ext>
          </a:extLst>
        </xdr:cNvPr>
        <xdr:cNvSpPr txBox="1"/>
      </xdr:nvSpPr>
      <xdr:spPr>
        <a:xfrm>
          <a:off x="16370300" y="15520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91</xdr:row>
      <xdr:rowOff>52172</xdr:rowOff>
    </xdr:from>
    <xdr:to>
      <xdr:col>81</xdr:col>
      <xdr:colOff>101600</xdr:colOff>
      <xdr:row>91</xdr:row>
      <xdr:rowOff>153772</xdr:rowOff>
    </xdr:to>
    <xdr:sp macro="" textlink="">
      <xdr:nvSpPr>
        <xdr:cNvPr id="720" name="楕円 719">
          <a:extLst>
            <a:ext uri="{FF2B5EF4-FFF2-40B4-BE49-F238E27FC236}">
              <a16:creationId xmlns:a16="http://schemas.microsoft.com/office/drawing/2014/main" id="{00000000-0008-0000-0700-0000D0020000}"/>
            </a:ext>
          </a:extLst>
        </xdr:cNvPr>
        <xdr:cNvSpPr/>
      </xdr:nvSpPr>
      <xdr:spPr>
        <a:xfrm>
          <a:off x="15430500" y="15654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89</xdr:row>
      <xdr:rowOff>170299</xdr:rowOff>
    </xdr:from>
    <xdr:ext cx="534377"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5214111" y="15429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90</xdr:row>
      <xdr:rowOff>149155</xdr:rowOff>
    </xdr:from>
    <xdr:to>
      <xdr:col>76</xdr:col>
      <xdr:colOff>165100</xdr:colOff>
      <xdr:row>91</xdr:row>
      <xdr:rowOff>79305</xdr:rowOff>
    </xdr:to>
    <xdr:sp macro="" textlink="">
      <xdr:nvSpPr>
        <xdr:cNvPr id="722" name="楕円 721">
          <a:extLst>
            <a:ext uri="{FF2B5EF4-FFF2-40B4-BE49-F238E27FC236}">
              <a16:creationId xmlns:a16="http://schemas.microsoft.com/office/drawing/2014/main" id="{00000000-0008-0000-0700-0000D2020000}"/>
            </a:ext>
          </a:extLst>
        </xdr:cNvPr>
        <xdr:cNvSpPr/>
      </xdr:nvSpPr>
      <xdr:spPr>
        <a:xfrm>
          <a:off x="14541500" y="15579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89</xdr:row>
      <xdr:rowOff>95832</xdr:rowOff>
    </xdr:from>
    <xdr:ext cx="534377"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4325111" y="153548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91</xdr:row>
      <xdr:rowOff>23177</xdr:rowOff>
    </xdr:from>
    <xdr:to>
      <xdr:col>72</xdr:col>
      <xdr:colOff>38100</xdr:colOff>
      <xdr:row>91</xdr:row>
      <xdr:rowOff>124777</xdr:rowOff>
    </xdr:to>
    <xdr:sp macro="" textlink="">
      <xdr:nvSpPr>
        <xdr:cNvPr id="724" name="楕円 723">
          <a:extLst>
            <a:ext uri="{FF2B5EF4-FFF2-40B4-BE49-F238E27FC236}">
              <a16:creationId xmlns:a16="http://schemas.microsoft.com/office/drawing/2014/main" id="{00000000-0008-0000-0700-0000D4020000}"/>
            </a:ext>
          </a:extLst>
        </xdr:cNvPr>
        <xdr:cNvSpPr/>
      </xdr:nvSpPr>
      <xdr:spPr>
        <a:xfrm>
          <a:off x="13652500" y="15625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89</xdr:row>
      <xdr:rowOff>141304</xdr:rowOff>
    </xdr:from>
    <xdr:ext cx="534377"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3436111" y="15400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91</xdr:row>
      <xdr:rowOff>68802</xdr:rowOff>
    </xdr:from>
    <xdr:to>
      <xdr:col>67</xdr:col>
      <xdr:colOff>101600</xdr:colOff>
      <xdr:row>91</xdr:row>
      <xdr:rowOff>170402</xdr:rowOff>
    </xdr:to>
    <xdr:sp macro="" textlink="">
      <xdr:nvSpPr>
        <xdr:cNvPr id="726" name="楕円 725">
          <a:extLst>
            <a:ext uri="{FF2B5EF4-FFF2-40B4-BE49-F238E27FC236}">
              <a16:creationId xmlns:a16="http://schemas.microsoft.com/office/drawing/2014/main" id="{00000000-0008-0000-0700-0000D6020000}"/>
            </a:ext>
          </a:extLst>
        </xdr:cNvPr>
        <xdr:cNvSpPr/>
      </xdr:nvSpPr>
      <xdr:spPr>
        <a:xfrm>
          <a:off x="12763500" y="15670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90</xdr:row>
      <xdr:rowOff>15479</xdr:rowOff>
    </xdr:from>
    <xdr:ext cx="534377"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2547111" y="15445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5" name="正方形/長方形 734">
          <a:extLst>
            <a:ext uri="{FF2B5EF4-FFF2-40B4-BE49-F238E27FC236}">
              <a16:creationId xmlns:a16="http://schemas.microsoft.com/office/drawing/2014/main" id="{00000000-0008-0000-0700-0000DF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35</xdr:row>
      <xdr:rowOff>54627</xdr:rowOff>
    </xdr:from>
    <xdr:ext cx="377026"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7910974" y="60553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8" name="諸支出金グラフ枠">
          <a:extLst>
            <a:ext uri="{FF2B5EF4-FFF2-40B4-BE49-F238E27FC236}">
              <a16:creationId xmlns:a16="http://schemas.microsoft.com/office/drawing/2014/main" id="{00000000-0008-0000-0700-0000EC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40031</xdr:rowOff>
    </xdr:from>
    <xdr:to>
      <xdr:col>116</xdr:col>
      <xdr:colOff>62864</xdr:colOff>
      <xdr:row>38</xdr:row>
      <xdr:rowOff>139700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flipV="1">
          <a:off x="22159595" y="5183531"/>
          <a:ext cx="1269" cy="14712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161409</xdr:rowOff>
    </xdr:from>
    <xdr:ext cx="249299" cy="259045"/>
    <xdr:sp macro="" textlink="">
      <xdr:nvSpPr>
        <xdr:cNvPr id="750" name="諸支出金最小値テキスト">
          <a:extLst>
            <a:ext uri="{FF2B5EF4-FFF2-40B4-BE49-F238E27FC236}">
              <a16:creationId xmlns:a16="http://schemas.microsoft.com/office/drawing/2014/main" id="{00000000-0008-0000-0700-0000EE020000}"/>
            </a:ext>
          </a:extLst>
        </xdr:cNvPr>
        <xdr:cNvSpPr txBox="1"/>
      </xdr:nvSpPr>
      <xdr:spPr>
        <a:xfrm>
          <a:off x="22212300" y="667650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158158</xdr:rowOff>
    </xdr:from>
    <xdr:ext cx="469744" cy="259045"/>
    <xdr:sp macro="" textlink="">
      <xdr:nvSpPr>
        <xdr:cNvPr id="752" name="諸支出金最大値テキスト">
          <a:extLst>
            <a:ext uri="{FF2B5EF4-FFF2-40B4-BE49-F238E27FC236}">
              <a16:creationId xmlns:a16="http://schemas.microsoft.com/office/drawing/2014/main" id="{00000000-0008-0000-0700-0000F0020000}"/>
            </a:ext>
          </a:extLst>
        </xdr:cNvPr>
        <xdr:cNvSpPr txBox="1"/>
      </xdr:nvSpPr>
      <xdr:spPr>
        <a:xfrm>
          <a:off x="22212300" y="49587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1,609</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40031</xdr:rowOff>
    </xdr:from>
    <xdr:to>
      <xdr:col>116</xdr:col>
      <xdr:colOff>152400</xdr:colOff>
      <xdr:row>30</xdr:row>
      <xdr:rowOff>40031</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22072600" y="51835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78858</xdr:rowOff>
    </xdr:from>
    <xdr:ext cx="313932" cy="259045"/>
    <xdr:sp macro="" textlink="">
      <xdr:nvSpPr>
        <xdr:cNvPr id="755" name="諸支出金平均値テキスト">
          <a:extLst>
            <a:ext uri="{FF2B5EF4-FFF2-40B4-BE49-F238E27FC236}">
              <a16:creationId xmlns:a16="http://schemas.microsoft.com/office/drawing/2014/main" id="{00000000-0008-0000-0700-0000F3020000}"/>
            </a:ext>
          </a:extLst>
        </xdr:cNvPr>
        <xdr:cNvSpPr txBox="1"/>
      </xdr:nvSpPr>
      <xdr:spPr>
        <a:xfrm>
          <a:off x="22212300" y="6422508"/>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55982</xdr:rowOff>
    </xdr:from>
    <xdr:to>
      <xdr:col>116</xdr:col>
      <xdr:colOff>114300</xdr:colOff>
      <xdr:row>38</xdr:row>
      <xdr:rowOff>157582</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22110700" y="6571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87985</xdr:rowOff>
    </xdr:from>
    <xdr:to>
      <xdr:col>112</xdr:col>
      <xdr:colOff>38100</xdr:colOff>
      <xdr:row>39</xdr:row>
      <xdr:rowOff>18135</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21272500" y="6603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37</xdr:row>
      <xdr:rowOff>34663</xdr:rowOff>
    </xdr:from>
    <xdr:ext cx="249299"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1198650" y="637831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55067</xdr:rowOff>
    </xdr:from>
    <xdr:to>
      <xdr:col>107</xdr:col>
      <xdr:colOff>101600</xdr:colOff>
      <xdr:row>38</xdr:row>
      <xdr:rowOff>156667</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20383500" y="6570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1744</xdr:rowOff>
    </xdr:from>
    <xdr:ext cx="313932"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0277333" y="634539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63" name="直線コネクタ 762">
          <a:extLst>
            <a:ext uri="{FF2B5EF4-FFF2-40B4-BE49-F238E27FC236}">
              <a16:creationId xmlns:a16="http://schemas.microsoft.com/office/drawing/2014/main" id="{00000000-0008-0000-0700-0000FB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87071</xdr:rowOff>
    </xdr:from>
    <xdr:to>
      <xdr:col>102</xdr:col>
      <xdr:colOff>165100</xdr:colOff>
      <xdr:row>39</xdr:row>
      <xdr:rowOff>17221</xdr:rowOff>
    </xdr:to>
    <xdr:sp macro="" textlink="">
      <xdr:nvSpPr>
        <xdr:cNvPr id="764" name="フローチャート: 判断 763">
          <a:extLst>
            <a:ext uri="{FF2B5EF4-FFF2-40B4-BE49-F238E27FC236}">
              <a16:creationId xmlns:a16="http://schemas.microsoft.com/office/drawing/2014/main" id="{00000000-0008-0000-0700-0000FC020000}"/>
            </a:ext>
          </a:extLst>
        </xdr:cNvPr>
        <xdr:cNvSpPr/>
      </xdr:nvSpPr>
      <xdr:spPr>
        <a:xfrm>
          <a:off x="19494500" y="6602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37</xdr:row>
      <xdr:rowOff>33748</xdr:rowOff>
    </xdr:from>
    <xdr:ext cx="249299"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9420650" y="637739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6" name="フローチャート: 判断 765">
          <a:extLst>
            <a:ext uri="{FF2B5EF4-FFF2-40B4-BE49-F238E27FC236}">
              <a16:creationId xmlns:a16="http://schemas.microsoft.com/office/drawing/2014/main" id="{00000000-0008-0000-0700-0000FE020000}"/>
            </a:ext>
          </a:extLst>
        </xdr:cNvPr>
        <xdr:cNvSpPr/>
      </xdr:nvSpPr>
      <xdr:spPr>
        <a:xfrm>
          <a:off x="186055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34409</xdr:rowOff>
    </xdr:from>
    <xdr:ext cx="249299" cy="259045"/>
    <xdr:sp macro="" textlink="">
      <xdr:nvSpPr>
        <xdr:cNvPr id="774" name="諸支出金該当値テキスト">
          <a:extLst>
            <a:ext uri="{FF2B5EF4-FFF2-40B4-BE49-F238E27FC236}">
              <a16:creationId xmlns:a16="http://schemas.microsoft.com/office/drawing/2014/main" id="{00000000-0008-0000-0700-000006030000}"/>
            </a:ext>
          </a:extLst>
        </xdr:cNvPr>
        <xdr:cNvSpPr txBox="1"/>
      </xdr:nvSpPr>
      <xdr:spPr>
        <a:xfrm>
          <a:off x="22212300" y="654950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5" name="楕円 774">
          <a:extLst>
            <a:ext uri="{FF2B5EF4-FFF2-40B4-BE49-F238E27FC236}">
              <a16:creationId xmlns:a16="http://schemas.microsoft.com/office/drawing/2014/main" id="{00000000-0008-0000-0700-000007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7" name="楕円 776">
          <a:extLst>
            <a:ext uri="{FF2B5EF4-FFF2-40B4-BE49-F238E27FC236}">
              <a16:creationId xmlns:a16="http://schemas.microsoft.com/office/drawing/2014/main" id="{00000000-0008-0000-0700-000009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9" name="楕円 778">
          <a:extLst>
            <a:ext uri="{FF2B5EF4-FFF2-40B4-BE49-F238E27FC236}">
              <a16:creationId xmlns:a16="http://schemas.microsoft.com/office/drawing/2014/main" id="{00000000-0008-0000-0700-00000B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81" name="楕円 780">
          <a:extLst>
            <a:ext uri="{FF2B5EF4-FFF2-40B4-BE49-F238E27FC236}">
              <a16:creationId xmlns:a16="http://schemas.microsoft.com/office/drawing/2014/main" id="{00000000-0008-0000-0700-00000D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37</xdr:row>
      <xdr:rowOff>35577</xdr:rowOff>
    </xdr:from>
    <xdr:ext cx="249299"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531650" y="6379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7" name="前年度繰上充用金グラフ枠">
          <a:extLst>
            <a:ext uri="{FF2B5EF4-FFF2-40B4-BE49-F238E27FC236}">
              <a16:creationId xmlns:a16="http://schemas.microsoft.com/office/drawing/2014/main" id="{00000000-0008-0000-0700-00001D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9" name="前年度繰上充用金最小値テキスト">
          <a:extLst>
            <a:ext uri="{FF2B5EF4-FFF2-40B4-BE49-F238E27FC236}">
              <a16:creationId xmlns:a16="http://schemas.microsoft.com/office/drawing/2014/main" id="{00000000-0008-0000-0700-00001F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1" name="前年度繰上充用金最大値テキスト">
          <a:extLst>
            <a:ext uri="{FF2B5EF4-FFF2-40B4-BE49-F238E27FC236}">
              <a16:creationId xmlns:a16="http://schemas.microsoft.com/office/drawing/2014/main" id="{00000000-0008-0000-0700-000021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4" name="前年度繰上充用金平均値テキスト">
          <a:extLst>
            <a:ext uri="{FF2B5EF4-FFF2-40B4-BE49-F238E27FC236}">
              <a16:creationId xmlns:a16="http://schemas.microsoft.com/office/drawing/2014/main" id="{00000000-0008-0000-0700-000024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2" name="直線コネクタ 811">
          <a:extLst>
            <a:ext uri="{FF2B5EF4-FFF2-40B4-BE49-F238E27FC236}">
              <a16:creationId xmlns:a16="http://schemas.microsoft.com/office/drawing/2014/main" id="{00000000-0008-0000-0700-00002C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3" name="フローチャート: 判断 812">
          <a:extLst>
            <a:ext uri="{FF2B5EF4-FFF2-40B4-BE49-F238E27FC236}">
              <a16:creationId xmlns:a16="http://schemas.microsoft.com/office/drawing/2014/main" id="{00000000-0008-0000-0700-00002D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5" name="フローチャート: 判断 814">
          <a:extLst>
            <a:ext uri="{FF2B5EF4-FFF2-40B4-BE49-F238E27FC236}">
              <a16:creationId xmlns:a16="http://schemas.microsoft.com/office/drawing/2014/main" id="{00000000-0008-0000-0700-00002F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3" name="前年度繰上充用金該当値テキスト">
          <a:extLst>
            <a:ext uri="{FF2B5EF4-FFF2-40B4-BE49-F238E27FC236}">
              <a16:creationId xmlns:a16="http://schemas.microsoft.com/office/drawing/2014/main" id="{00000000-0008-0000-0700-000037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4" name="楕円 823">
          <a:extLst>
            <a:ext uri="{FF2B5EF4-FFF2-40B4-BE49-F238E27FC236}">
              <a16:creationId xmlns:a16="http://schemas.microsoft.com/office/drawing/2014/main" id="{00000000-0008-0000-0700-000038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6" name="楕円 825">
          <a:extLst>
            <a:ext uri="{FF2B5EF4-FFF2-40B4-BE49-F238E27FC236}">
              <a16:creationId xmlns:a16="http://schemas.microsoft.com/office/drawing/2014/main" id="{00000000-0008-0000-0700-00003A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8" name="楕円 827">
          <a:extLst>
            <a:ext uri="{FF2B5EF4-FFF2-40B4-BE49-F238E27FC236}">
              <a16:creationId xmlns:a16="http://schemas.microsoft.com/office/drawing/2014/main" id="{00000000-0008-0000-0700-00003C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0" name="楕円 829">
          <a:extLst>
            <a:ext uri="{FF2B5EF4-FFF2-40B4-BE49-F238E27FC236}">
              <a16:creationId xmlns:a16="http://schemas.microsoft.com/office/drawing/2014/main" id="{00000000-0008-0000-0700-00003E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2" name="正方形/長方形 831">
          <a:extLst>
            <a:ext uri="{FF2B5EF4-FFF2-40B4-BE49-F238E27FC236}">
              <a16:creationId xmlns:a16="http://schemas.microsoft.com/office/drawing/2014/main" id="{00000000-0008-0000-0700-000040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3" name="正方形/長方形 832">
          <a:extLst>
            <a:ext uri="{FF2B5EF4-FFF2-40B4-BE49-F238E27FC236}">
              <a16:creationId xmlns:a16="http://schemas.microsoft.com/office/drawing/2014/main" id="{00000000-0008-0000-0700-000041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4" name="テキスト ボックス 833">
          <a:extLst>
            <a:ext uri="{FF2B5EF4-FFF2-40B4-BE49-F238E27FC236}">
              <a16:creationId xmlns:a16="http://schemas.microsoft.com/office/drawing/2014/main" id="{00000000-0008-0000-0700-000042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各目的別の類似団体との比較では</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ほとんどの項目において高い水準となっている。近年の状況では</a:t>
          </a:r>
          <a:r>
            <a:rPr kumimoji="1" lang="ja-JP" altLang="en-US" sz="1100" b="0" i="0" baseline="0">
              <a:solidFill>
                <a:schemeClr val="dk1"/>
              </a:solidFill>
              <a:effectLst/>
              <a:latin typeface="+mn-lt"/>
              <a:ea typeface="+mn-ea"/>
              <a:cs typeface="+mn-cs"/>
            </a:rPr>
            <a:t>民生費、</a:t>
          </a:r>
          <a:r>
            <a:rPr kumimoji="1" lang="ja-JP" altLang="ja-JP" sz="1100" b="0" i="0" baseline="0">
              <a:solidFill>
                <a:schemeClr val="dk1"/>
              </a:solidFill>
              <a:effectLst/>
              <a:latin typeface="+mn-lt"/>
              <a:ea typeface="+mn-ea"/>
              <a:cs typeface="+mn-cs"/>
            </a:rPr>
            <a:t>衛生費</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消防費で増加傾向にある。</a:t>
          </a:r>
          <a:r>
            <a:rPr kumimoji="1" lang="ja-JP" altLang="en-US" sz="1100" b="0" i="0" baseline="0">
              <a:solidFill>
                <a:schemeClr val="dk1"/>
              </a:solidFill>
              <a:effectLst/>
              <a:latin typeface="+mn-lt"/>
              <a:ea typeface="+mn-ea"/>
              <a:cs typeface="+mn-cs"/>
            </a:rPr>
            <a:t>民生費、衛生費</a:t>
          </a:r>
          <a:r>
            <a:rPr kumimoji="1" lang="ja-JP" altLang="ja-JP" sz="1100" b="0" i="0" baseline="0">
              <a:solidFill>
                <a:schemeClr val="dk1"/>
              </a:solidFill>
              <a:effectLst/>
              <a:latin typeface="+mn-lt"/>
              <a:ea typeface="+mn-ea"/>
              <a:cs typeface="+mn-cs"/>
            </a:rPr>
            <a:t>が高い水準にあるのは</a:t>
          </a:r>
          <a:r>
            <a:rPr kumimoji="1" lang="ja-JP" altLang="en-US" sz="1100" b="0" i="0" baseline="0">
              <a:solidFill>
                <a:schemeClr val="dk1"/>
              </a:solidFill>
              <a:effectLst/>
              <a:latin typeface="+mn-lt"/>
              <a:ea typeface="+mn-ea"/>
              <a:cs typeface="+mn-cs"/>
            </a:rPr>
            <a:t>、国の物価高騰対応重点支援臨時交付金を充当した事業によるものや</a:t>
          </a:r>
          <a:r>
            <a:rPr lang="ja-JP" altLang="ja-JP" sz="1100" b="0" i="0" baseline="0">
              <a:solidFill>
                <a:schemeClr val="dk1"/>
              </a:solidFill>
              <a:effectLst/>
              <a:latin typeface="+mn-lt"/>
              <a:ea typeface="+mn-ea"/>
              <a:cs typeface="+mn-cs"/>
            </a:rPr>
            <a:t>少子高齢化が進行する中で制度に基づく社会保障経費等の増大に加え、町の政策による特例加算等により扶助費が高い水準にあることなどが</a:t>
          </a:r>
          <a:r>
            <a:rPr lang="ja-JP" altLang="en-US" sz="1100" b="0" i="0" baseline="0">
              <a:solidFill>
                <a:schemeClr val="dk1"/>
              </a:solidFill>
              <a:effectLst/>
              <a:latin typeface="+mn-lt"/>
              <a:ea typeface="+mn-ea"/>
              <a:cs typeface="+mn-cs"/>
            </a:rPr>
            <a:t>あげられる</a:t>
          </a:r>
          <a:r>
            <a:rPr kumimoji="1" lang="ja-JP" altLang="ja-JP" sz="1100" b="0" i="0" baseline="0">
              <a:solidFill>
                <a:schemeClr val="dk1"/>
              </a:solidFill>
              <a:effectLst/>
              <a:latin typeface="+mn-lt"/>
              <a:ea typeface="+mn-ea"/>
              <a:cs typeface="+mn-cs"/>
            </a:rPr>
            <a:t>。</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鹿児島県さつま町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i="0" baseline="0">
              <a:solidFill>
                <a:schemeClr val="dk1"/>
              </a:solidFill>
              <a:effectLst/>
              <a:latin typeface="+mn-lt"/>
              <a:ea typeface="+mn-ea"/>
              <a:cs typeface="+mn-cs"/>
            </a:rPr>
            <a:t>　</a:t>
          </a:r>
          <a:r>
            <a:rPr lang="ja-JP" altLang="ja-JP" sz="1050" b="0" i="0" baseline="0">
              <a:solidFill>
                <a:schemeClr val="dk1"/>
              </a:solidFill>
              <a:effectLst/>
              <a:latin typeface="+mn-lt"/>
              <a:ea typeface="+mn-ea"/>
              <a:cs typeface="+mn-cs"/>
            </a:rPr>
            <a:t>令和</a:t>
          </a:r>
          <a:r>
            <a:rPr lang="ja-JP" altLang="en-US" sz="1050" b="0" i="0" baseline="0">
              <a:solidFill>
                <a:schemeClr val="dk1"/>
              </a:solidFill>
              <a:effectLst/>
              <a:latin typeface="+mn-lt"/>
              <a:ea typeface="+mn-ea"/>
              <a:cs typeface="+mn-cs"/>
            </a:rPr>
            <a:t>６</a:t>
          </a:r>
          <a:r>
            <a:rPr lang="ja-JP" altLang="ja-JP" sz="1050" b="0" i="0" baseline="0">
              <a:solidFill>
                <a:schemeClr val="dk1"/>
              </a:solidFill>
              <a:effectLst/>
              <a:latin typeface="+mn-lt"/>
              <a:ea typeface="+mn-ea"/>
              <a:cs typeface="+mn-cs"/>
            </a:rPr>
            <a:t>年度については、歳出歳入において物価高騰給付金事業や</a:t>
          </a:r>
          <a:r>
            <a:rPr lang="ja-JP" altLang="en-US" sz="1050" b="0" i="0" baseline="0">
              <a:solidFill>
                <a:schemeClr val="dk1"/>
              </a:solidFill>
              <a:effectLst/>
              <a:latin typeface="+mn-lt"/>
              <a:ea typeface="+mn-ea"/>
              <a:cs typeface="+mn-cs"/>
            </a:rPr>
            <a:t>小学校大規模改造</a:t>
          </a:r>
          <a:r>
            <a:rPr lang="ja-JP" altLang="ja-JP" sz="1050" b="0" i="0" baseline="0">
              <a:solidFill>
                <a:schemeClr val="dk1"/>
              </a:solidFill>
              <a:effectLst/>
              <a:latin typeface="+mn-lt"/>
              <a:ea typeface="+mn-ea"/>
              <a:cs typeface="+mn-cs"/>
            </a:rPr>
            <a:t>事業</a:t>
          </a:r>
          <a:r>
            <a:rPr lang="ja-JP" altLang="en-US" sz="1050" b="0" i="0" baseline="0">
              <a:solidFill>
                <a:schemeClr val="dk1"/>
              </a:solidFill>
              <a:effectLst/>
              <a:latin typeface="+mn-lt"/>
              <a:ea typeface="+mn-ea"/>
              <a:cs typeface="+mn-cs"/>
            </a:rPr>
            <a:t>など行ったが、災害復旧事業や企業立地促進助成金などの減により</a:t>
          </a:r>
          <a:r>
            <a:rPr lang="ja-JP" altLang="ja-JP" sz="1050" b="0" i="0" baseline="0">
              <a:solidFill>
                <a:schemeClr val="dk1"/>
              </a:solidFill>
              <a:effectLst/>
              <a:latin typeface="+mn-lt"/>
              <a:ea typeface="+mn-ea"/>
              <a:cs typeface="+mn-cs"/>
            </a:rPr>
            <a:t>前年度比</a:t>
          </a:r>
          <a:r>
            <a:rPr lang="ja-JP" altLang="en-US" sz="1050" b="0" i="0" baseline="0">
              <a:solidFill>
                <a:schemeClr val="dk1"/>
              </a:solidFill>
              <a:effectLst/>
              <a:latin typeface="+mn-lt"/>
              <a:ea typeface="+mn-ea"/>
              <a:cs typeface="+mn-cs"/>
            </a:rPr>
            <a:t>減</a:t>
          </a:r>
          <a:r>
            <a:rPr lang="ja-JP" altLang="ja-JP" sz="1050" b="0" i="0" baseline="0">
              <a:solidFill>
                <a:schemeClr val="dk1"/>
              </a:solidFill>
              <a:effectLst/>
              <a:latin typeface="+mn-lt"/>
              <a:ea typeface="+mn-ea"/>
              <a:cs typeface="+mn-cs"/>
            </a:rPr>
            <a:t>となった。</a:t>
          </a:r>
          <a:r>
            <a:rPr kumimoji="1" lang="ja-JP" altLang="ja-JP" sz="1050">
              <a:solidFill>
                <a:schemeClr val="dk1"/>
              </a:solidFill>
              <a:effectLst/>
              <a:latin typeface="+mn-lt"/>
              <a:ea typeface="+mn-ea"/>
              <a:cs typeface="+mn-cs"/>
            </a:rPr>
            <a:t>実質単年度収支は赤字だが、財政調整基金の取崩しにより、実質収支は黒字となっている。なお、財政調整基金はこれまで順調に積み増しができたが、今後においては、</a:t>
          </a:r>
          <a:r>
            <a:rPr kumimoji="1" lang="ja-JP" altLang="en-US" sz="1050">
              <a:solidFill>
                <a:schemeClr val="dk1"/>
              </a:solidFill>
              <a:effectLst/>
              <a:latin typeface="+mn-lt"/>
              <a:ea typeface="+mn-ea"/>
              <a:cs typeface="+mn-cs"/>
            </a:rPr>
            <a:t>自主財源の減や</a:t>
          </a:r>
          <a:r>
            <a:rPr kumimoji="1" lang="ja-JP" altLang="ja-JP" sz="1050">
              <a:solidFill>
                <a:schemeClr val="dk1"/>
              </a:solidFill>
              <a:effectLst/>
              <a:latin typeface="+mn-lt"/>
              <a:ea typeface="+mn-ea"/>
              <a:cs typeface="+mn-cs"/>
            </a:rPr>
            <a:t>福祉サービスの扶助費や公共施設の維持管理経費の増大など大規模な財政需要が見込まれることから財源手当のため減少していくことが予想され、これらに備えた積立も行っていく必要がある。</a:t>
          </a:r>
          <a:endParaRPr lang="ja-JP" altLang="ja-JP" sz="12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鹿児島県さつま町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令和</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年度決算において赤字の会計は無いが、今後介護保険事業特別会計の財政状況の悪化や水道事業会計における給水人口の減などにより、一般会計からの繰出金の増加が懸念される。保険料や使用料の改定など一定の利用者負担も視野に入れた財政運営の見直し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a:extLst>
            <a:ext uri="{FF2B5EF4-FFF2-40B4-BE49-F238E27FC236}">
              <a16:creationId xmlns:a16="http://schemas.microsoft.com/office/drawing/2014/main" id="{00000000-0008-0000-0900-000012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a:extLst>
            <a:ext uri="{FF2B5EF4-FFF2-40B4-BE49-F238E27FC236}">
              <a16:creationId xmlns:a16="http://schemas.microsoft.com/office/drawing/2014/main" id="{00000000-0008-0000-0900-000013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 zeroHeight="1" x14ac:dyDescent="0.2"/>
  <cols>
    <col min="1" max="11" width="2.08984375" style="162" customWidth="1"/>
    <col min="12" max="12" width="2.26953125" style="162" customWidth="1"/>
    <col min="13" max="17" width="2.36328125" style="162" customWidth="1"/>
    <col min="18" max="119" width="2.08984375" style="162" customWidth="1"/>
    <col min="120" max="16384" width="0" style="162" hidden="1"/>
  </cols>
  <sheetData>
    <row r="1" spans="1:119" ht="33" customHeight="1" x14ac:dyDescent="0.2">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 thickBot="1" x14ac:dyDescent="0.25">
      <c r="B2" s="164" t="s">
        <v>77</v>
      </c>
      <c r="C2" s="164"/>
      <c r="D2" s="165"/>
    </row>
    <row r="3" spans="1:119" ht="18.75" customHeight="1" thickBot="1" x14ac:dyDescent="0.25">
      <c r="A3" s="163"/>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x14ac:dyDescent="0.2">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17108954</v>
      </c>
      <c r="BO4" s="358"/>
      <c r="BP4" s="358"/>
      <c r="BQ4" s="358"/>
      <c r="BR4" s="358"/>
      <c r="BS4" s="358"/>
      <c r="BT4" s="358"/>
      <c r="BU4" s="359"/>
      <c r="BV4" s="357">
        <v>18279225</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13.6</v>
      </c>
      <c r="CU4" s="364"/>
      <c r="CV4" s="364"/>
      <c r="CW4" s="364"/>
      <c r="CX4" s="364"/>
      <c r="CY4" s="364"/>
      <c r="CZ4" s="364"/>
      <c r="DA4" s="365"/>
      <c r="DB4" s="363">
        <v>15.5</v>
      </c>
      <c r="DC4" s="364"/>
      <c r="DD4" s="364"/>
      <c r="DE4" s="364"/>
      <c r="DF4" s="364"/>
      <c r="DG4" s="364"/>
      <c r="DH4" s="364"/>
      <c r="DI4" s="365"/>
    </row>
    <row r="5" spans="1:119" ht="18.75" customHeight="1" x14ac:dyDescent="0.2">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15808051</v>
      </c>
      <c r="BO5" s="395"/>
      <c r="BP5" s="395"/>
      <c r="BQ5" s="395"/>
      <c r="BR5" s="395"/>
      <c r="BS5" s="395"/>
      <c r="BT5" s="395"/>
      <c r="BU5" s="396"/>
      <c r="BV5" s="394">
        <v>16906023</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90.4</v>
      </c>
      <c r="CU5" s="392"/>
      <c r="CV5" s="392"/>
      <c r="CW5" s="392"/>
      <c r="CX5" s="392"/>
      <c r="CY5" s="392"/>
      <c r="CZ5" s="392"/>
      <c r="DA5" s="393"/>
      <c r="DB5" s="391">
        <v>90.1</v>
      </c>
      <c r="DC5" s="392"/>
      <c r="DD5" s="392"/>
      <c r="DE5" s="392"/>
      <c r="DF5" s="392"/>
      <c r="DG5" s="392"/>
      <c r="DH5" s="392"/>
      <c r="DI5" s="393"/>
    </row>
    <row r="6" spans="1:119" ht="18.75" customHeight="1" x14ac:dyDescent="0.2">
      <c r="A6" s="163"/>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90</v>
      </c>
      <c r="AV6" s="427"/>
      <c r="AW6" s="427"/>
      <c r="AX6" s="427"/>
      <c r="AY6" s="428" t="s">
        <v>98</v>
      </c>
      <c r="AZ6" s="429"/>
      <c r="BA6" s="429"/>
      <c r="BB6" s="429"/>
      <c r="BC6" s="429"/>
      <c r="BD6" s="429"/>
      <c r="BE6" s="429"/>
      <c r="BF6" s="429"/>
      <c r="BG6" s="429"/>
      <c r="BH6" s="429"/>
      <c r="BI6" s="429"/>
      <c r="BJ6" s="429"/>
      <c r="BK6" s="429"/>
      <c r="BL6" s="429"/>
      <c r="BM6" s="430"/>
      <c r="BN6" s="394">
        <v>1300903</v>
      </c>
      <c r="BO6" s="395"/>
      <c r="BP6" s="395"/>
      <c r="BQ6" s="395"/>
      <c r="BR6" s="395"/>
      <c r="BS6" s="395"/>
      <c r="BT6" s="395"/>
      <c r="BU6" s="396"/>
      <c r="BV6" s="394">
        <v>1373202</v>
      </c>
      <c r="BW6" s="395"/>
      <c r="BX6" s="395"/>
      <c r="BY6" s="395"/>
      <c r="BZ6" s="395"/>
      <c r="CA6" s="395"/>
      <c r="CB6" s="395"/>
      <c r="CC6" s="396"/>
      <c r="CD6" s="397" t="s">
        <v>99</v>
      </c>
      <c r="CE6" s="398"/>
      <c r="CF6" s="398"/>
      <c r="CG6" s="398"/>
      <c r="CH6" s="398"/>
      <c r="CI6" s="398"/>
      <c r="CJ6" s="398"/>
      <c r="CK6" s="398"/>
      <c r="CL6" s="398"/>
      <c r="CM6" s="398"/>
      <c r="CN6" s="398"/>
      <c r="CO6" s="398"/>
      <c r="CP6" s="398"/>
      <c r="CQ6" s="398"/>
      <c r="CR6" s="398"/>
      <c r="CS6" s="399"/>
      <c r="CT6" s="431">
        <v>90.4</v>
      </c>
      <c r="CU6" s="432"/>
      <c r="CV6" s="432"/>
      <c r="CW6" s="432"/>
      <c r="CX6" s="432"/>
      <c r="CY6" s="432"/>
      <c r="CZ6" s="432"/>
      <c r="DA6" s="433"/>
      <c r="DB6" s="431">
        <v>90.2</v>
      </c>
      <c r="DC6" s="432"/>
      <c r="DD6" s="432"/>
      <c r="DE6" s="432"/>
      <c r="DF6" s="432"/>
      <c r="DG6" s="432"/>
      <c r="DH6" s="432"/>
      <c r="DI6" s="433"/>
    </row>
    <row r="7" spans="1:119" ht="18.75" customHeight="1" x14ac:dyDescent="0.2">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100</v>
      </c>
      <c r="AN7" s="424"/>
      <c r="AO7" s="424"/>
      <c r="AP7" s="424"/>
      <c r="AQ7" s="424"/>
      <c r="AR7" s="424"/>
      <c r="AS7" s="424"/>
      <c r="AT7" s="425"/>
      <c r="AU7" s="426" t="s">
        <v>90</v>
      </c>
      <c r="AV7" s="427"/>
      <c r="AW7" s="427"/>
      <c r="AX7" s="427"/>
      <c r="AY7" s="428" t="s">
        <v>101</v>
      </c>
      <c r="AZ7" s="429"/>
      <c r="BA7" s="429"/>
      <c r="BB7" s="429"/>
      <c r="BC7" s="429"/>
      <c r="BD7" s="429"/>
      <c r="BE7" s="429"/>
      <c r="BF7" s="429"/>
      <c r="BG7" s="429"/>
      <c r="BH7" s="429"/>
      <c r="BI7" s="429"/>
      <c r="BJ7" s="429"/>
      <c r="BK7" s="429"/>
      <c r="BL7" s="429"/>
      <c r="BM7" s="430"/>
      <c r="BN7" s="394">
        <v>196087</v>
      </c>
      <c r="BO7" s="395"/>
      <c r="BP7" s="395"/>
      <c r="BQ7" s="395"/>
      <c r="BR7" s="395"/>
      <c r="BS7" s="395"/>
      <c r="BT7" s="395"/>
      <c r="BU7" s="396"/>
      <c r="BV7" s="394">
        <v>143097</v>
      </c>
      <c r="BW7" s="395"/>
      <c r="BX7" s="395"/>
      <c r="BY7" s="395"/>
      <c r="BZ7" s="395"/>
      <c r="CA7" s="395"/>
      <c r="CB7" s="395"/>
      <c r="CC7" s="396"/>
      <c r="CD7" s="397" t="s">
        <v>102</v>
      </c>
      <c r="CE7" s="398"/>
      <c r="CF7" s="398"/>
      <c r="CG7" s="398"/>
      <c r="CH7" s="398"/>
      <c r="CI7" s="398"/>
      <c r="CJ7" s="398"/>
      <c r="CK7" s="398"/>
      <c r="CL7" s="398"/>
      <c r="CM7" s="398"/>
      <c r="CN7" s="398"/>
      <c r="CO7" s="398"/>
      <c r="CP7" s="398"/>
      <c r="CQ7" s="398"/>
      <c r="CR7" s="398"/>
      <c r="CS7" s="399"/>
      <c r="CT7" s="394">
        <v>8111381</v>
      </c>
      <c r="CU7" s="395"/>
      <c r="CV7" s="395"/>
      <c r="CW7" s="395"/>
      <c r="CX7" s="395"/>
      <c r="CY7" s="395"/>
      <c r="CZ7" s="395"/>
      <c r="DA7" s="396"/>
      <c r="DB7" s="394">
        <v>7945067</v>
      </c>
      <c r="DC7" s="395"/>
      <c r="DD7" s="395"/>
      <c r="DE7" s="395"/>
      <c r="DF7" s="395"/>
      <c r="DG7" s="395"/>
      <c r="DH7" s="395"/>
      <c r="DI7" s="396"/>
    </row>
    <row r="8" spans="1:119" ht="18.75" customHeight="1" thickBot="1" x14ac:dyDescent="0.25">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103</v>
      </c>
      <c r="AN8" s="424"/>
      <c r="AO8" s="424"/>
      <c r="AP8" s="424"/>
      <c r="AQ8" s="424"/>
      <c r="AR8" s="424"/>
      <c r="AS8" s="424"/>
      <c r="AT8" s="425"/>
      <c r="AU8" s="426" t="s">
        <v>90</v>
      </c>
      <c r="AV8" s="427"/>
      <c r="AW8" s="427"/>
      <c r="AX8" s="427"/>
      <c r="AY8" s="428" t="s">
        <v>104</v>
      </c>
      <c r="AZ8" s="429"/>
      <c r="BA8" s="429"/>
      <c r="BB8" s="429"/>
      <c r="BC8" s="429"/>
      <c r="BD8" s="429"/>
      <c r="BE8" s="429"/>
      <c r="BF8" s="429"/>
      <c r="BG8" s="429"/>
      <c r="BH8" s="429"/>
      <c r="BI8" s="429"/>
      <c r="BJ8" s="429"/>
      <c r="BK8" s="429"/>
      <c r="BL8" s="429"/>
      <c r="BM8" s="430"/>
      <c r="BN8" s="394">
        <v>1104816</v>
      </c>
      <c r="BO8" s="395"/>
      <c r="BP8" s="395"/>
      <c r="BQ8" s="395"/>
      <c r="BR8" s="395"/>
      <c r="BS8" s="395"/>
      <c r="BT8" s="395"/>
      <c r="BU8" s="396"/>
      <c r="BV8" s="394">
        <v>1230105</v>
      </c>
      <c r="BW8" s="395"/>
      <c r="BX8" s="395"/>
      <c r="BY8" s="395"/>
      <c r="BZ8" s="395"/>
      <c r="CA8" s="395"/>
      <c r="CB8" s="395"/>
      <c r="CC8" s="396"/>
      <c r="CD8" s="397" t="s">
        <v>105</v>
      </c>
      <c r="CE8" s="398"/>
      <c r="CF8" s="398"/>
      <c r="CG8" s="398"/>
      <c r="CH8" s="398"/>
      <c r="CI8" s="398"/>
      <c r="CJ8" s="398"/>
      <c r="CK8" s="398"/>
      <c r="CL8" s="398"/>
      <c r="CM8" s="398"/>
      <c r="CN8" s="398"/>
      <c r="CO8" s="398"/>
      <c r="CP8" s="398"/>
      <c r="CQ8" s="398"/>
      <c r="CR8" s="398"/>
      <c r="CS8" s="399"/>
      <c r="CT8" s="434">
        <v>0.38</v>
      </c>
      <c r="CU8" s="435"/>
      <c r="CV8" s="435"/>
      <c r="CW8" s="435"/>
      <c r="CX8" s="435"/>
      <c r="CY8" s="435"/>
      <c r="CZ8" s="435"/>
      <c r="DA8" s="436"/>
      <c r="DB8" s="434">
        <v>0.36</v>
      </c>
      <c r="DC8" s="435"/>
      <c r="DD8" s="435"/>
      <c r="DE8" s="435"/>
      <c r="DF8" s="435"/>
      <c r="DG8" s="435"/>
      <c r="DH8" s="435"/>
      <c r="DI8" s="436"/>
    </row>
    <row r="9" spans="1:119" ht="18.75" customHeight="1" thickBot="1" x14ac:dyDescent="0.25">
      <c r="A9" s="163"/>
      <c r="B9" s="388" t="s">
        <v>106</v>
      </c>
      <c r="C9" s="389"/>
      <c r="D9" s="389"/>
      <c r="E9" s="389"/>
      <c r="F9" s="389"/>
      <c r="G9" s="389"/>
      <c r="H9" s="389"/>
      <c r="I9" s="389"/>
      <c r="J9" s="389"/>
      <c r="K9" s="437"/>
      <c r="L9" s="438" t="s">
        <v>107</v>
      </c>
      <c r="M9" s="439"/>
      <c r="N9" s="439"/>
      <c r="O9" s="439"/>
      <c r="P9" s="439"/>
      <c r="Q9" s="440"/>
      <c r="R9" s="441">
        <v>20243</v>
      </c>
      <c r="S9" s="442"/>
      <c r="T9" s="442"/>
      <c r="U9" s="442"/>
      <c r="V9" s="443"/>
      <c r="W9" s="351" t="s">
        <v>108</v>
      </c>
      <c r="X9" s="352"/>
      <c r="Y9" s="352"/>
      <c r="Z9" s="352"/>
      <c r="AA9" s="352"/>
      <c r="AB9" s="352"/>
      <c r="AC9" s="352"/>
      <c r="AD9" s="352"/>
      <c r="AE9" s="352"/>
      <c r="AF9" s="352"/>
      <c r="AG9" s="352"/>
      <c r="AH9" s="352"/>
      <c r="AI9" s="352"/>
      <c r="AJ9" s="352"/>
      <c r="AK9" s="352"/>
      <c r="AL9" s="353"/>
      <c r="AM9" s="423" t="s">
        <v>109</v>
      </c>
      <c r="AN9" s="424"/>
      <c r="AO9" s="424"/>
      <c r="AP9" s="424"/>
      <c r="AQ9" s="424"/>
      <c r="AR9" s="424"/>
      <c r="AS9" s="424"/>
      <c r="AT9" s="425"/>
      <c r="AU9" s="426" t="s">
        <v>90</v>
      </c>
      <c r="AV9" s="427"/>
      <c r="AW9" s="427"/>
      <c r="AX9" s="427"/>
      <c r="AY9" s="428" t="s">
        <v>110</v>
      </c>
      <c r="AZ9" s="429"/>
      <c r="BA9" s="429"/>
      <c r="BB9" s="429"/>
      <c r="BC9" s="429"/>
      <c r="BD9" s="429"/>
      <c r="BE9" s="429"/>
      <c r="BF9" s="429"/>
      <c r="BG9" s="429"/>
      <c r="BH9" s="429"/>
      <c r="BI9" s="429"/>
      <c r="BJ9" s="429"/>
      <c r="BK9" s="429"/>
      <c r="BL9" s="429"/>
      <c r="BM9" s="430"/>
      <c r="BN9" s="394">
        <v>-125289</v>
      </c>
      <c r="BO9" s="395"/>
      <c r="BP9" s="395"/>
      <c r="BQ9" s="395"/>
      <c r="BR9" s="395"/>
      <c r="BS9" s="395"/>
      <c r="BT9" s="395"/>
      <c r="BU9" s="396"/>
      <c r="BV9" s="394">
        <v>186570</v>
      </c>
      <c r="BW9" s="395"/>
      <c r="BX9" s="395"/>
      <c r="BY9" s="395"/>
      <c r="BZ9" s="395"/>
      <c r="CA9" s="395"/>
      <c r="CB9" s="395"/>
      <c r="CC9" s="396"/>
      <c r="CD9" s="397" t="s">
        <v>111</v>
      </c>
      <c r="CE9" s="398"/>
      <c r="CF9" s="398"/>
      <c r="CG9" s="398"/>
      <c r="CH9" s="398"/>
      <c r="CI9" s="398"/>
      <c r="CJ9" s="398"/>
      <c r="CK9" s="398"/>
      <c r="CL9" s="398"/>
      <c r="CM9" s="398"/>
      <c r="CN9" s="398"/>
      <c r="CO9" s="398"/>
      <c r="CP9" s="398"/>
      <c r="CQ9" s="398"/>
      <c r="CR9" s="398"/>
      <c r="CS9" s="399"/>
      <c r="CT9" s="391">
        <v>11.1</v>
      </c>
      <c r="CU9" s="392"/>
      <c r="CV9" s="392"/>
      <c r="CW9" s="392"/>
      <c r="CX9" s="392"/>
      <c r="CY9" s="392"/>
      <c r="CZ9" s="392"/>
      <c r="DA9" s="393"/>
      <c r="DB9" s="391">
        <v>11.4</v>
      </c>
      <c r="DC9" s="392"/>
      <c r="DD9" s="392"/>
      <c r="DE9" s="392"/>
      <c r="DF9" s="392"/>
      <c r="DG9" s="392"/>
      <c r="DH9" s="392"/>
      <c r="DI9" s="393"/>
    </row>
    <row r="10" spans="1:119" ht="18.75" customHeight="1" thickBot="1" x14ac:dyDescent="0.25">
      <c r="A10" s="163"/>
      <c r="B10" s="388"/>
      <c r="C10" s="389"/>
      <c r="D10" s="389"/>
      <c r="E10" s="389"/>
      <c r="F10" s="389"/>
      <c r="G10" s="389"/>
      <c r="H10" s="389"/>
      <c r="I10" s="389"/>
      <c r="J10" s="389"/>
      <c r="K10" s="437"/>
      <c r="L10" s="444" t="s">
        <v>112</v>
      </c>
      <c r="M10" s="424"/>
      <c r="N10" s="424"/>
      <c r="O10" s="424"/>
      <c r="P10" s="424"/>
      <c r="Q10" s="425"/>
      <c r="R10" s="445">
        <v>22400</v>
      </c>
      <c r="S10" s="446"/>
      <c r="T10" s="446"/>
      <c r="U10" s="446"/>
      <c r="V10" s="447"/>
      <c r="W10" s="382"/>
      <c r="X10" s="383"/>
      <c r="Y10" s="383"/>
      <c r="Z10" s="383"/>
      <c r="AA10" s="383"/>
      <c r="AB10" s="383"/>
      <c r="AC10" s="383"/>
      <c r="AD10" s="383"/>
      <c r="AE10" s="383"/>
      <c r="AF10" s="383"/>
      <c r="AG10" s="383"/>
      <c r="AH10" s="383"/>
      <c r="AI10" s="383"/>
      <c r="AJ10" s="383"/>
      <c r="AK10" s="383"/>
      <c r="AL10" s="386"/>
      <c r="AM10" s="423" t="s">
        <v>113</v>
      </c>
      <c r="AN10" s="424"/>
      <c r="AO10" s="424"/>
      <c r="AP10" s="424"/>
      <c r="AQ10" s="424"/>
      <c r="AR10" s="424"/>
      <c r="AS10" s="424"/>
      <c r="AT10" s="425"/>
      <c r="AU10" s="426" t="s">
        <v>114</v>
      </c>
      <c r="AV10" s="427"/>
      <c r="AW10" s="427"/>
      <c r="AX10" s="427"/>
      <c r="AY10" s="428" t="s">
        <v>115</v>
      </c>
      <c r="AZ10" s="429"/>
      <c r="BA10" s="429"/>
      <c r="BB10" s="429"/>
      <c r="BC10" s="429"/>
      <c r="BD10" s="429"/>
      <c r="BE10" s="429"/>
      <c r="BF10" s="429"/>
      <c r="BG10" s="429"/>
      <c r="BH10" s="429"/>
      <c r="BI10" s="429"/>
      <c r="BJ10" s="429"/>
      <c r="BK10" s="429"/>
      <c r="BL10" s="429"/>
      <c r="BM10" s="430"/>
      <c r="BN10" s="394">
        <v>408104</v>
      </c>
      <c r="BO10" s="395"/>
      <c r="BP10" s="395"/>
      <c r="BQ10" s="395"/>
      <c r="BR10" s="395"/>
      <c r="BS10" s="395"/>
      <c r="BT10" s="395"/>
      <c r="BU10" s="396"/>
      <c r="BV10" s="394">
        <v>206765</v>
      </c>
      <c r="BW10" s="395"/>
      <c r="BX10" s="395"/>
      <c r="BY10" s="395"/>
      <c r="BZ10" s="395"/>
      <c r="CA10" s="395"/>
      <c r="CB10" s="395"/>
      <c r="CC10" s="396"/>
      <c r="CD10" s="166" t="s">
        <v>116</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x14ac:dyDescent="0.25">
      <c r="A11" s="163"/>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90</v>
      </c>
      <c r="AV11" s="427"/>
      <c r="AW11" s="427"/>
      <c r="AX11" s="427"/>
      <c r="AY11" s="428" t="s">
        <v>120</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0</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x14ac:dyDescent="0.2">
      <c r="A12" s="163"/>
      <c r="B12" s="454" t="s">
        <v>123</v>
      </c>
      <c r="C12" s="455"/>
      <c r="D12" s="455"/>
      <c r="E12" s="455"/>
      <c r="F12" s="455"/>
      <c r="G12" s="455"/>
      <c r="H12" s="455"/>
      <c r="I12" s="455"/>
      <c r="J12" s="455"/>
      <c r="K12" s="456"/>
      <c r="L12" s="463" t="s">
        <v>124</v>
      </c>
      <c r="M12" s="464"/>
      <c r="N12" s="464"/>
      <c r="O12" s="464"/>
      <c r="P12" s="464"/>
      <c r="Q12" s="465"/>
      <c r="R12" s="466">
        <v>18696</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90</v>
      </c>
      <c r="AV12" s="427"/>
      <c r="AW12" s="427"/>
      <c r="AX12" s="427"/>
      <c r="AY12" s="428" t="s">
        <v>128</v>
      </c>
      <c r="AZ12" s="429"/>
      <c r="BA12" s="429"/>
      <c r="BB12" s="429"/>
      <c r="BC12" s="429"/>
      <c r="BD12" s="429"/>
      <c r="BE12" s="429"/>
      <c r="BF12" s="429"/>
      <c r="BG12" s="429"/>
      <c r="BH12" s="429"/>
      <c r="BI12" s="429"/>
      <c r="BJ12" s="429"/>
      <c r="BK12" s="429"/>
      <c r="BL12" s="429"/>
      <c r="BM12" s="430"/>
      <c r="BN12" s="394">
        <v>1200000</v>
      </c>
      <c r="BO12" s="395"/>
      <c r="BP12" s="395"/>
      <c r="BQ12" s="395"/>
      <c r="BR12" s="395"/>
      <c r="BS12" s="395"/>
      <c r="BT12" s="395"/>
      <c r="BU12" s="396"/>
      <c r="BV12" s="394">
        <v>1100000</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x14ac:dyDescent="0.2">
      <c r="A13" s="163"/>
      <c r="B13" s="457"/>
      <c r="C13" s="458"/>
      <c r="D13" s="458"/>
      <c r="E13" s="458"/>
      <c r="F13" s="458"/>
      <c r="G13" s="458"/>
      <c r="H13" s="458"/>
      <c r="I13" s="458"/>
      <c r="J13" s="458"/>
      <c r="K13" s="459"/>
      <c r="L13" s="172"/>
      <c r="M13" s="485" t="s">
        <v>130</v>
      </c>
      <c r="N13" s="486"/>
      <c r="O13" s="486"/>
      <c r="P13" s="486"/>
      <c r="Q13" s="487"/>
      <c r="R13" s="478">
        <v>18186</v>
      </c>
      <c r="S13" s="479"/>
      <c r="T13" s="479"/>
      <c r="U13" s="479"/>
      <c r="V13" s="480"/>
      <c r="W13" s="410" t="s">
        <v>131</v>
      </c>
      <c r="X13" s="411"/>
      <c r="Y13" s="411"/>
      <c r="Z13" s="411"/>
      <c r="AA13" s="411"/>
      <c r="AB13" s="401"/>
      <c r="AC13" s="445">
        <v>1688</v>
      </c>
      <c r="AD13" s="446"/>
      <c r="AE13" s="446"/>
      <c r="AF13" s="446"/>
      <c r="AG13" s="488"/>
      <c r="AH13" s="445">
        <v>2022</v>
      </c>
      <c r="AI13" s="446"/>
      <c r="AJ13" s="446"/>
      <c r="AK13" s="446"/>
      <c r="AL13" s="447"/>
      <c r="AM13" s="423" t="s">
        <v>132</v>
      </c>
      <c r="AN13" s="424"/>
      <c r="AO13" s="424"/>
      <c r="AP13" s="424"/>
      <c r="AQ13" s="424"/>
      <c r="AR13" s="424"/>
      <c r="AS13" s="424"/>
      <c r="AT13" s="425"/>
      <c r="AU13" s="426" t="s">
        <v>90</v>
      </c>
      <c r="AV13" s="427"/>
      <c r="AW13" s="427"/>
      <c r="AX13" s="427"/>
      <c r="AY13" s="428" t="s">
        <v>133</v>
      </c>
      <c r="AZ13" s="429"/>
      <c r="BA13" s="429"/>
      <c r="BB13" s="429"/>
      <c r="BC13" s="429"/>
      <c r="BD13" s="429"/>
      <c r="BE13" s="429"/>
      <c r="BF13" s="429"/>
      <c r="BG13" s="429"/>
      <c r="BH13" s="429"/>
      <c r="BI13" s="429"/>
      <c r="BJ13" s="429"/>
      <c r="BK13" s="429"/>
      <c r="BL13" s="429"/>
      <c r="BM13" s="430"/>
      <c r="BN13" s="394">
        <v>-917185</v>
      </c>
      <c r="BO13" s="395"/>
      <c r="BP13" s="395"/>
      <c r="BQ13" s="395"/>
      <c r="BR13" s="395"/>
      <c r="BS13" s="395"/>
      <c r="BT13" s="395"/>
      <c r="BU13" s="396"/>
      <c r="BV13" s="394">
        <v>-706665</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4.5999999999999996</v>
      </c>
      <c r="CU13" s="392"/>
      <c r="CV13" s="392"/>
      <c r="CW13" s="392"/>
      <c r="CX13" s="392"/>
      <c r="CY13" s="392"/>
      <c r="CZ13" s="392"/>
      <c r="DA13" s="393"/>
      <c r="DB13" s="391">
        <v>4.9000000000000004</v>
      </c>
      <c r="DC13" s="392"/>
      <c r="DD13" s="392"/>
      <c r="DE13" s="392"/>
      <c r="DF13" s="392"/>
      <c r="DG13" s="392"/>
      <c r="DH13" s="392"/>
      <c r="DI13" s="393"/>
    </row>
    <row r="14" spans="1:119" ht="18.75" customHeight="1" thickBot="1" x14ac:dyDescent="0.25">
      <c r="A14" s="163"/>
      <c r="B14" s="457"/>
      <c r="C14" s="458"/>
      <c r="D14" s="458"/>
      <c r="E14" s="458"/>
      <c r="F14" s="458"/>
      <c r="G14" s="458"/>
      <c r="H14" s="458"/>
      <c r="I14" s="458"/>
      <c r="J14" s="458"/>
      <c r="K14" s="459"/>
      <c r="L14" s="475" t="s">
        <v>135</v>
      </c>
      <c r="M14" s="476"/>
      <c r="N14" s="476"/>
      <c r="O14" s="476"/>
      <c r="P14" s="476"/>
      <c r="Q14" s="477"/>
      <c r="R14" s="478">
        <v>19157</v>
      </c>
      <c r="S14" s="479"/>
      <c r="T14" s="479"/>
      <c r="U14" s="479"/>
      <c r="V14" s="480"/>
      <c r="W14" s="384"/>
      <c r="X14" s="385"/>
      <c r="Y14" s="385"/>
      <c r="Z14" s="385"/>
      <c r="AA14" s="385"/>
      <c r="AB14" s="374"/>
      <c r="AC14" s="481">
        <v>16.3</v>
      </c>
      <c r="AD14" s="482"/>
      <c r="AE14" s="482"/>
      <c r="AF14" s="482"/>
      <c r="AG14" s="483"/>
      <c r="AH14" s="481">
        <v>18.2</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t="s">
        <v>122</v>
      </c>
      <c r="CU14" s="493"/>
      <c r="CV14" s="493"/>
      <c r="CW14" s="493"/>
      <c r="CX14" s="493"/>
      <c r="CY14" s="493"/>
      <c r="CZ14" s="493"/>
      <c r="DA14" s="494"/>
      <c r="DB14" s="492" t="s">
        <v>122</v>
      </c>
      <c r="DC14" s="493"/>
      <c r="DD14" s="493"/>
      <c r="DE14" s="493"/>
      <c r="DF14" s="493"/>
      <c r="DG14" s="493"/>
      <c r="DH14" s="493"/>
      <c r="DI14" s="494"/>
    </row>
    <row r="15" spans="1:119" ht="18.75" customHeight="1" x14ac:dyDescent="0.2">
      <c r="A15" s="163"/>
      <c r="B15" s="457"/>
      <c r="C15" s="458"/>
      <c r="D15" s="458"/>
      <c r="E15" s="458"/>
      <c r="F15" s="458"/>
      <c r="G15" s="458"/>
      <c r="H15" s="458"/>
      <c r="I15" s="458"/>
      <c r="J15" s="458"/>
      <c r="K15" s="459"/>
      <c r="L15" s="172"/>
      <c r="M15" s="485" t="s">
        <v>130</v>
      </c>
      <c r="N15" s="486"/>
      <c r="O15" s="486"/>
      <c r="P15" s="486"/>
      <c r="Q15" s="487"/>
      <c r="R15" s="478">
        <v>18674</v>
      </c>
      <c r="S15" s="479"/>
      <c r="T15" s="479"/>
      <c r="U15" s="479"/>
      <c r="V15" s="480"/>
      <c r="W15" s="410" t="s">
        <v>137</v>
      </c>
      <c r="X15" s="411"/>
      <c r="Y15" s="411"/>
      <c r="Z15" s="411"/>
      <c r="AA15" s="411"/>
      <c r="AB15" s="401"/>
      <c r="AC15" s="445">
        <v>3180</v>
      </c>
      <c r="AD15" s="446"/>
      <c r="AE15" s="446"/>
      <c r="AF15" s="446"/>
      <c r="AG15" s="488"/>
      <c r="AH15" s="445">
        <v>3184</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2840054</v>
      </c>
      <c r="BO15" s="358"/>
      <c r="BP15" s="358"/>
      <c r="BQ15" s="358"/>
      <c r="BR15" s="358"/>
      <c r="BS15" s="358"/>
      <c r="BT15" s="358"/>
      <c r="BU15" s="359"/>
      <c r="BV15" s="357">
        <v>2684429</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73"/>
      <c r="CU15" s="174"/>
      <c r="CV15" s="174"/>
      <c r="CW15" s="174"/>
      <c r="CX15" s="174"/>
      <c r="CY15" s="174"/>
      <c r="CZ15" s="174"/>
      <c r="DA15" s="175"/>
      <c r="DB15" s="173"/>
      <c r="DC15" s="174"/>
      <c r="DD15" s="174"/>
      <c r="DE15" s="174"/>
      <c r="DF15" s="174"/>
      <c r="DG15" s="174"/>
      <c r="DH15" s="174"/>
      <c r="DI15" s="175"/>
    </row>
    <row r="16" spans="1:119" ht="18.75" customHeight="1" x14ac:dyDescent="0.2">
      <c r="A16" s="163"/>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30.7</v>
      </c>
      <c r="AD16" s="482"/>
      <c r="AE16" s="482"/>
      <c r="AF16" s="482"/>
      <c r="AG16" s="483"/>
      <c r="AH16" s="481">
        <v>28.6</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7370212</v>
      </c>
      <c r="BO16" s="395"/>
      <c r="BP16" s="395"/>
      <c r="BQ16" s="395"/>
      <c r="BR16" s="395"/>
      <c r="BS16" s="395"/>
      <c r="BT16" s="395"/>
      <c r="BU16" s="396"/>
      <c r="BV16" s="394">
        <v>7228544</v>
      </c>
      <c r="BW16" s="395"/>
      <c r="BX16" s="395"/>
      <c r="BY16" s="395"/>
      <c r="BZ16" s="395"/>
      <c r="CA16" s="395"/>
      <c r="CB16" s="395"/>
      <c r="CC16" s="396"/>
      <c r="CD16" s="176"/>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5">
      <c r="A17" s="163"/>
      <c r="B17" s="460"/>
      <c r="C17" s="461"/>
      <c r="D17" s="461"/>
      <c r="E17" s="461"/>
      <c r="F17" s="461"/>
      <c r="G17" s="461"/>
      <c r="H17" s="461"/>
      <c r="I17" s="461"/>
      <c r="J17" s="461"/>
      <c r="K17" s="462"/>
      <c r="L17" s="177"/>
      <c r="M17" s="505" t="s">
        <v>143</v>
      </c>
      <c r="N17" s="506"/>
      <c r="O17" s="506"/>
      <c r="P17" s="506"/>
      <c r="Q17" s="507"/>
      <c r="R17" s="500" t="s">
        <v>144</v>
      </c>
      <c r="S17" s="501"/>
      <c r="T17" s="501"/>
      <c r="U17" s="501"/>
      <c r="V17" s="502"/>
      <c r="W17" s="410" t="s">
        <v>145</v>
      </c>
      <c r="X17" s="411"/>
      <c r="Y17" s="411"/>
      <c r="Z17" s="411"/>
      <c r="AA17" s="411"/>
      <c r="AB17" s="401"/>
      <c r="AC17" s="445">
        <v>5474</v>
      </c>
      <c r="AD17" s="446"/>
      <c r="AE17" s="446"/>
      <c r="AF17" s="446"/>
      <c r="AG17" s="488"/>
      <c r="AH17" s="445">
        <v>5924</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3561031</v>
      </c>
      <c r="BO17" s="395"/>
      <c r="BP17" s="395"/>
      <c r="BQ17" s="395"/>
      <c r="BR17" s="395"/>
      <c r="BS17" s="395"/>
      <c r="BT17" s="395"/>
      <c r="BU17" s="396"/>
      <c r="BV17" s="394">
        <v>3358358</v>
      </c>
      <c r="BW17" s="395"/>
      <c r="BX17" s="395"/>
      <c r="BY17" s="395"/>
      <c r="BZ17" s="395"/>
      <c r="CA17" s="395"/>
      <c r="CB17" s="395"/>
      <c r="CC17" s="396"/>
      <c r="CD17" s="176"/>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5">
      <c r="A18" s="163"/>
      <c r="B18" s="516" t="s">
        <v>147</v>
      </c>
      <c r="C18" s="437"/>
      <c r="D18" s="437"/>
      <c r="E18" s="517"/>
      <c r="F18" s="517"/>
      <c r="G18" s="517"/>
      <c r="H18" s="517"/>
      <c r="I18" s="517"/>
      <c r="J18" s="517"/>
      <c r="K18" s="517"/>
      <c r="L18" s="518">
        <v>303.89999999999998</v>
      </c>
      <c r="M18" s="518"/>
      <c r="N18" s="518"/>
      <c r="O18" s="518"/>
      <c r="P18" s="518"/>
      <c r="Q18" s="518"/>
      <c r="R18" s="519"/>
      <c r="S18" s="519"/>
      <c r="T18" s="519"/>
      <c r="U18" s="519"/>
      <c r="V18" s="520"/>
      <c r="W18" s="412"/>
      <c r="X18" s="413"/>
      <c r="Y18" s="413"/>
      <c r="Z18" s="413"/>
      <c r="AA18" s="413"/>
      <c r="AB18" s="404"/>
      <c r="AC18" s="521">
        <v>52.9</v>
      </c>
      <c r="AD18" s="522"/>
      <c r="AE18" s="522"/>
      <c r="AF18" s="522"/>
      <c r="AG18" s="523"/>
      <c r="AH18" s="521">
        <v>53.2</v>
      </c>
      <c r="AI18" s="522"/>
      <c r="AJ18" s="522"/>
      <c r="AK18" s="522"/>
      <c r="AL18" s="524"/>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7381011</v>
      </c>
      <c r="BO18" s="395"/>
      <c r="BP18" s="395"/>
      <c r="BQ18" s="395"/>
      <c r="BR18" s="395"/>
      <c r="BS18" s="395"/>
      <c r="BT18" s="395"/>
      <c r="BU18" s="396"/>
      <c r="BV18" s="394">
        <v>7156223</v>
      </c>
      <c r="BW18" s="395"/>
      <c r="BX18" s="395"/>
      <c r="BY18" s="395"/>
      <c r="BZ18" s="395"/>
      <c r="CA18" s="395"/>
      <c r="CB18" s="395"/>
      <c r="CC18" s="396"/>
      <c r="CD18" s="176"/>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5">
      <c r="A19" s="163"/>
      <c r="B19" s="516" t="s">
        <v>149</v>
      </c>
      <c r="C19" s="437"/>
      <c r="D19" s="437"/>
      <c r="E19" s="517"/>
      <c r="F19" s="517"/>
      <c r="G19" s="517"/>
      <c r="H19" s="517"/>
      <c r="I19" s="517"/>
      <c r="J19" s="517"/>
      <c r="K19" s="517"/>
      <c r="L19" s="525">
        <v>67</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11038803</v>
      </c>
      <c r="BO19" s="395"/>
      <c r="BP19" s="395"/>
      <c r="BQ19" s="395"/>
      <c r="BR19" s="395"/>
      <c r="BS19" s="395"/>
      <c r="BT19" s="395"/>
      <c r="BU19" s="396"/>
      <c r="BV19" s="394">
        <v>11175031</v>
      </c>
      <c r="BW19" s="395"/>
      <c r="BX19" s="395"/>
      <c r="BY19" s="395"/>
      <c r="BZ19" s="395"/>
      <c r="CA19" s="395"/>
      <c r="CB19" s="395"/>
      <c r="CC19" s="396"/>
      <c r="CD19" s="176"/>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5">
      <c r="A20" s="163"/>
      <c r="B20" s="516" t="s">
        <v>151</v>
      </c>
      <c r="C20" s="437"/>
      <c r="D20" s="437"/>
      <c r="E20" s="517"/>
      <c r="F20" s="517"/>
      <c r="G20" s="517"/>
      <c r="H20" s="517"/>
      <c r="I20" s="517"/>
      <c r="J20" s="517"/>
      <c r="K20" s="517"/>
      <c r="L20" s="525">
        <v>9231</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6"/>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5">
      <c r="A21" s="163"/>
      <c r="B21" s="534" t="s">
        <v>152</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76"/>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2">
      <c r="A22" s="163"/>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12485974</v>
      </c>
      <c r="BO22" s="358"/>
      <c r="BP22" s="358"/>
      <c r="BQ22" s="358"/>
      <c r="BR22" s="358"/>
      <c r="BS22" s="358"/>
      <c r="BT22" s="358"/>
      <c r="BU22" s="359"/>
      <c r="BV22" s="357">
        <v>12463135</v>
      </c>
      <c r="BW22" s="358"/>
      <c r="BX22" s="358"/>
      <c r="BY22" s="358"/>
      <c r="BZ22" s="358"/>
      <c r="CA22" s="358"/>
      <c r="CB22" s="358"/>
      <c r="CC22" s="359"/>
      <c r="CD22" s="176"/>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2">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9766856</v>
      </c>
      <c r="BO23" s="395"/>
      <c r="BP23" s="395"/>
      <c r="BQ23" s="395"/>
      <c r="BR23" s="395"/>
      <c r="BS23" s="395"/>
      <c r="BT23" s="395"/>
      <c r="BU23" s="396"/>
      <c r="BV23" s="394">
        <v>9709586</v>
      </c>
      <c r="BW23" s="395"/>
      <c r="BX23" s="395"/>
      <c r="BY23" s="395"/>
      <c r="BZ23" s="395"/>
      <c r="CA23" s="395"/>
      <c r="CB23" s="395"/>
      <c r="CC23" s="396"/>
      <c r="CD23" s="176"/>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5">
      <c r="A24" s="163"/>
      <c r="B24" s="565"/>
      <c r="C24" s="541"/>
      <c r="D24" s="542"/>
      <c r="E24" s="444" t="s">
        <v>161</v>
      </c>
      <c r="F24" s="424"/>
      <c r="G24" s="424"/>
      <c r="H24" s="424"/>
      <c r="I24" s="424"/>
      <c r="J24" s="424"/>
      <c r="K24" s="425"/>
      <c r="L24" s="445">
        <v>1</v>
      </c>
      <c r="M24" s="446"/>
      <c r="N24" s="446"/>
      <c r="O24" s="446"/>
      <c r="P24" s="488"/>
      <c r="Q24" s="445">
        <v>7880</v>
      </c>
      <c r="R24" s="446"/>
      <c r="S24" s="446"/>
      <c r="T24" s="446"/>
      <c r="U24" s="446"/>
      <c r="V24" s="488"/>
      <c r="W24" s="540"/>
      <c r="X24" s="541"/>
      <c r="Y24" s="542"/>
      <c r="Z24" s="444" t="s">
        <v>162</v>
      </c>
      <c r="AA24" s="424"/>
      <c r="AB24" s="424"/>
      <c r="AC24" s="424"/>
      <c r="AD24" s="424"/>
      <c r="AE24" s="424"/>
      <c r="AF24" s="424"/>
      <c r="AG24" s="425"/>
      <c r="AH24" s="445">
        <v>264</v>
      </c>
      <c r="AI24" s="446"/>
      <c r="AJ24" s="446"/>
      <c r="AK24" s="446"/>
      <c r="AL24" s="488"/>
      <c r="AM24" s="445">
        <v>824472</v>
      </c>
      <c r="AN24" s="446"/>
      <c r="AO24" s="446"/>
      <c r="AP24" s="446"/>
      <c r="AQ24" s="446"/>
      <c r="AR24" s="488"/>
      <c r="AS24" s="445">
        <v>3123</v>
      </c>
      <c r="AT24" s="446"/>
      <c r="AU24" s="446"/>
      <c r="AV24" s="446"/>
      <c r="AW24" s="446"/>
      <c r="AX24" s="447"/>
      <c r="AY24" s="510" t="s">
        <v>163</v>
      </c>
      <c r="AZ24" s="511"/>
      <c r="BA24" s="511"/>
      <c r="BB24" s="511"/>
      <c r="BC24" s="511"/>
      <c r="BD24" s="511"/>
      <c r="BE24" s="511"/>
      <c r="BF24" s="511"/>
      <c r="BG24" s="511"/>
      <c r="BH24" s="511"/>
      <c r="BI24" s="511"/>
      <c r="BJ24" s="511"/>
      <c r="BK24" s="511"/>
      <c r="BL24" s="511"/>
      <c r="BM24" s="512"/>
      <c r="BN24" s="394">
        <v>8881559</v>
      </c>
      <c r="BO24" s="395"/>
      <c r="BP24" s="395"/>
      <c r="BQ24" s="395"/>
      <c r="BR24" s="395"/>
      <c r="BS24" s="395"/>
      <c r="BT24" s="395"/>
      <c r="BU24" s="396"/>
      <c r="BV24" s="394">
        <v>8448424</v>
      </c>
      <c r="BW24" s="395"/>
      <c r="BX24" s="395"/>
      <c r="BY24" s="395"/>
      <c r="BZ24" s="395"/>
      <c r="CA24" s="395"/>
      <c r="CB24" s="395"/>
      <c r="CC24" s="396"/>
      <c r="CD24" s="176"/>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2">
      <c r="A25" s="163"/>
      <c r="B25" s="565"/>
      <c r="C25" s="541"/>
      <c r="D25" s="542"/>
      <c r="E25" s="444" t="s">
        <v>164</v>
      </c>
      <c r="F25" s="424"/>
      <c r="G25" s="424"/>
      <c r="H25" s="424"/>
      <c r="I25" s="424"/>
      <c r="J25" s="424"/>
      <c r="K25" s="425"/>
      <c r="L25" s="445">
        <v>1</v>
      </c>
      <c r="M25" s="446"/>
      <c r="N25" s="446"/>
      <c r="O25" s="446"/>
      <c r="P25" s="488"/>
      <c r="Q25" s="445">
        <v>6220</v>
      </c>
      <c r="R25" s="446"/>
      <c r="S25" s="446"/>
      <c r="T25" s="446"/>
      <c r="U25" s="446"/>
      <c r="V25" s="488"/>
      <c r="W25" s="540"/>
      <c r="X25" s="541"/>
      <c r="Y25" s="542"/>
      <c r="Z25" s="444" t="s">
        <v>165</v>
      </c>
      <c r="AA25" s="424"/>
      <c r="AB25" s="424"/>
      <c r="AC25" s="424"/>
      <c r="AD25" s="424"/>
      <c r="AE25" s="424"/>
      <c r="AF25" s="424"/>
      <c r="AG25" s="425"/>
      <c r="AH25" s="445">
        <v>47</v>
      </c>
      <c r="AI25" s="446"/>
      <c r="AJ25" s="446"/>
      <c r="AK25" s="446"/>
      <c r="AL25" s="488"/>
      <c r="AM25" s="445">
        <v>136347</v>
      </c>
      <c r="AN25" s="446"/>
      <c r="AO25" s="446"/>
      <c r="AP25" s="446"/>
      <c r="AQ25" s="446"/>
      <c r="AR25" s="488"/>
      <c r="AS25" s="445">
        <v>2901</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400803</v>
      </c>
      <c r="BO25" s="358"/>
      <c r="BP25" s="358"/>
      <c r="BQ25" s="358"/>
      <c r="BR25" s="358"/>
      <c r="BS25" s="358"/>
      <c r="BT25" s="358"/>
      <c r="BU25" s="359"/>
      <c r="BV25" s="357">
        <v>706606</v>
      </c>
      <c r="BW25" s="358"/>
      <c r="BX25" s="358"/>
      <c r="BY25" s="358"/>
      <c r="BZ25" s="358"/>
      <c r="CA25" s="358"/>
      <c r="CB25" s="358"/>
      <c r="CC25" s="359"/>
      <c r="CD25" s="176"/>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2">
      <c r="A26" s="163"/>
      <c r="B26" s="565"/>
      <c r="C26" s="541"/>
      <c r="D26" s="542"/>
      <c r="E26" s="444" t="s">
        <v>167</v>
      </c>
      <c r="F26" s="424"/>
      <c r="G26" s="424"/>
      <c r="H26" s="424"/>
      <c r="I26" s="424"/>
      <c r="J26" s="424"/>
      <c r="K26" s="425"/>
      <c r="L26" s="445">
        <v>1</v>
      </c>
      <c r="M26" s="446"/>
      <c r="N26" s="446"/>
      <c r="O26" s="446"/>
      <c r="P26" s="488"/>
      <c r="Q26" s="445">
        <v>5870</v>
      </c>
      <c r="R26" s="446"/>
      <c r="S26" s="446"/>
      <c r="T26" s="446"/>
      <c r="U26" s="446"/>
      <c r="V26" s="488"/>
      <c r="W26" s="540"/>
      <c r="X26" s="541"/>
      <c r="Y26" s="542"/>
      <c r="Z26" s="444" t="s">
        <v>168</v>
      </c>
      <c r="AA26" s="546"/>
      <c r="AB26" s="546"/>
      <c r="AC26" s="546"/>
      <c r="AD26" s="546"/>
      <c r="AE26" s="546"/>
      <c r="AF26" s="546"/>
      <c r="AG26" s="547"/>
      <c r="AH26" s="445">
        <v>15</v>
      </c>
      <c r="AI26" s="446"/>
      <c r="AJ26" s="446"/>
      <c r="AK26" s="446"/>
      <c r="AL26" s="488"/>
      <c r="AM26" s="445">
        <v>51105</v>
      </c>
      <c r="AN26" s="446"/>
      <c r="AO26" s="446"/>
      <c r="AP26" s="446"/>
      <c r="AQ26" s="446"/>
      <c r="AR26" s="488"/>
      <c r="AS26" s="445">
        <v>3407</v>
      </c>
      <c r="AT26" s="446"/>
      <c r="AU26" s="446"/>
      <c r="AV26" s="446"/>
      <c r="AW26" s="446"/>
      <c r="AX26" s="447"/>
      <c r="AY26" s="397" t="s">
        <v>169</v>
      </c>
      <c r="AZ26" s="398"/>
      <c r="BA26" s="398"/>
      <c r="BB26" s="398"/>
      <c r="BC26" s="398"/>
      <c r="BD26" s="398"/>
      <c r="BE26" s="398"/>
      <c r="BF26" s="398"/>
      <c r="BG26" s="398"/>
      <c r="BH26" s="398"/>
      <c r="BI26" s="398"/>
      <c r="BJ26" s="398"/>
      <c r="BK26" s="398"/>
      <c r="BL26" s="398"/>
      <c r="BM26" s="399"/>
      <c r="BN26" s="394" t="s">
        <v>122</v>
      </c>
      <c r="BO26" s="395"/>
      <c r="BP26" s="395"/>
      <c r="BQ26" s="395"/>
      <c r="BR26" s="395"/>
      <c r="BS26" s="395"/>
      <c r="BT26" s="395"/>
      <c r="BU26" s="396"/>
      <c r="BV26" s="394" t="s">
        <v>122</v>
      </c>
      <c r="BW26" s="395"/>
      <c r="BX26" s="395"/>
      <c r="BY26" s="395"/>
      <c r="BZ26" s="395"/>
      <c r="CA26" s="395"/>
      <c r="CB26" s="395"/>
      <c r="CC26" s="396"/>
      <c r="CD26" s="176"/>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5">
      <c r="A27" s="163"/>
      <c r="B27" s="565"/>
      <c r="C27" s="541"/>
      <c r="D27" s="542"/>
      <c r="E27" s="444" t="s">
        <v>170</v>
      </c>
      <c r="F27" s="424"/>
      <c r="G27" s="424"/>
      <c r="H27" s="424"/>
      <c r="I27" s="424"/>
      <c r="J27" s="424"/>
      <c r="K27" s="425"/>
      <c r="L27" s="445">
        <v>1</v>
      </c>
      <c r="M27" s="446"/>
      <c r="N27" s="446"/>
      <c r="O27" s="446"/>
      <c r="P27" s="488"/>
      <c r="Q27" s="445">
        <v>3160</v>
      </c>
      <c r="R27" s="446"/>
      <c r="S27" s="446"/>
      <c r="T27" s="446"/>
      <c r="U27" s="446"/>
      <c r="V27" s="488"/>
      <c r="W27" s="540"/>
      <c r="X27" s="541"/>
      <c r="Y27" s="542"/>
      <c r="Z27" s="444" t="s">
        <v>171</v>
      </c>
      <c r="AA27" s="424"/>
      <c r="AB27" s="424"/>
      <c r="AC27" s="424"/>
      <c r="AD27" s="424"/>
      <c r="AE27" s="424"/>
      <c r="AF27" s="424"/>
      <c r="AG27" s="425"/>
      <c r="AH27" s="445">
        <v>6</v>
      </c>
      <c r="AI27" s="446"/>
      <c r="AJ27" s="446"/>
      <c r="AK27" s="446"/>
      <c r="AL27" s="488"/>
      <c r="AM27" s="445">
        <v>25716</v>
      </c>
      <c r="AN27" s="446"/>
      <c r="AO27" s="446"/>
      <c r="AP27" s="446"/>
      <c r="AQ27" s="446"/>
      <c r="AR27" s="488"/>
      <c r="AS27" s="445">
        <v>4286</v>
      </c>
      <c r="AT27" s="446"/>
      <c r="AU27" s="446"/>
      <c r="AV27" s="446"/>
      <c r="AW27" s="446"/>
      <c r="AX27" s="447"/>
      <c r="AY27" s="489" t="s">
        <v>172</v>
      </c>
      <c r="AZ27" s="490"/>
      <c r="BA27" s="490"/>
      <c r="BB27" s="490"/>
      <c r="BC27" s="490"/>
      <c r="BD27" s="490"/>
      <c r="BE27" s="490"/>
      <c r="BF27" s="490"/>
      <c r="BG27" s="490"/>
      <c r="BH27" s="490"/>
      <c r="BI27" s="490"/>
      <c r="BJ27" s="490"/>
      <c r="BK27" s="490"/>
      <c r="BL27" s="490"/>
      <c r="BM27" s="491"/>
      <c r="BN27" s="513">
        <v>100000</v>
      </c>
      <c r="BO27" s="514"/>
      <c r="BP27" s="514"/>
      <c r="BQ27" s="514"/>
      <c r="BR27" s="514"/>
      <c r="BS27" s="514"/>
      <c r="BT27" s="514"/>
      <c r="BU27" s="515"/>
      <c r="BV27" s="513">
        <v>100000</v>
      </c>
      <c r="BW27" s="514"/>
      <c r="BX27" s="514"/>
      <c r="BY27" s="514"/>
      <c r="BZ27" s="514"/>
      <c r="CA27" s="514"/>
      <c r="CB27" s="514"/>
      <c r="CC27" s="515"/>
      <c r="CD27" s="178"/>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2">
      <c r="A28" s="163"/>
      <c r="B28" s="565"/>
      <c r="C28" s="541"/>
      <c r="D28" s="542"/>
      <c r="E28" s="444" t="s">
        <v>173</v>
      </c>
      <c r="F28" s="424"/>
      <c r="G28" s="424"/>
      <c r="H28" s="424"/>
      <c r="I28" s="424"/>
      <c r="J28" s="424"/>
      <c r="K28" s="425"/>
      <c r="L28" s="445">
        <v>1</v>
      </c>
      <c r="M28" s="446"/>
      <c r="N28" s="446"/>
      <c r="O28" s="446"/>
      <c r="P28" s="488"/>
      <c r="Q28" s="445">
        <v>2600</v>
      </c>
      <c r="R28" s="446"/>
      <c r="S28" s="446"/>
      <c r="T28" s="446"/>
      <c r="U28" s="446"/>
      <c r="V28" s="488"/>
      <c r="W28" s="540"/>
      <c r="X28" s="541"/>
      <c r="Y28" s="542"/>
      <c r="Z28" s="444" t="s">
        <v>174</v>
      </c>
      <c r="AA28" s="424"/>
      <c r="AB28" s="424"/>
      <c r="AC28" s="424"/>
      <c r="AD28" s="424"/>
      <c r="AE28" s="424"/>
      <c r="AF28" s="424"/>
      <c r="AG28" s="425"/>
      <c r="AH28" s="445" t="s">
        <v>122</v>
      </c>
      <c r="AI28" s="446"/>
      <c r="AJ28" s="446"/>
      <c r="AK28" s="446"/>
      <c r="AL28" s="488"/>
      <c r="AM28" s="445" t="s">
        <v>122</v>
      </c>
      <c r="AN28" s="446"/>
      <c r="AO28" s="446"/>
      <c r="AP28" s="446"/>
      <c r="AQ28" s="446"/>
      <c r="AR28" s="488"/>
      <c r="AS28" s="445" t="s">
        <v>122</v>
      </c>
      <c r="AT28" s="446"/>
      <c r="AU28" s="446"/>
      <c r="AV28" s="446"/>
      <c r="AW28" s="446"/>
      <c r="AX28" s="447"/>
      <c r="AY28" s="548" t="s">
        <v>175</v>
      </c>
      <c r="AZ28" s="549"/>
      <c r="BA28" s="549"/>
      <c r="BB28" s="550"/>
      <c r="BC28" s="354" t="s">
        <v>46</v>
      </c>
      <c r="BD28" s="355"/>
      <c r="BE28" s="355"/>
      <c r="BF28" s="355"/>
      <c r="BG28" s="355"/>
      <c r="BH28" s="355"/>
      <c r="BI28" s="355"/>
      <c r="BJ28" s="355"/>
      <c r="BK28" s="355"/>
      <c r="BL28" s="355"/>
      <c r="BM28" s="356"/>
      <c r="BN28" s="357">
        <v>3755816</v>
      </c>
      <c r="BO28" s="358"/>
      <c r="BP28" s="358"/>
      <c r="BQ28" s="358"/>
      <c r="BR28" s="358"/>
      <c r="BS28" s="358"/>
      <c r="BT28" s="358"/>
      <c r="BU28" s="359"/>
      <c r="BV28" s="357">
        <v>3927712</v>
      </c>
      <c r="BW28" s="358"/>
      <c r="BX28" s="358"/>
      <c r="BY28" s="358"/>
      <c r="BZ28" s="358"/>
      <c r="CA28" s="358"/>
      <c r="CB28" s="358"/>
      <c r="CC28" s="359"/>
      <c r="CD28" s="176"/>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2">
      <c r="A29" s="163"/>
      <c r="B29" s="565"/>
      <c r="C29" s="541"/>
      <c r="D29" s="542"/>
      <c r="E29" s="444" t="s">
        <v>176</v>
      </c>
      <c r="F29" s="424"/>
      <c r="G29" s="424"/>
      <c r="H29" s="424"/>
      <c r="I29" s="424"/>
      <c r="J29" s="424"/>
      <c r="K29" s="425"/>
      <c r="L29" s="445">
        <v>14</v>
      </c>
      <c r="M29" s="446"/>
      <c r="N29" s="446"/>
      <c r="O29" s="446"/>
      <c r="P29" s="488"/>
      <c r="Q29" s="445">
        <v>2364</v>
      </c>
      <c r="R29" s="446"/>
      <c r="S29" s="446"/>
      <c r="T29" s="446"/>
      <c r="U29" s="446"/>
      <c r="V29" s="488"/>
      <c r="W29" s="543"/>
      <c r="X29" s="544"/>
      <c r="Y29" s="545"/>
      <c r="Z29" s="444" t="s">
        <v>177</v>
      </c>
      <c r="AA29" s="424"/>
      <c r="AB29" s="424"/>
      <c r="AC29" s="424"/>
      <c r="AD29" s="424"/>
      <c r="AE29" s="424"/>
      <c r="AF29" s="424"/>
      <c r="AG29" s="425"/>
      <c r="AH29" s="445">
        <v>270</v>
      </c>
      <c r="AI29" s="446"/>
      <c r="AJ29" s="446"/>
      <c r="AK29" s="446"/>
      <c r="AL29" s="488"/>
      <c r="AM29" s="445">
        <v>850188</v>
      </c>
      <c r="AN29" s="446"/>
      <c r="AO29" s="446"/>
      <c r="AP29" s="446"/>
      <c r="AQ29" s="446"/>
      <c r="AR29" s="488"/>
      <c r="AS29" s="445">
        <v>3149</v>
      </c>
      <c r="AT29" s="446"/>
      <c r="AU29" s="446"/>
      <c r="AV29" s="446"/>
      <c r="AW29" s="446"/>
      <c r="AX29" s="447"/>
      <c r="AY29" s="551"/>
      <c r="AZ29" s="552"/>
      <c r="BA29" s="552"/>
      <c r="BB29" s="553"/>
      <c r="BC29" s="428" t="s">
        <v>178</v>
      </c>
      <c r="BD29" s="429"/>
      <c r="BE29" s="429"/>
      <c r="BF29" s="429"/>
      <c r="BG29" s="429"/>
      <c r="BH29" s="429"/>
      <c r="BI29" s="429"/>
      <c r="BJ29" s="429"/>
      <c r="BK29" s="429"/>
      <c r="BL29" s="429"/>
      <c r="BM29" s="430"/>
      <c r="BN29" s="394">
        <v>227795</v>
      </c>
      <c r="BO29" s="395"/>
      <c r="BP29" s="395"/>
      <c r="BQ29" s="395"/>
      <c r="BR29" s="395"/>
      <c r="BS29" s="395"/>
      <c r="BT29" s="395"/>
      <c r="BU29" s="396"/>
      <c r="BV29" s="394">
        <v>203382</v>
      </c>
      <c r="BW29" s="395"/>
      <c r="BX29" s="395"/>
      <c r="BY29" s="395"/>
      <c r="BZ29" s="395"/>
      <c r="CA29" s="395"/>
      <c r="CB29" s="395"/>
      <c r="CC29" s="396"/>
      <c r="CD29" s="178"/>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5">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179</v>
      </c>
      <c r="X30" s="562"/>
      <c r="Y30" s="562"/>
      <c r="Z30" s="562"/>
      <c r="AA30" s="562"/>
      <c r="AB30" s="562"/>
      <c r="AC30" s="562"/>
      <c r="AD30" s="562"/>
      <c r="AE30" s="562"/>
      <c r="AF30" s="562"/>
      <c r="AG30" s="563"/>
      <c r="AH30" s="521">
        <v>94.8</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48</v>
      </c>
      <c r="BD30" s="511"/>
      <c r="BE30" s="511"/>
      <c r="BF30" s="511"/>
      <c r="BG30" s="511"/>
      <c r="BH30" s="511"/>
      <c r="BI30" s="511"/>
      <c r="BJ30" s="511"/>
      <c r="BK30" s="511"/>
      <c r="BL30" s="511"/>
      <c r="BM30" s="512"/>
      <c r="BN30" s="513">
        <v>5724499</v>
      </c>
      <c r="BO30" s="514"/>
      <c r="BP30" s="514"/>
      <c r="BQ30" s="514"/>
      <c r="BR30" s="514"/>
      <c r="BS30" s="514"/>
      <c r="BT30" s="514"/>
      <c r="BU30" s="515"/>
      <c r="BV30" s="513">
        <v>5830860</v>
      </c>
      <c r="BW30" s="514"/>
      <c r="BX30" s="514"/>
      <c r="BY30" s="514"/>
      <c r="BZ30" s="514"/>
      <c r="CA30" s="514"/>
      <c r="CB30" s="514"/>
      <c r="CC30" s="515"/>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x14ac:dyDescent="0.2">
      <c r="A31" s="163"/>
      <c r="B31" s="185"/>
      <c r="DI31" s="186"/>
    </row>
    <row r="32" spans="1:113" ht="13.5" customHeight="1" x14ac:dyDescent="0.2">
      <c r="A32" s="163"/>
      <c r="B32" s="187"/>
      <c r="C32" s="557" t="s">
        <v>180</v>
      </c>
      <c r="D32" s="557"/>
      <c r="E32" s="557"/>
      <c r="F32" s="557"/>
      <c r="G32" s="557"/>
      <c r="H32" s="557"/>
      <c r="I32" s="557"/>
      <c r="J32" s="557"/>
      <c r="K32" s="557"/>
      <c r="L32" s="557"/>
      <c r="M32" s="557"/>
      <c r="N32" s="557"/>
      <c r="O32" s="557"/>
      <c r="P32" s="557"/>
      <c r="Q32" s="557"/>
      <c r="R32" s="557"/>
      <c r="S32" s="557"/>
      <c r="U32" s="398" t="s">
        <v>181</v>
      </c>
      <c r="V32" s="398"/>
      <c r="W32" s="398"/>
      <c r="X32" s="398"/>
      <c r="Y32" s="398"/>
      <c r="Z32" s="398"/>
      <c r="AA32" s="398"/>
      <c r="AB32" s="398"/>
      <c r="AC32" s="398"/>
      <c r="AD32" s="398"/>
      <c r="AE32" s="398"/>
      <c r="AF32" s="398"/>
      <c r="AG32" s="398"/>
      <c r="AH32" s="398"/>
      <c r="AI32" s="398"/>
      <c r="AJ32" s="398"/>
      <c r="AK32" s="398"/>
      <c r="AM32" s="398" t="s">
        <v>182</v>
      </c>
      <c r="AN32" s="398"/>
      <c r="AO32" s="398"/>
      <c r="AP32" s="398"/>
      <c r="AQ32" s="398"/>
      <c r="AR32" s="398"/>
      <c r="AS32" s="398"/>
      <c r="AT32" s="398"/>
      <c r="AU32" s="398"/>
      <c r="AV32" s="398"/>
      <c r="AW32" s="398"/>
      <c r="AX32" s="398"/>
      <c r="AY32" s="398"/>
      <c r="AZ32" s="398"/>
      <c r="BA32" s="398"/>
      <c r="BB32" s="398"/>
      <c r="BC32" s="398"/>
      <c r="BE32" s="398" t="s">
        <v>183</v>
      </c>
      <c r="BF32" s="398"/>
      <c r="BG32" s="398"/>
      <c r="BH32" s="398"/>
      <c r="BI32" s="398"/>
      <c r="BJ32" s="398"/>
      <c r="BK32" s="398"/>
      <c r="BL32" s="398"/>
      <c r="BM32" s="398"/>
      <c r="BN32" s="398"/>
      <c r="BO32" s="398"/>
      <c r="BP32" s="398"/>
      <c r="BQ32" s="398"/>
      <c r="BR32" s="398"/>
      <c r="BS32" s="398"/>
      <c r="BT32" s="398"/>
      <c r="BU32" s="398"/>
      <c r="BW32" s="398" t="s">
        <v>184</v>
      </c>
      <c r="BX32" s="398"/>
      <c r="BY32" s="398"/>
      <c r="BZ32" s="398"/>
      <c r="CA32" s="398"/>
      <c r="CB32" s="398"/>
      <c r="CC32" s="398"/>
      <c r="CD32" s="398"/>
      <c r="CE32" s="398"/>
      <c r="CF32" s="398"/>
      <c r="CG32" s="398"/>
      <c r="CH32" s="398"/>
      <c r="CI32" s="398"/>
      <c r="CJ32" s="398"/>
      <c r="CK32" s="398"/>
      <c r="CL32" s="398"/>
      <c r="CM32" s="398"/>
      <c r="CO32" s="398" t="s">
        <v>185</v>
      </c>
      <c r="CP32" s="398"/>
      <c r="CQ32" s="398"/>
      <c r="CR32" s="398"/>
      <c r="CS32" s="398"/>
      <c r="CT32" s="398"/>
      <c r="CU32" s="398"/>
      <c r="CV32" s="398"/>
      <c r="CW32" s="398"/>
      <c r="CX32" s="398"/>
      <c r="CY32" s="398"/>
      <c r="CZ32" s="398"/>
      <c r="DA32" s="398"/>
      <c r="DB32" s="398"/>
      <c r="DC32" s="398"/>
      <c r="DD32" s="398"/>
      <c r="DE32" s="398"/>
      <c r="DI32" s="186"/>
    </row>
    <row r="33" spans="1:113" ht="13.5" customHeight="1" x14ac:dyDescent="0.2">
      <c r="A33" s="163"/>
      <c r="B33" s="187"/>
      <c r="C33" s="418" t="s">
        <v>186</v>
      </c>
      <c r="D33" s="418"/>
      <c r="E33" s="383" t="s">
        <v>187</v>
      </c>
      <c r="F33" s="383"/>
      <c r="G33" s="383"/>
      <c r="H33" s="383"/>
      <c r="I33" s="383"/>
      <c r="J33" s="383"/>
      <c r="K33" s="383"/>
      <c r="L33" s="383"/>
      <c r="M33" s="383"/>
      <c r="N33" s="383"/>
      <c r="O33" s="383"/>
      <c r="P33" s="383"/>
      <c r="Q33" s="383"/>
      <c r="R33" s="383"/>
      <c r="S33" s="383"/>
      <c r="T33" s="188"/>
      <c r="U33" s="418" t="s">
        <v>186</v>
      </c>
      <c r="V33" s="418"/>
      <c r="W33" s="383" t="s">
        <v>187</v>
      </c>
      <c r="X33" s="383"/>
      <c r="Y33" s="383"/>
      <c r="Z33" s="383"/>
      <c r="AA33" s="383"/>
      <c r="AB33" s="383"/>
      <c r="AC33" s="383"/>
      <c r="AD33" s="383"/>
      <c r="AE33" s="383"/>
      <c r="AF33" s="383"/>
      <c r="AG33" s="383"/>
      <c r="AH33" s="383"/>
      <c r="AI33" s="383"/>
      <c r="AJ33" s="383"/>
      <c r="AK33" s="383"/>
      <c r="AL33" s="188"/>
      <c r="AM33" s="418" t="s">
        <v>186</v>
      </c>
      <c r="AN33" s="418"/>
      <c r="AO33" s="383" t="s">
        <v>187</v>
      </c>
      <c r="AP33" s="383"/>
      <c r="AQ33" s="383"/>
      <c r="AR33" s="383"/>
      <c r="AS33" s="383"/>
      <c r="AT33" s="383"/>
      <c r="AU33" s="383"/>
      <c r="AV33" s="383"/>
      <c r="AW33" s="383"/>
      <c r="AX33" s="383"/>
      <c r="AY33" s="383"/>
      <c r="AZ33" s="383"/>
      <c r="BA33" s="383"/>
      <c r="BB33" s="383"/>
      <c r="BC33" s="383"/>
      <c r="BD33" s="189"/>
      <c r="BE33" s="383" t="s">
        <v>188</v>
      </c>
      <c r="BF33" s="383"/>
      <c r="BG33" s="383" t="s">
        <v>189</v>
      </c>
      <c r="BH33" s="383"/>
      <c r="BI33" s="383"/>
      <c r="BJ33" s="383"/>
      <c r="BK33" s="383"/>
      <c r="BL33" s="383"/>
      <c r="BM33" s="383"/>
      <c r="BN33" s="383"/>
      <c r="BO33" s="383"/>
      <c r="BP33" s="383"/>
      <c r="BQ33" s="383"/>
      <c r="BR33" s="383"/>
      <c r="BS33" s="383"/>
      <c r="BT33" s="383"/>
      <c r="BU33" s="383"/>
      <c r="BV33" s="189"/>
      <c r="BW33" s="418" t="s">
        <v>188</v>
      </c>
      <c r="BX33" s="418"/>
      <c r="BY33" s="383" t="s">
        <v>190</v>
      </c>
      <c r="BZ33" s="383"/>
      <c r="CA33" s="383"/>
      <c r="CB33" s="383"/>
      <c r="CC33" s="383"/>
      <c r="CD33" s="383"/>
      <c r="CE33" s="383"/>
      <c r="CF33" s="383"/>
      <c r="CG33" s="383"/>
      <c r="CH33" s="383"/>
      <c r="CI33" s="383"/>
      <c r="CJ33" s="383"/>
      <c r="CK33" s="383"/>
      <c r="CL33" s="383"/>
      <c r="CM33" s="383"/>
      <c r="CN33" s="188"/>
      <c r="CO33" s="418" t="s">
        <v>186</v>
      </c>
      <c r="CP33" s="418"/>
      <c r="CQ33" s="383" t="s">
        <v>191</v>
      </c>
      <c r="CR33" s="383"/>
      <c r="CS33" s="383"/>
      <c r="CT33" s="383"/>
      <c r="CU33" s="383"/>
      <c r="CV33" s="383"/>
      <c r="CW33" s="383"/>
      <c r="CX33" s="383"/>
      <c r="CY33" s="383"/>
      <c r="CZ33" s="383"/>
      <c r="DA33" s="383"/>
      <c r="DB33" s="383"/>
      <c r="DC33" s="383"/>
      <c r="DD33" s="383"/>
      <c r="DE33" s="383"/>
      <c r="DF33" s="188"/>
      <c r="DG33" s="583" t="s">
        <v>192</v>
      </c>
      <c r="DH33" s="583"/>
      <c r="DI33" s="190"/>
    </row>
    <row r="34" spans="1:113" ht="32.25" customHeight="1" x14ac:dyDescent="0.2">
      <c r="A34" s="163"/>
      <c r="B34" s="187"/>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2</v>
      </c>
      <c r="V34" s="584"/>
      <c r="W34" s="585" t="str">
        <f>IF('各会計、関係団体の財政状況及び健全化判断比率'!B28="","",'各会計、関係団体の財政状況及び健全化判断比率'!B28)</f>
        <v>さつま町国民健康保険事業特別会計</v>
      </c>
      <c r="X34" s="585"/>
      <c r="Y34" s="585"/>
      <c r="Z34" s="585"/>
      <c r="AA34" s="585"/>
      <c r="AB34" s="585"/>
      <c r="AC34" s="585"/>
      <c r="AD34" s="585"/>
      <c r="AE34" s="585"/>
      <c r="AF34" s="585"/>
      <c r="AG34" s="585"/>
      <c r="AH34" s="585"/>
      <c r="AI34" s="585"/>
      <c r="AJ34" s="585"/>
      <c r="AK34" s="585"/>
      <c r="AL34" s="163"/>
      <c r="AM34" s="584">
        <f>IF(AO34="","",MAX(C34:D43,U34:V43)+1)</f>
        <v>5</v>
      </c>
      <c r="AN34" s="584"/>
      <c r="AO34" s="585" t="str">
        <f>IF('各会計、関係団体の財政状況及び健全化判断比率'!B31="","",'各会計、関係団体の財政状況及び健全化判断比率'!B31)</f>
        <v>さつま町水道事業会計</v>
      </c>
      <c r="AP34" s="585"/>
      <c r="AQ34" s="585"/>
      <c r="AR34" s="585"/>
      <c r="AS34" s="585"/>
      <c r="AT34" s="585"/>
      <c r="AU34" s="585"/>
      <c r="AV34" s="585"/>
      <c r="AW34" s="585"/>
      <c r="AX34" s="585"/>
      <c r="AY34" s="585"/>
      <c r="AZ34" s="585"/>
      <c r="BA34" s="585"/>
      <c r="BB34" s="585"/>
      <c r="BC34" s="585"/>
      <c r="BD34" s="163"/>
      <c r="BE34" s="584" t="str">
        <f>IF(BG34="","",MAX(C34:D43,U34:V43,AM34:AN43)+1)</f>
        <v/>
      </c>
      <c r="BF34" s="584"/>
      <c r="BG34" s="585"/>
      <c r="BH34" s="585"/>
      <c r="BI34" s="585"/>
      <c r="BJ34" s="585"/>
      <c r="BK34" s="585"/>
      <c r="BL34" s="585"/>
      <c r="BM34" s="585"/>
      <c r="BN34" s="585"/>
      <c r="BO34" s="585"/>
      <c r="BP34" s="585"/>
      <c r="BQ34" s="585"/>
      <c r="BR34" s="585"/>
      <c r="BS34" s="585"/>
      <c r="BT34" s="585"/>
      <c r="BU34" s="585"/>
      <c r="BV34" s="163"/>
      <c r="BW34" s="584">
        <f>IF(BY34="","",MAX(C34:D43,U34:V43,AM34:AN43,BE34:BF43)+1)</f>
        <v>7</v>
      </c>
      <c r="BX34" s="584"/>
      <c r="BY34" s="585" t="str">
        <f>IF('各会計、関係団体の財政状況及び健全化判断比率'!B68="","",'各会計、関係団体の財政状況及び健全化判断比率'!B68)</f>
        <v>鹿児島県市町村総合事務組合</v>
      </c>
      <c r="BZ34" s="585"/>
      <c r="CA34" s="585"/>
      <c r="CB34" s="585"/>
      <c r="CC34" s="585"/>
      <c r="CD34" s="585"/>
      <c r="CE34" s="585"/>
      <c r="CF34" s="585"/>
      <c r="CG34" s="585"/>
      <c r="CH34" s="585"/>
      <c r="CI34" s="585"/>
      <c r="CJ34" s="585"/>
      <c r="CK34" s="585"/>
      <c r="CL34" s="585"/>
      <c r="CM34" s="585"/>
      <c r="CN34" s="163"/>
      <c r="CO34" s="584">
        <f>IF(CQ34="","",MAX(C34:D43,U34:V43,AM34:AN43,BE34:BF43,BW34:BX43)+1)</f>
        <v>10</v>
      </c>
      <c r="CP34" s="584"/>
      <c r="CQ34" s="585" t="str">
        <f>IF('各会計、関係団体の財政状況及び健全化判断比率'!BS7="","",'各会計、関係団体の財政状況及び健全化判断比率'!BS7)</f>
        <v>さつま町土地開発公社</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
      </c>
      <c r="DH34" s="586"/>
      <c r="DI34" s="190"/>
    </row>
    <row r="35" spans="1:113" ht="32.25" customHeight="1" x14ac:dyDescent="0.2">
      <c r="A35" s="163"/>
      <c r="B35" s="187"/>
      <c r="C35" s="584" t="str">
        <f>IF(E35="","",C34+1)</f>
        <v/>
      </c>
      <c r="D35" s="584"/>
      <c r="E35" s="585" t="str">
        <f>IF('各会計、関係団体の財政状況及び健全化判断比率'!B8="","",'各会計、関係団体の財政状況及び健全化判断比率'!B8)</f>
        <v/>
      </c>
      <c r="F35" s="585"/>
      <c r="G35" s="585"/>
      <c r="H35" s="585"/>
      <c r="I35" s="585"/>
      <c r="J35" s="585"/>
      <c r="K35" s="585"/>
      <c r="L35" s="585"/>
      <c r="M35" s="585"/>
      <c r="N35" s="585"/>
      <c r="O35" s="585"/>
      <c r="P35" s="585"/>
      <c r="Q35" s="585"/>
      <c r="R35" s="585"/>
      <c r="S35" s="585"/>
      <c r="T35" s="163"/>
      <c r="U35" s="584">
        <f>IF(W35="","",U34+1)</f>
        <v>3</v>
      </c>
      <c r="V35" s="584"/>
      <c r="W35" s="585" t="str">
        <f>IF('各会計、関係団体の財政状況及び健全化判断比率'!B29="","",'各会計、関係団体の財政状況及び健全化判断比率'!B29)</f>
        <v>さつま町介護保険事業特別会計</v>
      </c>
      <c r="X35" s="585"/>
      <c r="Y35" s="585"/>
      <c r="Z35" s="585"/>
      <c r="AA35" s="585"/>
      <c r="AB35" s="585"/>
      <c r="AC35" s="585"/>
      <c r="AD35" s="585"/>
      <c r="AE35" s="585"/>
      <c r="AF35" s="585"/>
      <c r="AG35" s="585"/>
      <c r="AH35" s="585"/>
      <c r="AI35" s="585"/>
      <c r="AJ35" s="585"/>
      <c r="AK35" s="585"/>
      <c r="AL35" s="163"/>
      <c r="AM35" s="584">
        <f t="shared" ref="AM35:AM43" si="0">IF(AO35="","",AM34+1)</f>
        <v>6</v>
      </c>
      <c r="AN35" s="584"/>
      <c r="AO35" s="585" t="str">
        <f>IF('各会計、関係団体の財政状況及び健全化判断比率'!B32="","",'各会計、関係団体の財政状況及び健全化判断比率'!B32)</f>
        <v>さつま町農業集落排水事業会計</v>
      </c>
      <c r="AP35" s="585"/>
      <c r="AQ35" s="585"/>
      <c r="AR35" s="585"/>
      <c r="AS35" s="585"/>
      <c r="AT35" s="585"/>
      <c r="AU35" s="585"/>
      <c r="AV35" s="585"/>
      <c r="AW35" s="585"/>
      <c r="AX35" s="585"/>
      <c r="AY35" s="585"/>
      <c r="AZ35" s="585"/>
      <c r="BA35" s="585"/>
      <c r="BB35" s="585"/>
      <c r="BC35" s="585"/>
      <c r="BD35" s="163"/>
      <c r="BE35" s="584" t="str">
        <f t="shared" ref="BE35:BE43" si="1">IF(BG35="","",BE34+1)</f>
        <v/>
      </c>
      <c r="BF35" s="584"/>
      <c r="BG35" s="585"/>
      <c r="BH35" s="585"/>
      <c r="BI35" s="585"/>
      <c r="BJ35" s="585"/>
      <c r="BK35" s="585"/>
      <c r="BL35" s="585"/>
      <c r="BM35" s="585"/>
      <c r="BN35" s="585"/>
      <c r="BO35" s="585"/>
      <c r="BP35" s="585"/>
      <c r="BQ35" s="585"/>
      <c r="BR35" s="585"/>
      <c r="BS35" s="585"/>
      <c r="BT35" s="585"/>
      <c r="BU35" s="585"/>
      <c r="BV35" s="163"/>
      <c r="BW35" s="584">
        <f t="shared" ref="BW35:BW43" si="2">IF(BY35="","",BW34+1)</f>
        <v>8</v>
      </c>
      <c r="BX35" s="584"/>
      <c r="BY35" s="585" t="str">
        <f>IF('各会計、関係団体の財政状況及び健全化判断比率'!B69="","",'各会計、関係団体の財政状況及び健全化判断比率'!B69)</f>
        <v>鹿児島県後期高齢者医療広域連合(一般会計)</v>
      </c>
      <c r="BZ35" s="585"/>
      <c r="CA35" s="585"/>
      <c r="CB35" s="585"/>
      <c r="CC35" s="585"/>
      <c r="CD35" s="585"/>
      <c r="CE35" s="585"/>
      <c r="CF35" s="585"/>
      <c r="CG35" s="585"/>
      <c r="CH35" s="585"/>
      <c r="CI35" s="585"/>
      <c r="CJ35" s="585"/>
      <c r="CK35" s="585"/>
      <c r="CL35" s="585"/>
      <c r="CM35" s="585"/>
      <c r="CN35" s="163"/>
      <c r="CO35" s="584" t="str">
        <f t="shared" ref="CO35:CO43" si="3">IF(CQ35="","",CO34+1)</f>
        <v/>
      </c>
      <c r="CP35" s="584"/>
      <c r="CQ35" s="585" t="str">
        <f>IF('各会計、関係団体の財政状況及び健全化判断比率'!BS8="","",'各会計、関係団体の財政状況及び健全化判断比率'!BS8)</f>
        <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90"/>
    </row>
    <row r="36" spans="1:113" ht="32.25" customHeight="1" x14ac:dyDescent="0.2">
      <c r="A36" s="163"/>
      <c r="B36" s="187"/>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63"/>
      <c r="U36" s="584">
        <f t="shared" ref="U36:U43" si="4">IF(W36="","",U35+1)</f>
        <v>4</v>
      </c>
      <c r="V36" s="584"/>
      <c r="W36" s="585" t="str">
        <f>IF('各会計、関係団体の財政状況及び健全化判断比率'!B30="","",'各会計、関係団体の財政状況及び健全化判断比率'!B30)</f>
        <v>さつま町後期高齢者医療特別会計</v>
      </c>
      <c r="X36" s="585"/>
      <c r="Y36" s="585"/>
      <c r="Z36" s="585"/>
      <c r="AA36" s="585"/>
      <c r="AB36" s="585"/>
      <c r="AC36" s="585"/>
      <c r="AD36" s="585"/>
      <c r="AE36" s="585"/>
      <c r="AF36" s="585"/>
      <c r="AG36" s="585"/>
      <c r="AH36" s="585"/>
      <c r="AI36" s="585"/>
      <c r="AJ36" s="585"/>
      <c r="AK36" s="585"/>
      <c r="AL36" s="163"/>
      <c r="AM36" s="584" t="str">
        <f t="shared" si="0"/>
        <v/>
      </c>
      <c r="AN36" s="584"/>
      <c r="AO36" s="585"/>
      <c r="AP36" s="585"/>
      <c r="AQ36" s="585"/>
      <c r="AR36" s="585"/>
      <c r="AS36" s="585"/>
      <c r="AT36" s="585"/>
      <c r="AU36" s="585"/>
      <c r="AV36" s="585"/>
      <c r="AW36" s="585"/>
      <c r="AX36" s="585"/>
      <c r="AY36" s="585"/>
      <c r="AZ36" s="585"/>
      <c r="BA36" s="585"/>
      <c r="BB36" s="585"/>
      <c r="BC36" s="585"/>
      <c r="BD36" s="163"/>
      <c r="BE36" s="584" t="str">
        <f t="shared" si="1"/>
        <v/>
      </c>
      <c r="BF36" s="584"/>
      <c r="BG36" s="585"/>
      <c r="BH36" s="585"/>
      <c r="BI36" s="585"/>
      <c r="BJ36" s="585"/>
      <c r="BK36" s="585"/>
      <c r="BL36" s="585"/>
      <c r="BM36" s="585"/>
      <c r="BN36" s="585"/>
      <c r="BO36" s="585"/>
      <c r="BP36" s="585"/>
      <c r="BQ36" s="585"/>
      <c r="BR36" s="585"/>
      <c r="BS36" s="585"/>
      <c r="BT36" s="585"/>
      <c r="BU36" s="585"/>
      <c r="BV36" s="163"/>
      <c r="BW36" s="584">
        <f t="shared" si="2"/>
        <v>9</v>
      </c>
      <c r="BX36" s="584"/>
      <c r="BY36" s="585" t="str">
        <f>IF('各会計、関係団体の財政状況及び健全化判断比率'!B70="","",'各会計、関係団体の財政状況及び健全化判断比率'!B70)</f>
        <v>鹿児島県後期高齢者医療広域連合(特別会計)</v>
      </c>
      <c r="BZ36" s="585"/>
      <c r="CA36" s="585"/>
      <c r="CB36" s="585"/>
      <c r="CC36" s="585"/>
      <c r="CD36" s="585"/>
      <c r="CE36" s="585"/>
      <c r="CF36" s="585"/>
      <c r="CG36" s="585"/>
      <c r="CH36" s="585"/>
      <c r="CI36" s="585"/>
      <c r="CJ36" s="585"/>
      <c r="CK36" s="585"/>
      <c r="CL36" s="585"/>
      <c r="CM36" s="585"/>
      <c r="CN36" s="163"/>
      <c r="CO36" s="584" t="str">
        <f t="shared" si="3"/>
        <v/>
      </c>
      <c r="CP36" s="584"/>
      <c r="CQ36" s="585" t="str">
        <f>IF('各会計、関係団体の財政状況及び健全化判断比率'!BS9="","",'各会計、関係団体の財政状況及び健全化判断比率'!BS9)</f>
        <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90"/>
    </row>
    <row r="37" spans="1:113" ht="32.25" customHeight="1" x14ac:dyDescent="0.2">
      <c r="A37" s="163"/>
      <c r="B37" s="187"/>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63"/>
      <c r="U37" s="584" t="str">
        <f t="shared" si="4"/>
        <v/>
      </c>
      <c r="V37" s="584"/>
      <c r="W37" s="585"/>
      <c r="X37" s="585"/>
      <c r="Y37" s="585"/>
      <c r="Z37" s="585"/>
      <c r="AA37" s="585"/>
      <c r="AB37" s="585"/>
      <c r="AC37" s="585"/>
      <c r="AD37" s="585"/>
      <c r="AE37" s="585"/>
      <c r="AF37" s="585"/>
      <c r="AG37" s="585"/>
      <c r="AH37" s="585"/>
      <c r="AI37" s="585"/>
      <c r="AJ37" s="585"/>
      <c r="AK37" s="585"/>
      <c r="AL37" s="163"/>
      <c r="AM37" s="584" t="str">
        <f t="shared" si="0"/>
        <v/>
      </c>
      <c r="AN37" s="584"/>
      <c r="AO37" s="585"/>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t="str">
        <f t="shared" si="2"/>
        <v/>
      </c>
      <c r="BX37" s="584"/>
      <c r="BY37" s="585" t="str">
        <f>IF('各会計、関係団体の財政状況及び健全化判断比率'!B71="","",'各会計、関係団体の財政状況及び健全化判断比率'!B71)</f>
        <v/>
      </c>
      <c r="BZ37" s="585"/>
      <c r="CA37" s="585"/>
      <c r="CB37" s="585"/>
      <c r="CC37" s="585"/>
      <c r="CD37" s="585"/>
      <c r="CE37" s="585"/>
      <c r="CF37" s="585"/>
      <c r="CG37" s="585"/>
      <c r="CH37" s="585"/>
      <c r="CI37" s="585"/>
      <c r="CJ37" s="585"/>
      <c r="CK37" s="585"/>
      <c r="CL37" s="585"/>
      <c r="CM37" s="585"/>
      <c r="CN37" s="163"/>
      <c r="CO37" s="584" t="str">
        <f t="shared" si="3"/>
        <v/>
      </c>
      <c r="CP37" s="584"/>
      <c r="CQ37" s="585" t="str">
        <f>IF('各会計、関係団体の財政状況及び健全化判断比率'!BS10="","",'各会計、関係団体の財政状況及び健全化判断比率'!BS10)</f>
        <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90"/>
    </row>
    <row r="38" spans="1:113" ht="32.25" customHeight="1" x14ac:dyDescent="0.2">
      <c r="A38" s="163"/>
      <c r="B38" s="187"/>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63"/>
      <c r="U38" s="584" t="str">
        <f t="shared" si="4"/>
        <v/>
      </c>
      <c r="V38" s="584"/>
      <c r="W38" s="585"/>
      <c r="X38" s="585"/>
      <c r="Y38" s="585"/>
      <c r="Z38" s="585"/>
      <c r="AA38" s="585"/>
      <c r="AB38" s="585"/>
      <c r="AC38" s="585"/>
      <c r="AD38" s="585"/>
      <c r="AE38" s="585"/>
      <c r="AF38" s="585"/>
      <c r="AG38" s="585"/>
      <c r="AH38" s="585"/>
      <c r="AI38" s="585"/>
      <c r="AJ38" s="585"/>
      <c r="AK38" s="585"/>
      <c r="AL38" s="163"/>
      <c r="AM38" s="584" t="str">
        <f t="shared" si="0"/>
        <v/>
      </c>
      <c r="AN38" s="584"/>
      <c r="AO38" s="585"/>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t="str">
        <f t="shared" si="2"/>
        <v/>
      </c>
      <c r="BX38" s="584"/>
      <c r="BY38" s="585" t="str">
        <f>IF('各会計、関係団体の財政状況及び健全化判断比率'!B72="","",'各会計、関係団体の財政状況及び健全化判断比率'!B72)</f>
        <v/>
      </c>
      <c r="BZ38" s="585"/>
      <c r="CA38" s="585"/>
      <c r="CB38" s="585"/>
      <c r="CC38" s="585"/>
      <c r="CD38" s="585"/>
      <c r="CE38" s="585"/>
      <c r="CF38" s="585"/>
      <c r="CG38" s="585"/>
      <c r="CH38" s="585"/>
      <c r="CI38" s="585"/>
      <c r="CJ38" s="585"/>
      <c r="CK38" s="585"/>
      <c r="CL38" s="585"/>
      <c r="CM38" s="585"/>
      <c r="CN38" s="163"/>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90"/>
    </row>
    <row r="39" spans="1:113" ht="32.25" customHeight="1" x14ac:dyDescent="0.2">
      <c r="A39" s="163"/>
      <c r="B39" s="187"/>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t="str">
        <f t="shared" si="2"/>
        <v/>
      </c>
      <c r="BX39" s="584"/>
      <c r="BY39" s="585" t="str">
        <f>IF('各会計、関係団体の財政状況及び健全化判断比率'!B73="","",'各会計、関係団体の財政状況及び健全化判断比率'!B73)</f>
        <v/>
      </c>
      <c r="BZ39" s="585"/>
      <c r="CA39" s="585"/>
      <c r="CB39" s="585"/>
      <c r="CC39" s="585"/>
      <c r="CD39" s="585"/>
      <c r="CE39" s="585"/>
      <c r="CF39" s="585"/>
      <c r="CG39" s="585"/>
      <c r="CH39" s="585"/>
      <c r="CI39" s="585"/>
      <c r="CJ39" s="585"/>
      <c r="CK39" s="585"/>
      <c r="CL39" s="585"/>
      <c r="CM39" s="585"/>
      <c r="CN39" s="163"/>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90"/>
    </row>
    <row r="40" spans="1:113" ht="32.25" customHeight="1" x14ac:dyDescent="0.2">
      <c r="A40" s="163"/>
      <c r="B40" s="187"/>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t="str">
        <f t="shared" si="2"/>
        <v/>
      </c>
      <c r="BX40" s="584"/>
      <c r="BY40" s="585" t="str">
        <f>IF('各会計、関係団体の財政状況及び健全化判断比率'!B74="","",'各会計、関係団体の財政状況及び健全化判断比率'!B74)</f>
        <v/>
      </c>
      <c r="BZ40" s="585"/>
      <c r="CA40" s="585"/>
      <c r="CB40" s="585"/>
      <c r="CC40" s="585"/>
      <c r="CD40" s="585"/>
      <c r="CE40" s="585"/>
      <c r="CF40" s="585"/>
      <c r="CG40" s="585"/>
      <c r="CH40" s="585"/>
      <c r="CI40" s="585"/>
      <c r="CJ40" s="585"/>
      <c r="CK40" s="585"/>
      <c r="CL40" s="585"/>
      <c r="CM40" s="585"/>
      <c r="CN40" s="163"/>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90"/>
    </row>
    <row r="41" spans="1:113" ht="32.25" customHeight="1" x14ac:dyDescent="0.2">
      <c r="A41" s="163"/>
      <c r="B41" s="187"/>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t="str">
        <f t="shared" si="2"/>
        <v/>
      </c>
      <c r="BX41" s="584"/>
      <c r="BY41" s="585" t="str">
        <f>IF('各会計、関係団体の財政状況及び健全化判断比率'!B75="","",'各会計、関係団体の財政状況及び健全化判断比率'!B75)</f>
        <v/>
      </c>
      <c r="BZ41" s="585"/>
      <c r="CA41" s="585"/>
      <c r="CB41" s="585"/>
      <c r="CC41" s="585"/>
      <c r="CD41" s="585"/>
      <c r="CE41" s="585"/>
      <c r="CF41" s="585"/>
      <c r="CG41" s="585"/>
      <c r="CH41" s="585"/>
      <c r="CI41" s="585"/>
      <c r="CJ41" s="585"/>
      <c r="CK41" s="585"/>
      <c r="CL41" s="585"/>
      <c r="CM41" s="585"/>
      <c r="CN41" s="163"/>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90"/>
    </row>
    <row r="42" spans="1:113" ht="32.25" customHeight="1" x14ac:dyDescent="0.2">
      <c r="B42" s="187"/>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t="str">
        <f t="shared" si="2"/>
        <v/>
      </c>
      <c r="BX42" s="584"/>
      <c r="BY42" s="585" t="str">
        <f>IF('各会計、関係団体の財政状況及び健全化判断比率'!B76="","",'各会計、関係団体の財政状況及び健全化判断比率'!B76)</f>
        <v/>
      </c>
      <c r="BZ42" s="585"/>
      <c r="CA42" s="585"/>
      <c r="CB42" s="585"/>
      <c r="CC42" s="585"/>
      <c r="CD42" s="585"/>
      <c r="CE42" s="585"/>
      <c r="CF42" s="585"/>
      <c r="CG42" s="585"/>
      <c r="CH42" s="585"/>
      <c r="CI42" s="585"/>
      <c r="CJ42" s="585"/>
      <c r="CK42" s="585"/>
      <c r="CL42" s="585"/>
      <c r="CM42" s="585"/>
      <c r="CN42" s="163"/>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90"/>
    </row>
    <row r="43" spans="1:113" ht="32.25" customHeight="1" x14ac:dyDescent="0.2">
      <c r="B43" s="187"/>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t="str">
        <f t="shared" si="2"/>
        <v/>
      </c>
      <c r="BX43" s="584"/>
      <c r="BY43" s="585" t="str">
        <f>IF('各会計、関係団体の財政状況及び健全化判断比率'!B77="","",'各会計、関係団体の財政状況及び健全化判断比率'!B77)</f>
        <v/>
      </c>
      <c r="BZ43" s="585"/>
      <c r="CA43" s="585"/>
      <c r="CB43" s="585"/>
      <c r="CC43" s="585"/>
      <c r="CD43" s="585"/>
      <c r="CE43" s="585"/>
      <c r="CF43" s="585"/>
      <c r="CG43" s="585"/>
      <c r="CH43" s="585"/>
      <c r="CI43" s="585"/>
      <c r="CJ43" s="585"/>
      <c r="CK43" s="585"/>
      <c r="CL43" s="585"/>
      <c r="CM43" s="585"/>
      <c r="CN43" s="163"/>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90"/>
    </row>
    <row r="44" spans="1:113" ht="13.5" customHeight="1" thickBot="1" x14ac:dyDescent="0.25">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2"/>
    <row r="46" spans="1:113" x14ac:dyDescent="0.2">
      <c r="B46" s="162" t="s">
        <v>193</v>
      </c>
      <c r="E46" s="587" t="s">
        <v>194</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2">
      <c r="E47" s="587" t="s">
        <v>195</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2">
      <c r="E48" s="587" t="s">
        <v>196</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2">
      <c r="E49" s="588" t="s">
        <v>197</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2">
      <c r="E50" s="587" t="s">
        <v>198</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2">
      <c r="E51" s="587" t="s">
        <v>199</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2">
      <c r="E52" s="587" t="s">
        <v>200</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2">
      <c r="E53" s="587" t="s">
        <v>201</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2"/>
    <row r="55" spans="5:113" x14ac:dyDescent="0.2"/>
    <row r="56" spans="5:113" x14ac:dyDescent="0.2"/>
  </sheetData>
  <sheetProtection algorithmName="SHA-512" hashValue="9guYlchuRq5IBrko/4abvdoMLBU7f2hb7f07vSPUKDQEWQx4EskIJg6hncK0kESWDzaln2U8Ns9Q5MKiCIfnTw==" saltValue="n/QctpO7RAb1qxW5KeJF1Q=="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2"/>
  <cols>
    <col min="1" max="1" width="6.6328125" style="23" customWidth="1"/>
    <col min="2" max="2" width="11" style="23" customWidth="1"/>
    <col min="3" max="3" width="17" style="23" customWidth="1"/>
    <col min="4" max="5" width="16.63281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3">
      <c r="A33" s="22"/>
      <c r="B33" s="25" t="s">
        <v>6</v>
      </c>
      <c r="C33" s="26"/>
      <c r="D33" s="26"/>
      <c r="E33" s="27" t="s">
        <v>2</v>
      </c>
      <c r="F33" s="28" t="s">
        <v>524</v>
      </c>
      <c r="G33" s="29" t="s">
        <v>525</v>
      </c>
      <c r="H33" s="29" t="s">
        <v>526</v>
      </c>
      <c r="I33" s="29" t="s">
        <v>527</v>
      </c>
      <c r="J33" s="30" t="s">
        <v>528</v>
      </c>
      <c r="K33" s="22"/>
      <c r="L33" s="22"/>
      <c r="M33" s="22"/>
      <c r="N33" s="22"/>
      <c r="O33" s="22"/>
      <c r="P33" s="22"/>
    </row>
    <row r="34" spans="1:16" ht="39" customHeight="1" x14ac:dyDescent="0.2">
      <c r="A34" s="22"/>
      <c r="B34" s="31"/>
      <c r="C34" s="1136" t="s">
        <v>534</v>
      </c>
      <c r="D34" s="1136"/>
      <c r="E34" s="1137"/>
      <c r="F34" s="32">
        <v>10.77</v>
      </c>
      <c r="G34" s="33">
        <v>13.89</v>
      </c>
      <c r="H34" s="33">
        <v>13.02</v>
      </c>
      <c r="I34" s="33">
        <v>15.48</v>
      </c>
      <c r="J34" s="34">
        <v>13.62</v>
      </c>
      <c r="K34" s="22"/>
      <c r="L34" s="22"/>
      <c r="M34" s="22"/>
      <c r="N34" s="22"/>
      <c r="O34" s="22"/>
      <c r="P34" s="22"/>
    </row>
    <row r="35" spans="1:16" ht="39" customHeight="1" x14ac:dyDescent="0.2">
      <c r="A35" s="22"/>
      <c r="B35" s="35"/>
      <c r="C35" s="1132" t="s">
        <v>535</v>
      </c>
      <c r="D35" s="1132"/>
      <c r="E35" s="1133"/>
      <c r="F35" s="36">
        <v>6.1</v>
      </c>
      <c r="G35" s="37">
        <v>5.75</v>
      </c>
      <c r="H35" s="37">
        <v>5.81</v>
      </c>
      <c r="I35" s="37">
        <v>5.51</v>
      </c>
      <c r="J35" s="38">
        <v>5.18</v>
      </c>
      <c r="K35" s="22"/>
      <c r="L35" s="22"/>
      <c r="M35" s="22"/>
      <c r="N35" s="22"/>
      <c r="O35" s="22"/>
      <c r="P35" s="22"/>
    </row>
    <row r="36" spans="1:16" ht="39" customHeight="1" x14ac:dyDescent="0.2">
      <c r="A36" s="22"/>
      <c r="B36" s="35"/>
      <c r="C36" s="1132" t="s">
        <v>536</v>
      </c>
      <c r="D36" s="1132"/>
      <c r="E36" s="1133"/>
      <c r="F36" s="36">
        <v>1.84</v>
      </c>
      <c r="G36" s="37">
        <v>2.15</v>
      </c>
      <c r="H36" s="37">
        <v>2.2400000000000002</v>
      </c>
      <c r="I36" s="37">
        <v>1.86</v>
      </c>
      <c r="J36" s="38">
        <v>1.57</v>
      </c>
      <c r="K36" s="22"/>
      <c r="L36" s="22"/>
      <c r="M36" s="22"/>
      <c r="N36" s="22"/>
      <c r="O36" s="22"/>
      <c r="P36" s="22"/>
    </row>
    <row r="37" spans="1:16" ht="39" customHeight="1" x14ac:dyDescent="0.2">
      <c r="A37" s="22"/>
      <c r="B37" s="35"/>
      <c r="C37" s="1132" t="s">
        <v>537</v>
      </c>
      <c r="D37" s="1132"/>
      <c r="E37" s="1133"/>
      <c r="F37" s="36">
        <v>3.13</v>
      </c>
      <c r="G37" s="37">
        <v>3.21</v>
      </c>
      <c r="H37" s="37">
        <v>3.05</v>
      </c>
      <c r="I37" s="37">
        <v>2.64</v>
      </c>
      <c r="J37" s="38">
        <v>1.39</v>
      </c>
      <c r="K37" s="22"/>
      <c r="L37" s="22"/>
      <c r="M37" s="22"/>
      <c r="N37" s="22"/>
      <c r="O37" s="22"/>
      <c r="P37" s="22"/>
    </row>
    <row r="38" spans="1:16" ht="39" customHeight="1" x14ac:dyDescent="0.2">
      <c r="A38" s="22"/>
      <c r="B38" s="35"/>
      <c r="C38" s="1132" t="s">
        <v>538</v>
      </c>
      <c r="D38" s="1132"/>
      <c r="E38" s="1133"/>
      <c r="F38" s="36" t="s">
        <v>486</v>
      </c>
      <c r="G38" s="37" t="s">
        <v>486</v>
      </c>
      <c r="H38" s="37" t="s">
        <v>486</v>
      </c>
      <c r="I38" s="37" t="s">
        <v>486</v>
      </c>
      <c r="J38" s="38">
        <v>0.89</v>
      </c>
      <c r="K38" s="22"/>
      <c r="L38" s="22"/>
      <c r="M38" s="22"/>
      <c r="N38" s="22"/>
      <c r="O38" s="22"/>
      <c r="P38" s="22"/>
    </row>
    <row r="39" spans="1:16" ht="39" customHeight="1" x14ac:dyDescent="0.2">
      <c r="A39" s="22"/>
      <c r="B39" s="35"/>
      <c r="C39" s="1132" t="s">
        <v>539</v>
      </c>
      <c r="D39" s="1132"/>
      <c r="E39" s="1133"/>
      <c r="F39" s="36">
        <v>0.03</v>
      </c>
      <c r="G39" s="37">
        <v>0.02</v>
      </c>
      <c r="H39" s="37">
        <v>0.01</v>
      </c>
      <c r="I39" s="37">
        <v>0</v>
      </c>
      <c r="J39" s="38">
        <v>0.02</v>
      </c>
      <c r="K39" s="22"/>
      <c r="L39" s="22"/>
      <c r="M39" s="22"/>
      <c r="N39" s="22"/>
      <c r="O39" s="22"/>
      <c r="P39" s="22"/>
    </row>
    <row r="40" spans="1:16" ht="39" customHeight="1" x14ac:dyDescent="0.2">
      <c r="A40" s="22"/>
      <c r="B40" s="35"/>
      <c r="C40" s="1132"/>
      <c r="D40" s="1132"/>
      <c r="E40" s="1133"/>
      <c r="F40" s="36"/>
      <c r="G40" s="37"/>
      <c r="H40" s="37"/>
      <c r="I40" s="37"/>
      <c r="J40" s="38"/>
      <c r="K40" s="22"/>
      <c r="L40" s="22"/>
      <c r="M40" s="22"/>
      <c r="N40" s="22"/>
      <c r="O40" s="22"/>
      <c r="P40" s="22"/>
    </row>
    <row r="41" spans="1:16" ht="39" customHeight="1" x14ac:dyDescent="0.2">
      <c r="A41" s="22"/>
      <c r="B41" s="35"/>
      <c r="C41" s="1132"/>
      <c r="D41" s="1132"/>
      <c r="E41" s="1133"/>
      <c r="F41" s="36"/>
      <c r="G41" s="37"/>
      <c r="H41" s="37"/>
      <c r="I41" s="37"/>
      <c r="J41" s="38"/>
      <c r="K41" s="22"/>
      <c r="L41" s="22"/>
      <c r="M41" s="22"/>
      <c r="N41" s="22"/>
      <c r="O41" s="22"/>
      <c r="P41" s="22"/>
    </row>
    <row r="42" spans="1:16" ht="39" customHeight="1" x14ac:dyDescent="0.2">
      <c r="A42" s="22"/>
      <c r="B42" s="39"/>
      <c r="C42" s="1132" t="s">
        <v>540</v>
      </c>
      <c r="D42" s="1132"/>
      <c r="E42" s="1133"/>
      <c r="F42" s="36" t="s">
        <v>486</v>
      </c>
      <c r="G42" s="37" t="s">
        <v>486</v>
      </c>
      <c r="H42" s="37" t="s">
        <v>486</v>
      </c>
      <c r="I42" s="37" t="s">
        <v>486</v>
      </c>
      <c r="J42" s="38" t="s">
        <v>486</v>
      </c>
      <c r="K42" s="22"/>
      <c r="L42" s="22"/>
      <c r="M42" s="22"/>
      <c r="N42" s="22"/>
      <c r="O42" s="22"/>
      <c r="P42" s="22"/>
    </row>
    <row r="43" spans="1:16" ht="39" customHeight="1" thickBot="1" x14ac:dyDescent="0.25">
      <c r="A43" s="22"/>
      <c r="B43" s="40"/>
      <c r="C43" s="1134" t="s">
        <v>541</v>
      </c>
      <c r="D43" s="1134"/>
      <c r="E43" s="1135"/>
      <c r="F43" s="41">
        <v>0.06</v>
      </c>
      <c r="G43" s="42">
        <v>7.0000000000000007E-2</v>
      </c>
      <c r="H43" s="42">
        <v>0.06</v>
      </c>
      <c r="I43" s="42">
        <v>0.53</v>
      </c>
      <c r="J43" s="43" t="s">
        <v>486</v>
      </c>
      <c r="K43" s="22"/>
      <c r="L43" s="22"/>
      <c r="M43" s="22"/>
      <c r="N43" s="22"/>
      <c r="O43" s="22"/>
      <c r="P43" s="22"/>
    </row>
    <row r="44" spans="1:16" ht="39" customHeight="1" x14ac:dyDescent="0.2">
      <c r="A44" s="22"/>
      <c r="B44" s="44"/>
      <c r="C44" s="45"/>
      <c r="D44" s="45"/>
      <c r="E44" s="45"/>
      <c r="F44" s="22"/>
      <c r="G44" s="22"/>
      <c r="H44" s="22"/>
      <c r="I44" s="22"/>
      <c r="J44" s="22"/>
      <c r="K44" s="22"/>
      <c r="L44" s="22"/>
      <c r="M44" s="22"/>
      <c r="N44" s="22"/>
      <c r="O44" s="22"/>
      <c r="P44" s="22"/>
    </row>
    <row r="45" spans="1:16" ht="16.5" x14ac:dyDescent="0.2">
      <c r="A45" s="22"/>
      <c r="B45" s="22"/>
      <c r="C45" s="22"/>
      <c r="D45" s="22"/>
      <c r="E45" s="22"/>
      <c r="F45" s="22"/>
      <c r="G45" s="22"/>
      <c r="H45" s="22"/>
      <c r="I45" s="22"/>
      <c r="J45" s="22"/>
      <c r="K45" s="22"/>
      <c r="L45" s="22"/>
      <c r="M45" s="22"/>
      <c r="N45" s="22"/>
      <c r="O45" s="22"/>
      <c r="P45" s="22"/>
    </row>
  </sheetData>
  <sheetProtection algorithmName="SHA-512" hashValue="Awvs7121rzlBBLbjIzjQ/dNmmqQtnJ6mCJ85DEsI++JuBQQqp8SU/lZxq0eAnEGoRxAM5lSyBQ55vbO2NxCnFw==" saltValue="suiHjgtCQw70SOqgd85A8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5" customHeight="1" zeroHeight="1" x14ac:dyDescent="0.2"/>
  <cols>
    <col min="1" max="1" width="6.6328125" style="47" customWidth="1"/>
    <col min="2" max="3" width="10.90625" style="47" customWidth="1"/>
    <col min="4" max="4" width="10" style="47" customWidth="1"/>
    <col min="5" max="10" width="11" style="47" customWidth="1"/>
    <col min="11" max="15" width="13.08984375" style="47" customWidth="1"/>
    <col min="16" max="21" width="11.453125" style="47" customWidth="1"/>
    <col min="22" max="16384" width="0" style="47" hidden="1"/>
  </cols>
  <sheetData>
    <row r="1" spans="1:21" ht="13.5" customHeight="1" x14ac:dyDescent="0.2">
      <c r="A1" s="46"/>
      <c r="B1" s="46"/>
      <c r="C1" s="46"/>
      <c r="D1" s="46"/>
      <c r="E1" s="46"/>
      <c r="F1" s="46"/>
      <c r="G1" s="46"/>
      <c r="H1" s="46"/>
      <c r="I1" s="46"/>
      <c r="J1" s="46"/>
      <c r="K1" s="46"/>
      <c r="L1" s="46"/>
      <c r="M1" s="46"/>
      <c r="N1" s="46"/>
      <c r="O1" s="46"/>
      <c r="P1" s="46"/>
      <c r="Q1" s="46"/>
      <c r="R1" s="46"/>
      <c r="S1" s="46"/>
      <c r="T1" s="46"/>
      <c r="U1" s="46"/>
    </row>
    <row r="2" spans="1:21" ht="13.5" customHeight="1" x14ac:dyDescent="0.2">
      <c r="A2" s="46"/>
      <c r="B2" s="46"/>
      <c r="C2" s="46"/>
      <c r="D2" s="46"/>
      <c r="E2" s="46"/>
      <c r="F2" s="46"/>
      <c r="G2" s="46"/>
      <c r="H2" s="46"/>
      <c r="I2" s="46"/>
      <c r="J2" s="46"/>
      <c r="K2" s="46"/>
      <c r="L2" s="46"/>
      <c r="M2" s="46"/>
      <c r="N2" s="46"/>
      <c r="O2" s="46"/>
      <c r="P2" s="46"/>
      <c r="Q2" s="46"/>
      <c r="R2" s="46"/>
      <c r="S2" s="46"/>
      <c r="T2" s="46"/>
      <c r="U2" s="46"/>
    </row>
    <row r="3" spans="1:21" ht="13.5" customHeight="1" x14ac:dyDescent="0.2">
      <c r="A3" s="46"/>
      <c r="B3" s="46"/>
      <c r="C3" s="46"/>
      <c r="D3" s="46"/>
      <c r="E3" s="46"/>
      <c r="F3" s="46"/>
      <c r="G3" s="46"/>
      <c r="H3" s="46"/>
      <c r="I3" s="46"/>
      <c r="J3" s="46"/>
      <c r="K3" s="46"/>
      <c r="L3" s="46"/>
      <c r="M3" s="46"/>
      <c r="N3" s="46"/>
      <c r="O3" s="46"/>
      <c r="P3" s="46"/>
      <c r="Q3" s="46"/>
      <c r="R3" s="46"/>
      <c r="S3" s="46"/>
      <c r="T3" s="46"/>
      <c r="U3" s="46"/>
    </row>
    <row r="4" spans="1:21" ht="13.5" customHeight="1" x14ac:dyDescent="0.2">
      <c r="A4" s="46"/>
      <c r="B4" s="46"/>
      <c r="C4" s="46"/>
      <c r="D4" s="46"/>
      <c r="E4" s="46"/>
      <c r="F4" s="46"/>
      <c r="G4" s="46"/>
      <c r="H4" s="46"/>
      <c r="I4" s="46"/>
      <c r="J4" s="46"/>
      <c r="K4" s="46"/>
      <c r="L4" s="46"/>
      <c r="M4" s="46"/>
      <c r="N4" s="46"/>
      <c r="O4" s="46"/>
      <c r="P4" s="46"/>
      <c r="Q4" s="46"/>
      <c r="R4" s="46"/>
      <c r="S4" s="46"/>
      <c r="T4" s="46"/>
      <c r="U4" s="46"/>
    </row>
    <row r="5" spans="1:21" ht="13.5" customHeight="1" x14ac:dyDescent="0.2">
      <c r="A5" s="46"/>
      <c r="B5" s="46"/>
      <c r="C5" s="46"/>
      <c r="D5" s="46"/>
      <c r="E5" s="46"/>
      <c r="F5" s="46"/>
      <c r="G5" s="46"/>
      <c r="H5" s="46"/>
      <c r="I5" s="46"/>
      <c r="J5" s="46"/>
      <c r="K5" s="46"/>
      <c r="L5" s="46"/>
      <c r="M5" s="46"/>
      <c r="N5" s="46"/>
      <c r="O5" s="46"/>
      <c r="P5" s="46"/>
      <c r="Q5" s="46"/>
      <c r="R5" s="46"/>
      <c r="S5" s="46"/>
      <c r="T5" s="46"/>
      <c r="U5" s="46"/>
    </row>
    <row r="6" spans="1:21" ht="13.5" customHeight="1" x14ac:dyDescent="0.2">
      <c r="A6" s="46"/>
      <c r="B6" s="46"/>
      <c r="C6" s="46"/>
      <c r="D6" s="46"/>
      <c r="E6" s="46"/>
      <c r="F6" s="46"/>
      <c r="G6" s="46"/>
      <c r="H6" s="46"/>
      <c r="I6" s="46"/>
      <c r="J6" s="46"/>
      <c r="K6" s="46"/>
      <c r="L6" s="46"/>
      <c r="M6" s="46"/>
      <c r="N6" s="46"/>
      <c r="O6" s="46"/>
      <c r="P6" s="46"/>
      <c r="Q6" s="46"/>
      <c r="R6" s="46"/>
      <c r="S6" s="46"/>
      <c r="T6" s="46"/>
      <c r="U6" s="46"/>
    </row>
    <row r="7" spans="1:21" ht="13.5" customHeight="1" x14ac:dyDescent="0.2">
      <c r="A7" s="46"/>
      <c r="B7" s="46"/>
      <c r="C7" s="46"/>
      <c r="D7" s="46"/>
      <c r="E7" s="46"/>
      <c r="F7" s="46"/>
      <c r="G7" s="46"/>
      <c r="H7" s="46"/>
      <c r="I7" s="46"/>
      <c r="J7" s="46"/>
      <c r="K7" s="46"/>
      <c r="L7" s="46"/>
      <c r="M7" s="46"/>
      <c r="N7" s="46"/>
      <c r="O7" s="46"/>
      <c r="P7" s="46"/>
      <c r="Q7" s="46"/>
      <c r="R7" s="46"/>
      <c r="S7" s="46"/>
      <c r="T7" s="46"/>
      <c r="U7" s="46"/>
    </row>
    <row r="8" spans="1:21" ht="13.5" customHeight="1" x14ac:dyDescent="0.2">
      <c r="A8" s="46"/>
      <c r="B8" s="46"/>
      <c r="C8" s="46"/>
      <c r="D8" s="46"/>
      <c r="E8" s="46"/>
      <c r="F8" s="46"/>
      <c r="G8" s="46"/>
      <c r="H8" s="46"/>
      <c r="I8" s="46"/>
      <c r="J8" s="46"/>
      <c r="K8" s="46"/>
      <c r="L8" s="46"/>
      <c r="M8" s="46"/>
      <c r="N8" s="46"/>
      <c r="O8" s="46"/>
      <c r="P8" s="46"/>
      <c r="Q8" s="46"/>
      <c r="R8" s="46"/>
      <c r="S8" s="46"/>
      <c r="T8" s="46"/>
      <c r="U8" s="46"/>
    </row>
    <row r="9" spans="1:21" ht="13.5" customHeight="1" x14ac:dyDescent="0.2">
      <c r="A9" s="46"/>
      <c r="B9" s="46"/>
      <c r="C9" s="46"/>
      <c r="D9" s="46"/>
      <c r="E9" s="46"/>
      <c r="F9" s="46"/>
      <c r="G9" s="46"/>
      <c r="H9" s="46"/>
      <c r="I9" s="46"/>
      <c r="J9" s="46"/>
      <c r="K9" s="46"/>
      <c r="L9" s="46"/>
      <c r="M9" s="46"/>
      <c r="N9" s="46"/>
      <c r="O9" s="46"/>
      <c r="P9" s="46"/>
      <c r="Q9" s="46"/>
      <c r="R9" s="46"/>
      <c r="S9" s="46"/>
      <c r="T9" s="46"/>
      <c r="U9" s="46"/>
    </row>
    <row r="10" spans="1:21" ht="13.5" customHeight="1" x14ac:dyDescent="0.2">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2">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2">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2">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2">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2">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2">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2">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2">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2">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2">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2">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2">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2">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2">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2">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2">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2">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2">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2">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2">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2">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2">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2">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2">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2">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2">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2">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2">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2">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2">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2">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2">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5">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3">
      <c r="A44" s="46"/>
      <c r="B44" s="49" t="s">
        <v>8</v>
      </c>
      <c r="C44" s="50"/>
      <c r="D44" s="50"/>
      <c r="E44" s="51"/>
      <c r="F44" s="51"/>
      <c r="G44" s="51"/>
      <c r="H44" s="51"/>
      <c r="I44" s="51"/>
      <c r="J44" s="52" t="s">
        <v>2</v>
      </c>
      <c r="K44" s="53" t="s">
        <v>524</v>
      </c>
      <c r="L44" s="54" t="s">
        <v>525</v>
      </c>
      <c r="M44" s="54" t="s">
        <v>526</v>
      </c>
      <c r="N44" s="54" t="s">
        <v>527</v>
      </c>
      <c r="O44" s="55" t="s">
        <v>528</v>
      </c>
      <c r="P44" s="46"/>
      <c r="Q44" s="46"/>
      <c r="R44" s="46"/>
      <c r="S44" s="46"/>
      <c r="T44" s="46"/>
      <c r="U44" s="46"/>
    </row>
    <row r="45" spans="1:21" ht="30.75" customHeight="1" x14ac:dyDescent="0.2">
      <c r="A45" s="46"/>
      <c r="B45" s="1138" t="s">
        <v>9</v>
      </c>
      <c r="C45" s="1139"/>
      <c r="D45" s="56"/>
      <c r="E45" s="1144" t="s">
        <v>10</v>
      </c>
      <c r="F45" s="1144"/>
      <c r="G45" s="1144"/>
      <c r="H45" s="1144"/>
      <c r="I45" s="1144"/>
      <c r="J45" s="1145"/>
      <c r="K45" s="57">
        <v>1400</v>
      </c>
      <c r="L45" s="58">
        <v>1412</v>
      </c>
      <c r="M45" s="58">
        <v>1423</v>
      </c>
      <c r="N45" s="58">
        <v>1320</v>
      </c>
      <c r="O45" s="59">
        <v>1274</v>
      </c>
      <c r="P45" s="46"/>
      <c r="Q45" s="46"/>
      <c r="R45" s="46"/>
      <c r="S45" s="46"/>
      <c r="T45" s="46"/>
      <c r="U45" s="46"/>
    </row>
    <row r="46" spans="1:21" ht="30.75" customHeight="1" x14ac:dyDescent="0.2">
      <c r="A46" s="46"/>
      <c r="B46" s="1140"/>
      <c r="C46" s="1141"/>
      <c r="D46" s="60"/>
      <c r="E46" s="1146" t="s">
        <v>11</v>
      </c>
      <c r="F46" s="1146"/>
      <c r="G46" s="1146"/>
      <c r="H46" s="1146"/>
      <c r="I46" s="1146"/>
      <c r="J46" s="1147"/>
      <c r="K46" s="61" t="s">
        <v>486</v>
      </c>
      <c r="L46" s="62" t="s">
        <v>486</v>
      </c>
      <c r="M46" s="62" t="s">
        <v>486</v>
      </c>
      <c r="N46" s="62" t="s">
        <v>486</v>
      </c>
      <c r="O46" s="63" t="s">
        <v>486</v>
      </c>
      <c r="P46" s="46"/>
      <c r="Q46" s="46"/>
      <c r="R46" s="46"/>
      <c r="S46" s="46"/>
      <c r="T46" s="46"/>
      <c r="U46" s="46"/>
    </row>
    <row r="47" spans="1:21" ht="30.75" customHeight="1" x14ac:dyDescent="0.2">
      <c r="A47" s="46"/>
      <c r="B47" s="1140"/>
      <c r="C47" s="1141"/>
      <c r="D47" s="60"/>
      <c r="E47" s="1146" t="s">
        <v>12</v>
      </c>
      <c r="F47" s="1146"/>
      <c r="G47" s="1146"/>
      <c r="H47" s="1146"/>
      <c r="I47" s="1146"/>
      <c r="J47" s="1147"/>
      <c r="K47" s="61" t="s">
        <v>486</v>
      </c>
      <c r="L47" s="62" t="s">
        <v>486</v>
      </c>
      <c r="M47" s="62" t="s">
        <v>486</v>
      </c>
      <c r="N47" s="62" t="s">
        <v>486</v>
      </c>
      <c r="O47" s="63" t="s">
        <v>486</v>
      </c>
      <c r="P47" s="46"/>
      <c r="Q47" s="46"/>
      <c r="R47" s="46"/>
      <c r="S47" s="46"/>
      <c r="T47" s="46"/>
      <c r="U47" s="46"/>
    </row>
    <row r="48" spans="1:21" ht="30.75" customHeight="1" x14ac:dyDescent="0.2">
      <c r="A48" s="46"/>
      <c r="B48" s="1140"/>
      <c r="C48" s="1141"/>
      <c r="D48" s="60"/>
      <c r="E48" s="1146" t="s">
        <v>13</v>
      </c>
      <c r="F48" s="1146"/>
      <c r="G48" s="1146"/>
      <c r="H48" s="1146"/>
      <c r="I48" s="1146"/>
      <c r="J48" s="1147"/>
      <c r="K48" s="61">
        <v>60</v>
      </c>
      <c r="L48" s="62">
        <v>60</v>
      </c>
      <c r="M48" s="62">
        <v>61</v>
      </c>
      <c r="N48" s="62">
        <v>57</v>
      </c>
      <c r="O48" s="63">
        <v>51</v>
      </c>
      <c r="P48" s="46"/>
      <c r="Q48" s="46"/>
      <c r="R48" s="46"/>
      <c r="S48" s="46"/>
      <c r="T48" s="46"/>
      <c r="U48" s="46"/>
    </row>
    <row r="49" spans="1:21" ht="30.75" customHeight="1" x14ac:dyDescent="0.2">
      <c r="A49" s="46"/>
      <c r="B49" s="1140"/>
      <c r="C49" s="1141"/>
      <c r="D49" s="60"/>
      <c r="E49" s="1146" t="s">
        <v>14</v>
      </c>
      <c r="F49" s="1146"/>
      <c r="G49" s="1146"/>
      <c r="H49" s="1146"/>
      <c r="I49" s="1146"/>
      <c r="J49" s="1147"/>
      <c r="K49" s="61" t="s">
        <v>486</v>
      </c>
      <c r="L49" s="62" t="s">
        <v>486</v>
      </c>
      <c r="M49" s="62" t="s">
        <v>486</v>
      </c>
      <c r="N49" s="62" t="s">
        <v>486</v>
      </c>
      <c r="O49" s="63" t="s">
        <v>486</v>
      </c>
      <c r="P49" s="46"/>
      <c r="Q49" s="46"/>
      <c r="R49" s="46"/>
      <c r="S49" s="46"/>
      <c r="T49" s="46"/>
      <c r="U49" s="46"/>
    </row>
    <row r="50" spans="1:21" ht="30.75" customHeight="1" x14ac:dyDescent="0.2">
      <c r="A50" s="46"/>
      <c r="B50" s="1140"/>
      <c r="C50" s="1141"/>
      <c r="D50" s="60"/>
      <c r="E50" s="1146" t="s">
        <v>15</v>
      </c>
      <c r="F50" s="1146"/>
      <c r="G50" s="1146"/>
      <c r="H50" s="1146"/>
      <c r="I50" s="1146"/>
      <c r="J50" s="1147"/>
      <c r="K50" s="61" t="s">
        <v>486</v>
      </c>
      <c r="L50" s="62" t="s">
        <v>486</v>
      </c>
      <c r="M50" s="62" t="s">
        <v>486</v>
      </c>
      <c r="N50" s="62" t="s">
        <v>486</v>
      </c>
      <c r="O50" s="63" t="s">
        <v>486</v>
      </c>
      <c r="P50" s="46"/>
      <c r="Q50" s="46"/>
      <c r="R50" s="46"/>
      <c r="S50" s="46"/>
      <c r="T50" s="46"/>
      <c r="U50" s="46"/>
    </row>
    <row r="51" spans="1:21" ht="30.75" customHeight="1" x14ac:dyDescent="0.2">
      <c r="A51" s="46"/>
      <c r="B51" s="1142"/>
      <c r="C51" s="1143"/>
      <c r="D51" s="64"/>
      <c r="E51" s="1146" t="s">
        <v>16</v>
      </c>
      <c r="F51" s="1146"/>
      <c r="G51" s="1146"/>
      <c r="H51" s="1146"/>
      <c r="I51" s="1146"/>
      <c r="J51" s="1147"/>
      <c r="K51" s="61">
        <v>0</v>
      </c>
      <c r="L51" s="62">
        <v>0</v>
      </c>
      <c r="M51" s="62">
        <v>0</v>
      </c>
      <c r="N51" s="62">
        <v>0</v>
      </c>
      <c r="O51" s="63">
        <v>0</v>
      </c>
      <c r="P51" s="46"/>
      <c r="Q51" s="46"/>
      <c r="R51" s="46"/>
      <c r="S51" s="46"/>
      <c r="T51" s="46"/>
      <c r="U51" s="46"/>
    </row>
    <row r="52" spans="1:21" ht="30.75" customHeight="1" x14ac:dyDescent="0.2">
      <c r="A52" s="46"/>
      <c r="B52" s="1148" t="s">
        <v>17</v>
      </c>
      <c r="C52" s="1149"/>
      <c r="D52" s="64"/>
      <c r="E52" s="1146" t="s">
        <v>18</v>
      </c>
      <c r="F52" s="1146"/>
      <c r="G52" s="1146"/>
      <c r="H52" s="1146"/>
      <c r="I52" s="1146"/>
      <c r="J52" s="1147"/>
      <c r="K52" s="61">
        <v>1177</v>
      </c>
      <c r="L52" s="62">
        <v>1107</v>
      </c>
      <c r="M52" s="62">
        <v>1131</v>
      </c>
      <c r="N52" s="62">
        <v>1056</v>
      </c>
      <c r="O52" s="63">
        <v>1026</v>
      </c>
      <c r="P52" s="46"/>
      <c r="Q52" s="46"/>
      <c r="R52" s="46"/>
      <c r="S52" s="46"/>
      <c r="T52" s="46"/>
      <c r="U52" s="46"/>
    </row>
    <row r="53" spans="1:21" ht="30.75" customHeight="1" thickBot="1" x14ac:dyDescent="0.25">
      <c r="A53" s="46"/>
      <c r="B53" s="1150" t="s">
        <v>19</v>
      </c>
      <c r="C53" s="1151"/>
      <c r="D53" s="65"/>
      <c r="E53" s="1152" t="s">
        <v>20</v>
      </c>
      <c r="F53" s="1152"/>
      <c r="G53" s="1152"/>
      <c r="H53" s="1152"/>
      <c r="I53" s="1152"/>
      <c r="J53" s="1153"/>
      <c r="K53" s="66">
        <v>283</v>
      </c>
      <c r="L53" s="67">
        <v>365</v>
      </c>
      <c r="M53" s="67">
        <v>353</v>
      </c>
      <c r="N53" s="67">
        <v>321</v>
      </c>
      <c r="O53" s="68">
        <v>299</v>
      </c>
      <c r="P53" s="46"/>
      <c r="Q53" s="46"/>
      <c r="R53" s="46"/>
      <c r="S53" s="46"/>
      <c r="T53" s="46"/>
      <c r="U53" s="46"/>
    </row>
    <row r="54" spans="1:21" ht="24" customHeight="1" x14ac:dyDescent="0.2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2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3">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3">
      <c r="A57" s="46"/>
      <c r="B57" s="74"/>
      <c r="C57" s="75"/>
      <c r="D57" s="75"/>
      <c r="E57" s="76"/>
      <c r="F57" s="76"/>
      <c r="G57" s="76"/>
      <c r="H57" s="76"/>
      <c r="I57" s="76"/>
      <c r="J57" s="77" t="s">
        <v>2</v>
      </c>
      <c r="K57" s="78" t="s">
        <v>542</v>
      </c>
      <c r="L57" s="79" t="s">
        <v>543</v>
      </c>
      <c r="M57" s="79" t="s">
        <v>544</v>
      </c>
      <c r="N57" s="79" t="s">
        <v>545</v>
      </c>
      <c r="O57" s="80" t="s">
        <v>546</v>
      </c>
      <c r="P57" s="46"/>
      <c r="Q57" s="46"/>
      <c r="R57" s="46"/>
      <c r="S57" s="46"/>
      <c r="T57" s="46"/>
      <c r="U57" s="46"/>
    </row>
    <row r="58" spans="1:21" ht="31.5" customHeight="1" x14ac:dyDescent="0.2">
      <c r="B58" s="1154" t="s">
        <v>24</v>
      </c>
      <c r="C58" s="1155"/>
      <c r="D58" s="1160" t="s">
        <v>25</v>
      </c>
      <c r="E58" s="1161"/>
      <c r="F58" s="1161"/>
      <c r="G58" s="1161"/>
      <c r="H58" s="1161"/>
      <c r="I58" s="1161"/>
      <c r="J58" s="1162"/>
      <c r="K58" s="81"/>
      <c r="L58" s="82"/>
      <c r="M58" s="82"/>
      <c r="N58" s="82"/>
      <c r="O58" s="83"/>
    </row>
    <row r="59" spans="1:21" ht="31.5" customHeight="1" x14ac:dyDescent="0.2">
      <c r="B59" s="1156"/>
      <c r="C59" s="1157"/>
      <c r="D59" s="1163" t="s">
        <v>26</v>
      </c>
      <c r="E59" s="1164"/>
      <c r="F59" s="1164"/>
      <c r="G59" s="1164"/>
      <c r="H59" s="1164"/>
      <c r="I59" s="1164"/>
      <c r="J59" s="1165"/>
      <c r="K59" s="84"/>
      <c r="L59" s="85"/>
      <c r="M59" s="85"/>
      <c r="N59" s="85"/>
      <c r="O59" s="86"/>
    </row>
    <row r="60" spans="1:21" ht="31.5" customHeight="1" thickBot="1" x14ac:dyDescent="0.25">
      <c r="B60" s="1158"/>
      <c r="C60" s="1159"/>
      <c r="D60" s="1166" t="s">
        <v>27</v>
      </c>
      <c r="E60" s="1167"/>
      <c r="F60" s="1167"/>
      <c r="G60" s="1167"/>
      <c r="H60" s="1167"/>
      <c r="I60" s="1167"/>
      <c r="J60" s="1168"/>
      <c r="K60" s="87"/>
      <c r="L60" s="88"/>
      <c r="M60" s="88"/>
      <c r="N60" s="88"/>
      <c r="O60" s="89"/>
    </row>
    <row r="61" spans="1:21" ht="24" customHeight="1" x14ac:dyDescent="0.2">
      <c r="B61" s="90"/>
      <c r="C61" s="90"/>
      <c r="D61" s="91" t="s">
        <v>28</v>
      </c>
      <c r="E61" s="92"/>
      <c r="F61" s="92"/>
      <c r="G61" s="92"/>
      <c r="H61" s="92"/>
      <c r="I61" s="92"/>
      <c r="J61" s="92"/>
      <c r="K61" s="92"/>
      <c r="L61" s="92"/>
      <c r="M61" s="92"/>
      <c r="N61" s="92"/>
      <c r="O61" s="92"/>
    </row>
    <row r="62" spans="1:21" ht="24" customHeight="1" x14ac:dyDescent="0.2">
      <c r="B62" s="93"/>
      <c r="C62" s="93"/>
      <c r="D62" s="91" t="s">
        <v>29</v>
      </c>
      <c r="E62" s="92"/>
      <c r="F62" s="92"/>
      <c r="G62" s="92"/>
      <c r="H62" s="92"/>
      <c r="I62" s="92"/>
      <c r="J62" s="92"/>
      <c r="K62" s="92"/>
      <c r="L62" s="92"/>
      <c r="M62" s="92"/>
      <c r="N62" s="92"/>
      <c r="O62" s="92"/>
    </row>
    <row r="63" spans="1:21" ht="24" customHeight="1" x14ac:dyDescent="0.2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2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k6FPH1vkABWCh1dGuFrFU31NoMxD9L6U0zBL9RUY3xQMKJSbaReusekoDrQq7nsUlWHrPg2hrYMKb4CwhBh24g==" saltValue="0zvRRhBkR3AvataemmNVqA=="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2"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2"/>
  <cols>
    <col min="1" max="1" width="6.6328125" style="94" customWidth="1"/>
    <col min="2" max="3" width="12.6328125" style="94" customWidth="1"/>
    <col min="4" max="4" width="11.6328125" style="94" customWidth="1"/>
    <col min="5" max="8" width="10.36328125" style="94" customWidth="1"/>
    <col min="9" max="13" width="16.36328125" style="94" customWidth="1"/>
    <col min="14" max="19" width="12.6328125" style="94" customWidth="1"/>
    <col min="20" max="16384" width="0" style="94"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5" t="s">
        <v>7</v>
      </c>
    </row>
    <row r="40" spans="2:13" ht="27.75" customHeight="1" thickBot="1" x14ac:dyDescent="0.3">
      <c r="B40" s="96" t="s">
        <v>8</v>
      </c>
      <c r="C40" s="97"/>
      <c r="D40" s="97"/>
      <c r="E40" s="98"/>
      <c r="F40" s="98"/>
      <c r="G40" s="98"/>
      <c r="H40" s="99" t="s">
        <v>2</v>
      </c>
      <c r="I40" s="100" t="s">
        <v>524</v>
      </c>
      <c r="J40" s="101" t="s">
        <v>525</v>
      </c>
      <c r="K40" s="101" t="s">
        <v>526</v>
      </c>
      <c r="L40" s="101" t="s">
        <v>527</v>
      </c>
      <c r="M40" s="102" t="s">
        <v>528</v>
      </c>
    </row>
    <row r="41" spans="2:13" ht="27.75" customHeight="1" x14ac:dyDescent="0.2">
      <c r="B41" s="1169" t="s">
        <v>30</v>
      </c>
      <c r="C41" s="1170"/>
      <c r="D41" s="103"/>
      <c r="E41" s="1175" t="s">
        <v>31</v>
      </c>
      <c r="F41" s="1175"/>
      <c r="G41" s="1175"/>
      <c r="H41" s="1176"/>
      <c r="I41" s="330">
        <v>12557</v>
      </c>
      <c r="J41" s="331">
        <v>12877</v>
      </c>
      <c r="K41" s="331">
        <v>12555</v>
      </c>
      <c r="L41" s="331">
        <v>12463</v>
      </c>
      <c r="M41" s="332">
        <v>12486</v>
      </c>
    </row>
    <row r="42" spans="2:13" ht="27.75" customHeight="1" x14ac:dyDescent="0.2">
      <c r="B42" s="1171"/>
      <c r="C42" s="1172"/>
      <c r="D42" s="104"/>
      <c r="E42" s="1177" t="s">
        <v>32</v>
      </c>
      <c r="F42" s="1177"/>
      <c r="G42" s="1177"/>
      <c r="H42" s="1178"/>
      <c r="I42" s="333" t="s">
        <v>486</v>
      </c>
      <c r="J42" s="334" t="s">
        <v>486</v>
      </c>
      <c r="K42" s="334" t="s">
        <v>486</v>
      </c>
      <c r="L42" s="334" t="s">
        <v>486</v>
      </c>
      <c r="M42" s="335" t="s">
        <v>486</v>
      </c>
    </row>
    <row r="43" spans="2:13" ht="27.75" customHeight="1" x14ac:dyDescent="0.2">
      <c r="B43" s="1171"/>
      <c r="C43" s="1172"/>
      <c r="D43" s="104"/>
      <c r="E43" s="1177" t="s">
        <v>33</v>
      </c>
      <c r="F43" s="1177"/>
      <c r="G43" s="1177"/>
      <c r="H43" s="1178"/>
      <c r="I43" s="333">
        <v>399</v>
      </c>
      <c r="J43" s="334">
        <v>426</v>
      </c>
      <c r="K43" s="334">
        <v>393</v>
      </c>
      <c r="L43" s="334">
        <v>373</v>
      </c>
      <c r="M43" s="335">
        <v>358</v>
      </c>
    </row>
    <row r="44" spans="2:13" ht="27.75" customHeight="1" x14ac:dyDescent="0.2">
      <c r="B44" s="1171"/>
      <c r="C44" s="1172"/>
      <c r="D44" s="104"/>
      <c r="E44" s="1177" t="s">
        <v>34</v>
      </c>
      <c r="F44" s="1177"/>
      <c r="G44" s="1177"/>
      <c r="H44" s="1178"/>
      <c r="I44" s="333" t="s">
        <v>486</v>
      </c>
      <c r="J44" s="334" t="s">
        <v>486</v>
      </c>
      <c r="K44" s="334" t="s">
        <v>486</v>
      </c>
      <c r="L44" s="334" t="s">
        <v>486</v>
      </c>
      <c r="M44" s="335" t="s">
        <v>486</v>
      </c>
    </row>
    <row r="45" spans="2:13" ht="27.75" customHeight="1" x14ac:dyDescent="0.2">
      <c r="B45" s="1171"/>
      <c r="C45" s="1172"/>
      <c r="D45" s="104"/>
      <c r="E45" s="1177" t="s">
        <v>35</v>
      </c>
      <c r="F45" s="1177"/>
      <c r="G45" s="1177"/>
      <c r="H45" s="1178"/>
      <c r="I45" s="333">
        <v>2571</v>
      </c>
      <c r="J45" s="334">
        <v>2489</v>
      </c>
      <c r="K45" s="334">
        <v>2018</v>
      </c>
      <c r="L45" s="334">
        <v>2032</v>
      </c>
      <c r="M45" s="335">
        <v>2069</v>
      </c>
    </row>
    <row r="46" spans="2:13" ht="27.75" customHeight="1" x14ac:dyDescent="0.2">
      <c r="B46" s="1171"/>
      <c r="C46" s="1172"/>
      <c r="D46" s="105"/>
      <c r="E46" s="1177" t="s">
        <v>36</v>
      </c>
      <c r="F46" s="1177"/>
      <c r="G46" s="1177"/>
      <c r="H46" s="1178"/>
      <c r="I46" s="333" t="s">
        <v>486</v>
      </c>
      <c r="J46" s="334" t="s">
        <v>486</v>
      </c>
      <c r="K46" s="334" t="s">
        <v>486</v>
      </c>
      <c r="L46" s="334" t="s">
        <v>486</v>
      </c>
      <c r="M46" s="335" t="s">
        <v>486</v>
      </c>
    </row>
    <row r="47" spans="2:13" ht="27.75" customHeight="1" x14ac:dyDescent="0.2">
      <c r="B47" s="1171"/>
      <c r="C47" s="1172"/>
      <c r="D47" s="106"/>
      <c r="E47" s="1179" t="s">
        <v>37</v>
      </c>
      <c r="F47" s="1180"/>
      <c r="G47" s="1180"/>
      <c r="H47" s="1181"/>
      <c r="I47" s="333" t="s">
        <v>486</v>
      </c>
      <c r="J47" s="334" t="s">
        <v>486</v>
      </c>
      <c r="K47" s="334" t="s">
        <v>486</v>
      </c>
      <c r="L47" s="334" t="s">
        <v>486</v>
      </c>
      <c r="M47" s="335" t="s">
        <v>486</v>
      </c>
    </row>
    <row r="48" spans="2:13" ht="27.75" customHeight="1" x14ac:dyDescent="0.2">
      <c r="B48" s="1171"/>
      <c r="C48" s="1172"/>
      <c r="D48" s="104"/>
      <c r="E48" s="1177" t="s">
        <v>38</v>
      </c>
      <c r="F48" s="1177"/>
      <c r="G48" s="1177"/>
      <c r="H48" s="1178"/>
      <c r="I48" s="333" t="s">
        <v>486</v>
      </c>
      <c r="J48" s="334" t="s">
        <v>486</v>
      </c>
      <c r="K48" s="334" t="s">
        <v>486</v>
      </c>
      <c r="L48" s="334" t="s">
        <v>486</v>
      </c>
      <c r="M48" s="335" t="s">
        <v>486</v>
      </c>
    </row>
    <row r="49" spans="2:13" ht="27.75" customHeight="1" x14ac:dyDescent="0.2">
      <c r="B49" s="1173"/>
      <c r="C49" s="1174"/>
      <c r="D49" s="104"/>
      <c r="E49" s="1177" t="s">
        <v>39</v>
      </c>
      <c r="F49" s="1177"/>
      <c r="G49" s="1177"/>
      <c r="H49" s="1178"/>
      <c r="I49" s="333" t="s">
        <v>486</v>
      </c>
      <c r="J49" s="334" t="s">
        <v>486</v>
      </c>
      <c r="K49" s="334" t="s">
        <v>486</v>
      </c>
      <c r="L49" s="334" t="s">
        <v>486</v>
      </c>
      <c r="M49" s="335" t="s">
        <v>486</v>
      </c>
    </row>
    <row r="50" spans="2:13" ht="27.75" customHeight="1" x14ac:dyDescent="0.2">
      <c r="B50" s="1182" t="s">
        <v>40</v>
      </c>
      <c r="C50" s="1183"/>
      <c r="D50" s="107"/>
      <c r="E50" s="1177" t="s">
        <v>41</v>
      </c>
      <c r="F50" s="1177"/>
      <c r="G50" s="1177"/>
      <c r="H50" s="1178"/>
      <c r="I50" s="333">
        <v>8487</v>
      </c>
      <c r="J50" s="334">
        <v>9224</v>
      </c>
      <c r="K50" s="334">
        <v>9695</v>
      </c>
      <c r="L50" s="334">
        <v>10119</v>
      </c>
      <c r="M50" s="335">
        <v>9893</v>
      </c>
    </row>
    <row r="51" spans="2:13" ht="27.75" customHeight="1" x14ac:dyDescent="0.2">
      <c r="B51" s="1171"/>
      <c r="C51" s="1172"/>
      <c r="D51" s="104"/>
      <c r="E51" s="1177" t="s">
        <v>42</v>
      </c>
      <c r="F51" s="1177"/>
      <c r="G51" s="1177"/>
      <c r="H51" s="1178"/>
      <c r="I51" s="333">
        <v>475</v>
      </c>
      <c r="J51" s="334">
        <v>478</v>
      </c>
      <c r="K51" s="334">
        <v>435</v>
      </c>
      <c r="L51" s="334">
        <v>368</v>
      </c>
      <c r="M51" s="335">
        <v>318</v>
      </c>
    </row>
    <row r="52" spans="2:13" ht="27.75" customHeight="1" x14ac:dyDescent="0.2">
      <c r="B52" s="1173"/>
      <c r="C52" s="1174"/>
      <c r="D52" s="104"/>
      <c r="E52" s="1177" t="s">
        <v>43</v>
      </c>
      <c r="F52" s="1177"/>
      <c r="G52" s="1177"/>
      <c r="H52" s="1178"/>
      <c r="I52" s="333">
        <v>10381</v>
      </c>
      <c r="J52" s="334">
        <v>10772</v>
      </c>
      <c r="K52" s="334">
        <v>10248</v>
      </c>
      <c r="L52" s="334">
        <v>10493</v>
      </c>
      <c r="M52" s="335">
        <v>10262</v>
      </c>
    </row>
    <row r="53" spans="2:13" ht="27.75" customHeight="1" thickBot="1" x14ac:dyDescent="0.25">
      <c r="B53" s="1184" t="s">
        <v>19</v>
      </c>
      <c r="C53" s="1185"/>
      <c r="D53" s="108"/>
      <c r="E53" s="1186" t="s">
        <v>44</v>
      </c>
      <c r="F53" s="1186"/>
      <c r="G53" s="1186"/>
      <c r="H53" s="1187"/>
      <c r="I53" s="336">
        <v>-3816</v>
      </c>
      <c r="J53" s="337">
        <v>-4682</v>
      </c>
      <c r="K53" s="337">
        <v>-5414</v>
      </c>
      <c r="L53" s="337">
        <v>-6111</v>
      </c>
      <c r="M53" s="338">
        <v>-5561</v>
      </c>
    </row>
    <row r="54" spans="2:13" ht="27.75" customHeight="1" x14ac:dyDescent="0.25">
      <c r="B54" s="109"/>
      <c r="C54" s="110"/>
      <c r="D54" s="110"/>
      <c r="E54" s="111"/>
      <c r="F54" s="111"/>
      <c r="G54" s="111"/>
      <c r="H54" s="111"/>
      <c r="I54" s="112"/>
      <c r="J54" s="112"/>
      <c r="K54" s="112"/>
      <c r="L54" s="112"/>
      <c r="M54" s="112"/>
    </row>
    <row r="55" spans="2:13" ht="13" x14ac:dyDescent="0.2"/>
  </sheetData>
  <sheetProtection algorithmName="SHA-512" hashValue="e4BA4gK7rRzZIWL7RN9RwqW9eLS3ICwYosijMVnPL338UP5gZuR8MrP3oNzDM+Z+zufpUiYFwtn2zlyuRNofaA==" saltValue="1udTZXWiWS/Gpi6+dsxj1g=="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2"/>
  <cols>
    <col min="1" max="1" width="8.26953125" style="1" customWidth="1"/>
    <col min="2" max="2" width="16.36328125" style="1" customWidth="1"/>
    <col min="3" max="5" width="26.26953125" style="1" customWidth="1"/>
    <col min="6" max="8" width="24.26953125" style="1" customWidth="1"/>
    <col min="9" max="14" width="26" style="1" customWidth="1"/>
    <col min="15" max="15" width="6.08984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5">
      <c r="B53" s="2"/>
      <c r="C53" s="2"/>
      <c r="D53" s="2"/>
      <c r="E53" s="2"/>
      <c r="F53" s="2"/>
      <c r="G53" s="2"/>
      <c r="H53" s="113" t="s">
        <v>45</v>
      </c>
    </row>
    <row r="54" spans="2:8" ht="29.25" customHeight="1" thickBot="1" x14ac:dyDescent="0.35">
      <c r="B54" s="114" t="s">
        <v>1</v>
      </c>
      <c r="C54" s="115"/>
      <c r="D54" s="115"/>
      <c r="E54" s="116" t="s">
        <v>2</v>
      </c>
      <c r="F54" s="117" t="s">
        <v>526</v>
      </c>
      <c r="G54" s="117" t="s">
        <v>527</v>
      </c>
      <c r="H54" s="118" t="s">
        <v>528</v>
      </c>
    </row>
    <row r="55" spans="2:8" ht="52.5" customHeight="1" x14ac:dyDescent="0.2">
      <c r="B55" s="119"/>
      <c r="C55" s="1196" t="s">
        <v>46</v>
      </c>
      <c r="D55" s="1196"/>
      <c r="E55" s="1197"/>
      <c r="F55" s="339">
        <v>4291</v>
      </c>
      <c r="G55" s="339">
        <v>3928</v>
      </c>
      <c r="H55" s="340">
        <v>3756</v>
      </c>
    </row>
    <row r="56" spans="2:8" ht="52.5" customHeight="1" x14ac:dyDescent="0.2">
      <c r="B56" s="120"/>
      <c r="C56" s="1198" t="s">
        <v>47</v>
      </c>
      <c r="D56" s="1198"/>
      <c r="E56" s="1199"/>
      <c r="F56" s="341">
        <v>203</v>
      </c>
      <c r="G56" s="341">
        <v>203</v>
      </c>
      <c r="H56" s="342">
        <v>228</v>
      </c>
    </row>
    <row r="57" spans="2:8" ht="53.25" customHeight="1" x14ac:dyDescent="0.2">
      <c r="B57" s="120"/>
      <c r="C57" s="1200" t="s">
        <v>48</v>
      </c>
      <c r="D57" s="1200"/>
      <c r="E57" s="1201"/>
      <c r="F57" s="343">
        <v>5481</v>
      </c>
      <c r="G57" s="343">
        <v>5831</v>
      </c>
      <c r="H57" s="344">
        <v>5724</v>
      </c>
    </row>
    <row r="58" spans="2:8" ht="45.75" customHeight="1" x14ac:dyDescent="0.2">
      <c r="B58" s="121"/>
      <c r="C58" s="1188" t="s">
        <v>553</v>
      </c>
      <c r="D58" s="1189"/>
      <c r="E58" s="1190"/>
      <c r="F58" s="345">
        <v>1796</v>
      </c>
      <c r="G58" s="345">
        <v>2297</v>
      </c>
      <c r="H58" s="346">
        <v>2488</v>
      </c>
    </row>
    <row r="59" spans="2:8" ht="45.75" customHeight="1" x14ac:dyDescent="0.2">
      <c r="B59" s="121"/>
      <c r="C59" s="1188" t="s">
        <v>554</v>
      </c>
      <c r="D59" s="1189"/>
      <c r="E59" s="1190"/>
      <c r="F59" s="345">
        <v>1628</v>
      </c>
      <c r="G59" s="345">
        <v>1546</v>
      </c>
      <c r="H59" s="346">
        <v>1429</v>
      </c>
    </row>
    <row r="60" spans="2:8" ht="45.75" customHeight="1" x14ac:dyDescent="0.2">
      <c r="B60" s="121"/>
      <c r="C60" s="1188" t="s">
        <v>555</v>
      </c>
      <c r="D60" s="1189"/>
      <c r="E60" s="1190"/>
      <c r="F60" s="345">
        <v>1139</v>
      </c>
      <c r="G60" s="345">
        <v>1069</v>
      </c>
      <c r="H60" s="346">
        <v>934</v>
      </c>
    </row>
    <row r="61" spans="2:8" ht="45.75" customHeight="1" x14ac:dyDescent="0.2">
      <c r="B61" s="121"/>
      <c r="C61" s="1188" t="s">
        <v>556</v>
      </c>
      <c r="D61" s="1189"/>
      <c r="E61" s="1190"/>
      <c r="F61" s="345">
        <v>214</v>
      </c>
      <c r="G61" s="345">
        <v>259</v>
      </c>
      <c r="H61" s="346">
        <v>254</v>
      </c>
    </row>
    <row r="62" spans="2:8" ht="45.75" customHeight="1" thickBot="1" x14ac:dyDescent="0.25">
      <c r="B62" s="122"/>
      <c r="C62" s="1191" t="s">
        <v>557</v>
      </c>
      <c r="D62" s="1192"/>
      <c r="E62" s="1193"/>
      <c r="F62" s="347">
        <v>240</v>
      </c>
      <c r="G62" s="347">
        <v>240</v>
      </c>
      <c r="H62" s="348">
        <v>240</v>
      </c>
    </row>
    <row r="63" spans="2:8" ht="52.5" customHeight="1" thickBot="1" x14ac:dyDescent="0.25">
      <c r="B63" s="123"/>
      <c r="C63" s="1194" t="s">
        <v>49</v>
      </c>
      <c r="D63" s="1194"/>
      <c r="E63" s="1195"/>
      <c r="F63" s="349">
        <v>9975</v>
      </c>
      <c r="G63" s="349">
        <v>9962</v>
      </c>
      <c r="H63" s="350">
        <v>9708</v>
      </c>
    </row>
    <row r="64" spans="2:8" ht="13" x14ac:dyDescent="0.2"/>
  </sheetData>
  <sheetProtection algorithmName="SHA-512" hashValue="SQbDMgy98eWAid0wJyDMJWAGkud9vOLOWzviMEfYpxVXAl2y0V7aIXTNlpgHL5O1lZytVe+iEqjQ7TrL14MoGg==" saltValue="0p6DNL4bN8wa/US2mgwnd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130" customWidth="1"/>
    <col min="2" max="8" width="13.36328125" style="130" customWidth="1"/>
    <col min="9" max="16384" width="11.08984375" style="130"/>
  </cols>
  <sheetData>
    <row r="1" spans="1:8" x14ac:dyDescent="0.2">
      <c r="A1" s="124"/>
      <c r="B1" s="125"/>
      <c r="C1" s="126"/>
      <c r="D1" s="127"/>
      <c r="E1" s="128"/>
      <c r="F1" s="128"/>
      <c r="G1" s="128"/>
      <c r="H1" s="129"/>
    </row>
    <row r="2" spans="1:8" x14ac:dyDescent="0.2">
      <c r="A2" s="131"/>
      <c r="B2" s="132"/>
      <c r="C2" s="133"/>
      <c r="D2" s="134" t="s">
        <v>50</v>
      </c>
      <c r="E2" s="135"/>
      <c r="F2" s="136" t="s">
        <v>523</v>
      </c>
      <c r="G2" s="137"/>
      <c r="H2" s="138"/>
    </row>
    <row r="3" spans="1:8" x14ac:dyDescent="0.2">
      <c r="A3" s="134" t="s">
        <v>516</v>
      </c>
      <c r="B3" s="139"/>
      <c r="C3" s="140"/>
      <c r="D3" s="141">
        <v>98621</v>
      </c>
      <c r="E3" s="142"/>
      <c r="F3" s="143">
        <v>53895</v>
      </c>
      <c r="G3" s="144"/>
      <c r="H3" s="145"/>
    </row>
    <row r="4" spans="1:8" x14ac:dyDescent="0.2">
      <c r="A4" s="146"/>
      <c r="B4" s="147"/>
      <c r="C4" s="148"/>
      <c r="D4" s="149">
        <v>56166</v>
      </c>
      <c r="E4" s="150"/>
      <c r="F4" s="151">
        <v>31224</v>
      </c>
      <c r="G4" s="152"/>
      <c r="H4" s="153"/>
    </row>
    <row r="5" spans="1:8" x14ac:dyDescent="0.2">
      <c r="A5" s="134" t="s">
        <v>518</v>
      </c>
      <c r="B5" s="139"/>
      <c r="C5" s="140"/>
      <c r="D5" s="141">
        <v>141128</v>
      </c>
      <c r="E5" s="142"/>
      <c r="F5" s="143">
        <v>56181</v>
      </c>
      <c r="G5" s="144"/>
      <c r="H5" s="145"/>
    </row>
    <row r="6" spans="1:8" x14ac:dyDescent="0.2">
      <c r="A6" s="146"/>
      <c r="B6" s="147"/>
      <c r="C6" s="148"/>
      <c r="D6" s="149">
        <v>73372</v>
      </c>
      <c r="E6" s="150"/>
      <c r="F6" s="151">
        <v>32039</v>
      </c>
      <c r="G6" s="152"/>
      <c r="H6" s="153"/>
    </row>
    <row r="7" spans="1:8" x14ac:dyDescent="0.2">
      <c r="A7" s="134" t="s">
        <v>519</v>
      </c>
      <c r="B7" s="139"/>
      <c r="C7" s="140"/>
      <c r="D7" s="141">
        <v>81185</v>
      </c>
      <c r="E7" s="142"/>
      <c r="F7" s="143">
        <v>47730</v>
      </c>
      <c r="G7" s="144"/>
      <c r="H7" s="145"/>
    </row>
    <row r="8" spans="1:8" x14ac:dyDescent="0.2">
      <c r="A8" s="146"/>
      <c r="B8" s="147"/>
      <c r="C8" s="148"/>
      <c r="D8" s="149">
        <v>36447</v>
      </c>
      <c r="E8" s="150"/>
      <c r="F8" s="151">
        <v>26378</v>
      </c>
      <c r="G8" s="152"/>
      <c r="H8" s="153"/>
    </row>
    <row r="9" spans="1:8" x14ac:dyDescent="0.2">
      <c r="A9" s="134" t="s">
        <v>520</v>
      </c>
      <c r="B9" s="139"/>
      <c r="C9" s="140"/>
      <c r="D9" s="141">
        <v>142147</v>
      </c>
      <c r="E9" s="142"/>
      <c r="F9" s="143">
        <v>61921</v>
      </c>
      <c r="G9" s="144"/>
      <c r="H9" s="145"/>
    </row>
    <row r="10" spans="1:8" x14ac:dyDescent="0.2">
      <c r="A10" s="146"/>
      <c r="B10" s="147"/>
      <c r="C10" s="148"/>
      <c r="D10" s="149">
        <v>72646</v>
      </c>
      <c r="E10" s="150"/>
      <c r="F10" s="151">
        <v>34719</v>
      </c>
      <c r="G10" s="152"/>
      <c r="H10" s="153"/>
    </row>
    <row r="11" spans="1:8" x14ac:dyDescent="0.2">
      <c r="A11" s="134" t="s">
        <v>521</v>
      </c>
      <c r="B11" s="139"/>
      <c r="C11" s="140"/>
      <c r="D11" s="141">
        <v>145122</v>
      </c>
      <c r="E11" s="142"/>
      <c r="F11" s="143">
        <v>62764</v>
      </c>
      <c r="G11" s="144"/>
      <c r="H11" s="145"/>
    </row>
    <row r="12" spans="1:8" x14ac:dyDescent="0.2">
      <c r="A12" s="146"/>
      <c r="B12" s="147"/>
      <c r="C12" s="154"/>
      <c r="D12" s="149">
        <v>86456</v>
      </c>
      <c r="E12" s="150"/>
      <c r="F12" s="151">
        <v>36476</v>
      </c>
      <c r="G12" s="152"/>
      <c r="H12" s="153"/>
    </row>
    <row r="13" spans="1:8" x14ac:dyDescent="0.2">
      <c r="A13" s="134"/>
      <c r="B13" s="139"/>
      <c r="C13" s="140"/>
      <c r="D13" s="141">
        <v>121641</v>
      </c>
      <c r="E13" s="142"/>
      <c r="F13" s="143">
        <v>56498</v>
      </c>
      <c r="G13" s="155"/>
      <c r="H13" s="145"/>
    </row>
    <row r="14" spans="1:8" x14ac:dyDescent="0.2">
      <c r="A14" s="146"/>
      <c r="B14" s="147"/>
      <c r="C14" s="148"/>
      <c r="D14" s="149">
        <v>65017</v>
      </c>
      <c r="E14" s="150"/>
      <c r="F14" s="151">
        <v>32167</v>
      </c>
      <c r="G14" s="152"/>
      <c r="H14" s="153"/>
    </row>
    <row r="17" spans="1:11" x14ac:dyDescent="0.2">
      <c r="A17" s="130" t="s">
        <v>51</v>
      </c>
    </row>
    <row r="18" spans="1:11" x14ac:dyDescent="0.2">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2">
      <c r="A19" s="156" t="s">
        <v>52</v>
      </c>
      <c r="B19" s="156">
        <f>ROUND(VALUE(SUBSTITUTE(実質収支比率等に係る経年分析!F$48,"▲","-")),2)</f>
        <v>10.77</v>
      </c>
      <c r="C19" s="156">
        <f>ROUND(VALUE(SUBSTITUTE(実質収支比率等に係る経年分析!G$48,"▲","-")),2)</f>
        <v>13.9</v>
      </c>
      <c r="D19" s="156">
        <f>ROUND(VALUE(SUBSTITUTE(実質収支比率等に係る経年分析!H$48,"▲","-")),2)</f>
        <v>13.02</v>
      </c>
      <c r="E19" s="156">
        <f>ROUND(VALUE(SUBSTITUTE(実質収支比率等に係る経年分析!I$48,"▲","-")),2)</f>
        <v>15.48</v>
      </c>
      <c r="F19" s="156">
        <f>ROUND(VALUE(SUBSTITUTE(実質収支比率等に係る経年分析!J$48,"▲","-")),2)</f>
        <v>13.62</v>
      </c>
    </row>
    <row r="20" spans="1:11" x14ac:dyDescent="0.2">
      <c r="A20" s="156" t="s">
        <v>53</v>
      </c>
      <c r="B20" s="156">
        <f>ROUND(VALUE(SUBSTITUTE(実質収支比率等に係る経年分析!F$47,"▲","-")),2)</f>
        <v>52.81</v>
      </c>
      <c r="C20" s="156">
        <f>ROUND(VALUE(SUBSTITUTE(実質収支比率等に係る経年分析!G$47,"▲","-")),2)</f>
        <v>51.82</v>
      </c>
      <c r="D20" s="156">
        <f>ROUND(VALUE(SUBSTITUTE(実質収支比率等に係る経年分析!H$47,"▲","-")),2)</f>
        <v>53.54</v>
      </c>
      <c r="E20" s="156">
        <f>ROUND(VALUE(SUBSTITUTE(実質収支比率等に係る経年分析!I$47,"▲","-")),2)</f>
        <v>49.44</v>
      </c>
      <c r="F20" s="156">
        <f>ROUND(VALUE(SUBSTITUTE(実質収支比率等に係る経年分析!J$47,"▲","-")),2)</f>
        <v>46.3</v>
      </c>
    </row>
    <row r="21" spans="1:11" x14ac:dyDescent="0.2">
      <c r="A21" s="156" t="s">
        <v>54</v>
      </c>
      <c r="B21" s="156">
        <f>IF(ISNUMBER(VALUE(SUBSTITUTE(実質収支比率等に係る経年分析!F$49,"▲","-"))),ROUND(VALUE(SUBSTITUTE(実質収支比率等に係る経年分析!F$49,"▲","-")),2),NA())</f>
        <v>-7.1</v>
      </c>
      <c r="C21" s="156">
        <f>IF(ISNUMBER(VALUE(SUBSTITUTE(実質収支比率等に係る経年分析!G$49,"▲","-"))),ROUND(VALUE(SUBSTITUTE(実質収支比率等に係る経年分析!G$49,"▲","-")),2),NA())</f>
        <v>-1.32</v>
      </c>
      <c r="D21" s="156">
        <f>IF(ISNUMBER(VALUE(SUBSTITUTE(実質収支比率等に係る経年分析!H$49,"▲","-"))),ROUND(VALUE(SUBSTITUTE(実質収支比率等に係る経年分析!H$49,"▲","-")),2),NA())</f>
        <v>-10.039999999999999</v>
      </c>
      <c r="E21" s="156">
        <f>IF(ISNUMBER(VALUE(SUBSTITUTE(実質収支比率等に係る経年分析!I$49,"▲","-"))),ROUND(VALUE(SUBSTITUTE(実質収支比率等に係る経年分析!I$49,"▲","-")),2),NA())</f>
        <v>-8.89</v>
      </c>
      <c r="F21" s="156">
        <f>IF(ISNUMBER(VALUE(SUBSTITUTE(実質収支比率等に係る経年分析!J$49,"▲","-"))),ROUND(VALUE(SUBSTITUTE(実質収支比率等に係る経年分析!J$49,"▲","-")),2),NA())</f>
        <v>-11.31</v>
      </c>
    </row>
    <row r="24" spans="1:11" x14ac:dyDescent="0.2">
      <c r="A24" s="130" t="s">
        <v>55</v>
      </c>
    </row>
    <row r="25" spans="1:11" x14ac:dyDescent="0.2">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2">
      <c r="A26" s="157"/>
      <c r="B26" s="157" t="s">
        <v>56</v>
      </c>
      <c r="C26" s="157" t="s">
        <v>57</v>
      </c>
      <c r="D26" s="157" t="s">
        <v>56</v>
      </c>
      <c r="E26" s="157" t="s">
        <v>57</v>
      </c>
      <c r="F26" s="157" t="s">
        <v>56</v>
      </c>
      <c r="G26" s="157" t="s">
        <v>57</v>
      </c>
      <c r="H26" s="157" t="s">
        <v>56</v>
      </c>
      <c r="I26" s="157" t="s">
        <v>57</v>
      </c>
      <c r="J26" s="157" t="s">
        <v>56</v>
      </c>
      <c r="K26" s="157" t="s">
        <v>57</v>
      </c>
    </row>
    <row r="27" spans="1:11" x14ac:dyDescent="0.2">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0.06</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7.0000000000000007E-2</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0.06</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0.53</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2">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2">
      <c r="A29" s="157" t="e">
        <f>IF(連結実質赤字比率に係る赤字・黒字の構成分析!C$41="",NA(),連結実質赤字比率に係る赤字・黒字の構成分析!C$41)</f>
        <v>#N/A</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#VALUE!</v>
      </c>
      <c r="E29" s="157" t="e">
        <f>IF(ROUND(VALUE(SUBSTITUTE(連結実質赤字比率に係る赤字・黒字の構成分析!G$41,"▲", "-")), 2) &gt;= 0, ABS(ROUND(VALUE(SUBSTITUTE(連結実質赤字比率に係る赤字・黒字の構成分析!G$41,"▲", "-")), 2)), NA())</f>
        <v>#VALUE!</v>
      </c>
      <c r="F29" s="157" t="e">
        <f>IF(ROUND(VALUE(SUBSTITUTE(連結実質赤字比率に係る赤字・黒字の構成分析!H$41,"▲", "-")), 2) &lt; 0, ABS(ROUND(VALUE(SUBSTITUTE(連結実質赤字比率に係る赤字・黒字の構成分析!H$41,"▲", "-")), 2)), NA())</f>
        <v>#VALUE!</v>
      </c>
      <c r="G29" s="157" t="e">
        <f>IF(ROUND(VALUE(SUBSTITUTE(連結実質赤字比率に係る赤字・黒字の構成分析!H$41,"▲", "-")), 2) &gt;= 0, ABS(ROUND(VALUE(SUBSTITUTE(連結実質赤字比率に係る赤字・黒字の構成分析!H$41,"▲", "-")), 2)), NA())</f>
        <v>#VALUE!</v>
      </c>
      <c r="H29" s="157" t="e">
        <f>IF(ROUND(VALUE(SUBSTITUTE(連結実質赤字比率に係る赤字・黒字の構成分析!I$41,"▲", "-")), 2) &lt; 0, ABS(ROUND(VALUE(SUBSTITUTE(連結実質赤字比率に係る赤字・黒字の構成分析!I$41,"▲", "-")), 2)), NA())</f>
        <v>#VALUE!</v>
      </c>
      <c r="I29" s="157" t="e">
        <f>IF(ROUND(VALUE(SUBSTITUTE(連結実質赤字比率に係る赤字・黒字の構成分析!I$41,"▲", "-")), 2) &gt;= 0, ABS(ROUND(VALUE(SUBSTITUTE(連結実質赤字比率に係る赤字・黒字の構成分析!I$41,"▲", "-")), 2)), NA())</f>
        <v>#VALUE!</v>
      </c>
      <c r="J29" s="157" t="e">
        <f>IF(ROUND(VALUE(SUBSTITUTE(連結実質赤字比率に係る赤字・黒字の構成分析!J$41,"▲", "-")), 2) &lt; 0, ABS(ROUND(VALUE(SUBSTITUTE(連結実質赤字比率に係る赤字・黒字の構成分析!J$41,"▲", "-")), 2)), NA())</f>
        <v>#VALUE!</v>
      </c>
      <c r="K29" s="157" t="e">
        <f>IF(ROUND(VALUE(SUBSTITUTE(連結実質赤字比率に係る赤字・黒字の構成分析!J$41,"▲", "-")), 2) &gt;= 0, ABS(ROUND(VALUE(SUBSTITUTE(連結実質赤字比率に係る赤字・黒字の構成分析!J$41,"▲", "-")), 2)), NA())</f>
        <v>#VALUE!</v>
      </c>
    </row>
    <row r="30" spans="1:11" x14ac:dyDescent="0.2">
      <c r="A30" s="157" t="e">
        <f>IF(連結実質赤字比率に係る赤字・黒字の構成分析!C$40="",NA(),連結実質赤字比率に係る赤字・黒字の構成分析!C$40)</f>
        <v>#N/A</v>
      </c>
      <c r="B30" s="157" t="e">
        <f>IF(ROUND(VALUE(SUBSTITUTE(連結実質赤字比率に係る赤字・黒字の構成分析!F$40,"▲", "-")), 2) &lt; 0, ABS(ROUND(VALUE(SUBSTITUTE(連結実質赤字比率に係る赤字・黒字の構成分析!F$40,"▲", "-")), 2)), NA())</f>
        <v>#VALUE!</v>
      </c>
      <c r="C30" s="157" t="e">
        <f>IF(ROUND(VALUE(SUBSTITUTE(連結実質赤字比率に係る赤字・黒字の構成分析!F$40,"▲", "-")), 2) &gt;= 0, ABS(ROUND(VALUE(SUBSTITUTE(連結実質赤字比率に係る赤字・黒字の構成分析!F$40,"▲", "-")), 2)), NA())</f>
        <v>#VALUE!</v>
      </c>
      <c r="D30" s="157" t="e">
        <f>IF(ROUND(VALUE(SUBSTITUTE(連結実質赤字比率に係る赤字・黒字の構成分析!G$40,"▲", "-")), 2) &lt; 0, ABS(ROUND(VALUE(SUBSTITUTE(連結実質赤字比率に係る赤字・黒字の構成分析!G$40,"▲", "-")), 2)), NA())</f>
        <v>#VALUE!</v>
      </c>
      <c r="E30" s="157" t="e">
        <f>IF(ROUND(VALUE(SUBSTITUTE(連結実質赤字比率に係る赤字・黒字の構成分析!G$40,"▲", "-")), 2) &gt;= 0, ABS(ROUND(VALUE(SUBSTITUTE(連結実質赤字比率に係る赤字・黒字の構成分析!G$40,"▲", "-")), 2)), NA())</f>
        <v>#VALUE!</v>
      </c>
      <c r="F30" s="157" t="e">
        <f>IF(ROUND(VALUE(SUBSTITUTE(連結実質赤字比率に係る赤字・黒字の構成分析!H$40,"▲", "-")), 2) &lt; 0, ABS(ROUND(VALUE(SUBSTITUTE(連結実質赤字比率に係る赤字・黒字の構成分析!H$40,"▲", "-")), 2)), NA())</f>
        <v>#VALUE!</v>
      </c>
      <c r="G30" s="157" t="e">
        <f>IF(ROUND(VALUE(SUBSTITUTE(連結実質赤字比率に係る赤字・黒字の構成分析!H$40,"▲", "-")), 2) &gt;= 0, ABS(ROUND(VALUE(SUBSTITUTE(連結実質赤字比率に係る赤字・黒字の構成分析!H$40,"▲", "-")), 2)), NA())</f>
        <v>#VALUE!</v>
      </c>
      <c r="H30" s="157" t="e">
        <f>IF(ROUND(VALUE(SUBSTITUTE(連結実質赤字比率に係る赤字・黒字の構成分析!I$40,"▲", "-")), 2) &lt; 0, ABS(ROUND(VALUE(SUBSTITUTE(連結実質赤字比率に係る赤字・黒字の構成分析!I$40,"▲", "-")), 2)), NA())</f>
        <v>#VALUE!</v>
      </c>
      <c r="I30" s="157" t="e">
        <f>IF(ROUND(VALUE(SUBSTITUTE(連結実質赤字比率に係る赤字・黒字の構成分析!I$40,"▲", "-")), 2) &gt;= 0, ABS(ROUND(VALUE(SUBSTITUTE(連結実質赤字比率に係る赤字・黒字の構成分析!I$40,"▲", "-")), 2)), NA())</f>
        <v>#VALUE!</v>
      </c>
      <c r="J30" s="157" t="e">
        <f>IF(ROUND(VALUE(SUBSTITUTE(連結実質赤字比率に係る赤字・黒字の構成分析!J$40,"▲", "-")), 2) &lt; 0, ABS(ROUND(VALUE(SUBSTITUTE(連結実質赤字比率に係る赤字・黒字の構成分析!J$40,"▲", "-")), 2)), NA())</f>
        <v>#VALUE!</v>
      </c>
      <c r="K30" s="157" t="e">
        <f>IF(ROUND(VALUE(SUBSTITUTE(連結実質赤字比率に係る赤字・黒字の構成分析!J$40,"▲", "-")), 2) &gt;= 0, ABS(ROUND(VALUE(SUBSTITUTE(連結実質赤字比率に係る赤字・黒字の構成分析!J$40,"▲", "-")), 2)), NA())</f>
        <v>#VALUE!</v>
      </c>
    </row>
    <row r="31" spans="1:11" x14ac:dyDescent="0.2">
      <c r="A31" s="157" t="str">
        <f>IF(連結実質赤字比率に係る赤字・黒字の構成分析!C$39="",NA(),連結実質赤字比率に係る赤字・黒字の構成分析!C$39)</f>
        <v>さつま町後期高齢者医療特別会計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0.03</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0.02</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0.01</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0.02</v>
      </c>
    </row>
    <row r="32" spans="1:11" x14ac:dyDescent="0.2">
      <c r="A32" s="157" t="str">
        <f>IF(連結実質赤字比率に係る赤字・黒字の構成分析!C$38="",NA(),連結実質赤字比率に係る赤字・黒字の構成分析!C$38)</f>
        <v>さつま町農業集落排水事業会計</v>
      </c>
      <c r="B32" s="157" t="e">
        <f>IF(ROUND(VALUE(SUBSTITUTE(連結実質赤字比率に係る赤字・黒字の構成分析!F$38,"▲", "-")), 2) &lt; 0, ABS(ROUND(VALUE(SUBSTITUTE(連結実質赤字比率に係る赤字・黒字の構成分析!F$38,"▲", "-")), 2)), NA())</f>
        <v>#VALUE!</v>
      </c>
      <c r="C32" s="157" t="e">
        <f>IF(ROUND(VALUE(SUBSTITUTE(連結実質赤字比率に係る赤字・黒字の構成分析!F$38,"▲", "-")), 2) &gt;= 0, ABS(ROUND(VALUE(SUBSTITUTE(連結実質赤字比率に係る赤字・黒字の構成分析!F$38,"▲", "-")), 2)), NA())</f>
        <v>#VALUE!</v>
      </c>
      <c r="D32" s="157" t="e">
        <f>IF(ROUND(VALUE(SUBSTITUTE(連結実質赤字比率に係る赤字・黒字の構成分析!G$38,"▲", "-")), 2) &lt; 0, ABS(ROUND(VALUE(SUBSTITUTE(連結実質赤字比率に係る赤字・黒字の構成分析!G$38,"▲", "-")), 2)), NA())</f>
        <v>#VALUE!</v>
      </c>
      <c r="E32" s="157" t="e">
        <f>IF(ROUND(VALUE(SUBSTITUTE(連結実質赤字比率に係る赤字・黒字の構成分析!G$38,"▲", "-")), 2) &gt;= 0, ABS(ROUND(VALUE(SUBSTITUTE(連結実質赤字比率に係る赤字・黒字の構成分析!G$38,"▲", "-")), 2)), NA())</f>
        <v>#VALUE!</v>
      </c>
      <c r="F32" s="157" t="e">
        <f>IF(ROUND(VALUE(SUBSTITUTE(連結実質赤字比率に係る赤字・黒字の構成分析!H$38,"▲", "-")), 2) &lt; 0, ABS(ROUND(VALUE(SUBSTITUTE(連結実質赤字比率に係る赤字・黒字の構成分析!H$38,"▲", "-")), 2)), NA())</f>
        <v>#VALUE!</v>
      </c>
      <c r="G32" s="157" t="e">
        <f>IF(ROUND(VALUE(SUBSTITUTE(連結実質赤字比率に係る赤字・黒字の構成分析!H$38,"▲", "-")), 2) &gt;= 0, ABS(ROUND(VALUE(SUBSTITUTE(連結実質赤字比率に係る赤字・黒字の構成分析!H$38,"▲", "-")), 2)), NA())</f>
        <v>#VALUE!</v>
      </c>
      <c r="H32" s="157" t="e">
        <f>IF(ROUND(VALUE(SUBSTITUTE(連結実質赤字比率に係る赤字・黒字の構成分析!I$38,"▲", "-")), 2) &lt; 0, ABS(ROUND(VALUE(SUBSTITUTE(連結実質赤字比率に係る赤字・黒字の構成分析!I$38,"▲", "-")), 2)), NA())</f>
        <v>#VALUE!</v>
      </c>
      <c r="I32" s="157" t="e">
        <f>IF(ROUND(VALUE(SUBSTITUTE(連結実質赤字比率に係る赤字・黒字の構成分析!I$38,"▲", "-")), 2) &gt;= 0, ABS(ROUND(VALUE(SUBSTITUTE(連結実質赤字比率に係る赤字・黒字の構成分析!I$38,"▲", "-")), 2)), NA())</f>
        <v>#VALUE!</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0.89</v>
      </c>
    </row>
    <row r="33" spans="1:16" x14ac:dyDescent="0.2">
      <c r="A33" s="157" t="str">
        <f>IF(連結実質赤字比率に係る赤字・黒字の構成分析!C$37="",NA(),連結実質赤字比率に係る赤字・黒字の構成分析!C$37)</f>
        <v>さつま町介護保険事業特別会計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3.13</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3.21</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3.05</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2.64</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1.39</v>
      </c>
    </row>
    <row r="34" spans="1:16" x14ac:dyDescent="0.2">
      <c r="A34" s="157" t="str">
        <f>IF(連結実質赤字比率に係る赤字・黒字の構成分析!C$36="",NA(),連結実質赤字比率に係る赤字・黒字の構成分析!C$36)</f>
        <v>さつま町国民健康保険事業特別会計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1.84</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2.15</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2.2400000000000002</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1.86</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1.57</v>
      </c>
    </row>
    <row r="35" spans="1:16" x14ac:dyDescent="0.2">
      <c r="A35" s="157" t="str">
        <f>IF(連結実質赤字比率に係る赤字・黒字の構成分析!C$35="",NA(),連結実質赤字比率に係る赤字・黒字の構成分析!C$35)</f>
        <v>さつま町水道事業会計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6.1</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5.75</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5.81</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5.51</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5.18</v>
      </c>
    </row>
    <row r="36" spans="1:16" x14ac:dyDescent="0.2">
      <c r="A36" s="157" t="str">
        <f>IF(連結実質赤字比率に係る赤字・黒字の構成分析!C$34="",NA(),連結実質赤字比率に係る赤字・黒字の構成分析!C$34)</f>
        <v>一般会計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10.77</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13.89</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13.02</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15.48</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13.62</v>
      </c>
    </row>
    <row r="39" spans="1:16" x14ac:dyDescent="0.2">
      <c r="A39" s="130" t="s">
        <v>58</v>
      </c>
    </row>
    <row r="40" spans="1:16" x14ac:dyDescent="0.2">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2">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2">
      <c r="A42" s="158" t="s">
        <v>61</v>
      </c>
      <c r="B42" s="158"/>
      <c r="C42" s="158"/>
      <c r="D42" s="158">
        <f>'実質公債費比率（分子）の構造'!K$52</f>
        <v>1177</v>
      </c>
      <c r="E42" s="158"/>
      <c r="F42" s="158"/>
      <c r="G42" s="158">
        <f>'実質公債費比率（分子）の構造'!L$52</f>
        <v>1107</v>
      </c>
      <c r="H42" s="158"/>
      <c r="I42" s="158"/>
      <c r="J42" s="158">
        <f>'実質公債費比率（分子）の構造'!M$52</f>
        <v>1131</v>
      </c>
      <c r="K42" s="158"/>
      <c r="L42" s="158"/>
      <c r="M42" s="158">
        <f>'実質公債費比率（分子）の構造'!N$52</f>
        <v>1056</v>
      </c>
      <c r="N42" s="158"/>
      <c r="O42" s="158"/>
      <c r="P42" s="158">
        <f>'実質公債費比率（分子）の構造'!O$52</f>
        <v>1026</v>
      </c>
    </row>
    <row r="43" spans="1:16" x14ac:dyDescent="0.2">
      <c r="A43" s="158" t="s">
        <v>16</v>
      </c>
      <c r="B43" s="158">
        <f>'実質公債費比率（分子）の構造'!K$51</f>
        <v>0</v>
      </c>
      <c r="C43" s="158"/>
      <c r="D43" s="158"/>
      <c r="E43" s="158">
        <f>'実質公債費比率（分子）の構造'!L$51</f>
        <v>0</v>
      </c>
      <c r="F43" s="158"/>
      <c r="G43" s="158"/>
      <c r="H43" s="158">
        <f>'実質公債費比率（分子）の構造'!M$51</f>
        <v>0</v>
      </c>
      <c r="I43" s="158"/>
      <c r="J43" s="158"/>
      <c r="K43" s="158">
        <f>'実質公債費比率（分子）の構造'!N$51</f>
        <v>0</v>
      </c>
      <c r="L43" s="158"/>
      <c r="M43" s="158"/>
      <c r="N43" s="158">
        <f>'実質公債費比率（分子）の構造'!O$51</f>
        <v>0</v>
      </c>
      <c r="O43" s="158"/>
      <c r="P43" s="158"/>
    </row>
    <row r="44" spans="1:16" x14ac:dyDescent="0.2">
      <c r="A44" s="158" t="s">
        <v>62</v>
      </c>
      <c r="B44" s="158" t="str">
        <f>'実質公債費比率（分子）の構造'!K$50</f>
        <v>-</v>
      </c>
      <c r="C44" s="158"/>
      <c r="D44" s="158"/>
      <c r="E44" s="158" t="str">
        <f>'実質公債費比率（分子）の構造'!L$50</f>
        <v>-</v>
      </c>
      <c r="F44" s="158"/>
      <c r="G44" s="158"/>
      <c r="H44" s="158" t="str">
        <f>'実質公債費比率（分子）の構造'!M$50</f>
        <v>-</v>
      </c>
      <c r="I44" s="158"/>
      <c r="J44" s="158"/>
      <c r="K44" s="158" t="str">
        <f>'実質公債費比率（分子）の構造'!N$50</f>
        <v>-</v>
      </c>
      <c r="L44" s="158"/>
      <c r="M44" s="158"/>
      <c r="N44" s="158" t="str">
        <f>'実質公債費比率（分子）の構造'!O$50</f>
        <v>-</v>
      </c>
      <c r="O44" s="158"/>
      <c r="P44" s="158"/>
    </row>
    <row r="45" spans="1:16" x14ac:dyDescent="0.2">
      <c r="A45" s="158" t="s">
        <v>63</v>
      </c>
      <c r="B45" s="158" t="str">
        <f>'実質公債費比率（分子）の構造'!K$49</f>
        <v>-</v>
      </c>
      <c r="C45" s="158"/>
      <c r="D45" s="158"/>
      <c r="E45" s="158" t="str">
        <f>'実質公債費比率（分子）の構造'!L$49</f>
        <v>-</v>
      </c>
      <c r="F45" s="158"/>
      <c r="G45" s="158"/>
      <c r="H45" s="158" t="str">
        <f>'実質公債費比率（分子）の構造'!M$49</f>
        <v>-</v>
      </c>
      <c r="I45" s="158"/>
      <c r="J45" s="158"/>
      <c r="K45" s="158" t="str">
        <f>'実質公債費比率（分子）の構造'!N$49</f>
        <v>-</v>
      </c>
      <c r="L45" s="158"/>
      <c r="M45" s="158"/>
      <c r="N45" s="158" t="str">
        <f>'実質公債費比率（分子）の構造'!O$49</f>
        <v>-</v>
      </c>
      <c r="O45" s="158"/>
      <c r="P45" s="158"/>
    </row>
    <row r="46" spans="1:16" x14ac:dyDescent="0.2">
      <c r="A46" s="158" t="s">
        <v>64</v>
      </c>
      <c r="B46" s="158">
        <f>'実質公債費比率（分子）の構造'!K$48</f>
        <v>60</v>
      </c>
      <c r="C46" s="158"/>
      <c r="D46" s="158"/>
      <c r="E46" s="158">
        <f>'実質公債費比率（分子）の構造'!L$48</f>
        <v>60</v>
      </c>
      <c r="F46" s="158"/>
      <c r="G46" s="158"/>
      <c r="H46" s="158">
        <f>'実質公債費比率（分子）の構造'!M$48</f>
        <v>61</v>
      </c>
      <c r="I46" s="158"/>
      <c r="J46" s="158"/>
      <c r="K46" s="158">
        <f>'実質公債費比率（分子）の構造'!N$48</f>
        <v>57</v>
      </c>
      <c r="L46" s="158"/>
      <c r="M46" s="158"/>
      <c r="N46" s="158">
        <f>'実質公債費比率（分子）の構造'!O$48</f>
        <v>51</v>
      </c>
      <c r="O46" s="158"/>
      <c r="P46" s="158"/>
    </row>
    <row r="47" spans="1:16" x14ac:dyDescent="0.2">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2">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2">
      <c r="A49" s="158" t="s">
        <v>66</v>
      </c>
      <c r="B49" s="158">
        <f>'実質公債費比率（分子）の構造'!K$45</f>
        <v>1400</v>
      </c>
      <c r="C49" s="158"/>
      <c r="D49" s="158"/>
      <c r="E49" s="158">
        <f>'実質公債費比率（分子）の構造'!L$45</f>
        <v>1412</v>
      </c>
      <c r="F49" s="158"/>
      <c r="G49" s="158"/>
      <c r="H49" s="158">
        <f>'実質公債費比率（分子）の構造'!M$45</f>
        <v>1423</v>
      </c>
      <c r="I49" s="158"/>
      <c r="J49" s="158"/>
      <c r="K49" s="158">
        <f>'実質公債費比率（分子）の構造'!N$45</f>
        <v>1320</v>
      </c>
      <c r="L49" s="158"/>
      <c r="M49" s="158"/>
      <c r="N49" s="158">
        <f>'実質公債費比率（分子）の構造'!O$45</f>
        <v>1274</v>
      </c>
      <c r="O49" s="158"/>
      <c r="P49" s="158"/>
    </row>
    <row r="50" spans="1:16" x14ac:dyDescent="0.2">
      <c r="A50" s="158" t="s">
        <v>67</v>
      </c>
      <c r="B50" s="158" t="e">
        <f>NA()</f>
        <v>#N/A</v>
      </c>
      <c r="C50" s="158">
        <f>IF(ISNUMBER('実質公債費比率（分子）の構造'!K$53),'実質公債費比率（分子）の構造'!K$53,NA())</f>
        <v>283</v>
      </c>
      <c r="D50" s="158" t="e">
        <f>NA()</f>
        <v>#N/A</v>
      </c>
      <c r="E50" s="158" t="e">
        <f>NA()</f>
        <v>#N/A</v>
      </c>
      <c r="F50" s="158">
        <f>IF(ISNUMBER('実質公債費比率（分子）の構造'!L$53),'実質公債費比率（分子）の構造'!L$53,NA())</f>
        <v>365</v>
      </c>
      <c r="G50" s="158" t="e">
        <f>NA()</f>
        <v>#N/A</v>
      </c>
      <c r="H50" s="158" t="e">
        <f>NA()</f>
        <v>#N/A</v>
      </c>
      <c r="I50" s="158">
        <f>IF(ISNUMBER('実質公債費比率（分子）の構造'!M$53),'実質公債費比率（分子）の構造'!M$53,NA())</f>
        <v>353</v>
      </c>
      <c r="J50" s="158" t="e">
        <f>NA()</f>
        <v>#N/A</v>
      </c>
      <c r="K50" s="158" t="e">
        <f>NA()</f>
        <v>#N/A</v>
      </c>
      <c r="L50" s="158">
        <f>IF(ISNUMBER('実質公債費比率（分子）の構造'!N$53),'実質公債費比率（分子）の構造'!N$53,NA())</f>
        <v>321</v>
      </c>
      <c r="M50" s="158" t="e">
        <f>NA()</f>
        <v>#N/A</v>
      </c>
      <c r="N50" s="158" t="e">
        <f>NA()</f>
        <v>#N/A</v>
      </c>
      <c r="O50" s="158">
        <f>IF(ISNUMBER('実質公債費比率（分子）の構造'!O$53),'実質公債費比率（分子）の構造'!O$53,NA())</f>
        <v>299</v>
      </c>
      <c r="P50" s="158" t="e">
        <f>NA()</f>
        <v>#N/A</v>
      </c>
    </row>
    <row r="53" spans="1:16" x14ac:dyDescent="0.2">
      <c r="A53" s="130" t="s">
        <v>68</v>
      </c>
    </row>
    <row r="54" spans="1:16" x14ac:dyDescent="0.2">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2">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2">
      <c r="A56" s="157" t="s">
        <v>43</v>
      </c>
      <c r="B56" s="157"/>
      <c r="C56" s="157"/>
      <c r="D56" s="157">
        <f>'将来負担比率（分子）の構造'!I$52</f>
        <v>10381</v>
      </c>
      <c r="E56" s="157"/>
      <c r="F56" s="157"/>
      <c r="G56" s="157">
        <f>'将来負担比率（分子）の構造'!J$52</f>
        <v>10772</v>
      </c>
      <c r="H56" s="157"/>
      <c r="I56" s="157"/>
      <c r="J56" s="157">
        <f>'将来負担比率（分子）の構造'!K$52</f>
        <v>10248</v>
      </c>
      <c r="K56" s="157"/>
      <c r="L56" s="157"/>
      <c r="M56" s="157">
        <f>'将来負担比率（分子）の構造'!L$52</f>
        <v>10493</v>
      </c>
      <c r="N56" s="157"/>
      <c r="O56" s="157"/>
      <c r="P56" s="157">
        <f>'将来負担比率（分子）の構造'!M$52</f>
        <v>10262</v>
      </c>
    </row>
    <row r="57" spans="1:16" x14ac:dyDescent="0.2">
      <c r="A57" s="157" t="s">
        <v>42</v>
      </c>
      <c r="B57" s="157"/>
      <c r="C57" s="157"/>
      <c r="D57" s="157">
        <f>'将来負担比率（分子）の構造'!I$51</f>
        <v>475</v>
      </c>
      <c r="E57" s="157"/>
      <c r="F57" s="157"/>
      <c r="G57" s="157">
        <f>'将来負担比率（分子）の構造'!J$51</f>
        <v>478</v>
      </c>
      <c r="H57" s="157"/>
      <c r="I57" s="157"/>
      <c r="J57" s="157">
        <f>'将来負担比率（分子）の構造'!K$51</f>
        <v>435</v>
      </c>
      <c r="K57" s="157"/>
      <c r="L57" s="157"/>
      <c r="M57" s="157">
        <f>'将来負担比率（分子）の構造'!L$51</f>
        <v>368</v>
      </c>
      <c r="N57" s="157"/>
      <c r="O57" s="157"/>
      <c r="P57" s="157">
        <f>'将来負担比率（分子）の構造'!M$51</f>
        <v>318</v>
      </c>
    </row>
    <row r="58" spans="1:16" x14ac:dyDescent="0.2">
      <c r="A58" s="157" t="s">
        <v>41</v>
      </c>
      <c r="B58" s="157"/>
      <c r="C58" s="157"/>
      <c r="D58" s="157">
        <f>'将来負担比率（分子）の構造'!I$50</f>
        <v>8487</v>
      </c>
      <c r="E58" s="157"/>
      <c r="F58" s="157"/>
      <c r="G58" s="157">
        <f>'将来負担比率（分子）の構造'!J$50</f>
        <v>9224</v>
      </c>
      <c r="H58" s="157"/>
      <c r="I58" s="157"/>
      <c r="J58" s="157">
        <f>'将来負担比率（分子）の構造'!K$50</f>
        <v>9695</v>
      </c>
      <c r="K58" s="157"/>
      <c r="L58" s="157"/>
      <c r="M58" s="157">
        <f>'将来負担比率（分子）の構造'!L$50</f>
        <v>10119</v>
      </c>
      <c r="N58" s="157"/>
      <c r="O58" s="157"/>
      <c r="P58" s="157">
        <f>'将来負担比率（分子）の構造'!M$50</f>
        <v>9893</v>
      </c>
    </row>
    <row r="59" spans="1:16" x14ac:dyDescent="0.2">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2">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2">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2">
      <c r="A62" s="157" t="s">
        <v>35</v>
      </c>
      <c r="B62" s="157">
        <f>'将来負担比率（分子）の構造'!I$45</f>
        <v>2571</v>
      </c>
      <c r="C62" s="157"/>
      <c r="D62" s="157"/>
      <c r="E62" s="157">
        <f>'将来負担比率（分子）の構造'!J$45</f>
        <v>2489</v>
      </c>
      <c r="F62" s="157"/>
      <c r="G62" s="157"/>
      <c r="H62" s="157">
        <f>'将来負担比率（分子）の構造'!K$45</f>
        <v>2018</v>
      </c>
      <c r="I62" s="157"/>
      <c r="J62" s="157"/>
      <c r="K62" s="157">
        <f>'将来負担比率（分子）の構造'!L$45</f>
        <v>2032</v>
      </c>
      <c r="L62" s="157"/>
      <c r="M62" s="157"/>
      <c r="N62" s="157">
        <f>'将来負担比率（分子）の構造'!M$45</f>
        <v>2069</v>
      </c>
      <c r="O62" s="157"/>
      <c r="P62" s="157"/>
    </row>
    <row r="63" spans="1:16" x14ac:dyDescent="0.2">
      <c r="A63" s="157" t="s">
        <v>34</v>
      </c>
      <c r="B63" s="157" t="str">
        <f>'将来負担比率（分子）の構造'!I$44</f>
        <v>-</v>
      </c>
      <c r="C63" s="157"/>
      <c r="D63" s="157"/>
      <c r="E63" s="157" t="str">
        <f>'将来負担比率（分子）の構造'!J$44</f>
        <v>-</v>
      </c>
      <c r="F63" s="157"/>
      <c r="G63" s="157"/>
      <c r="H63" s="157" t="str">
        <f>'将来負担比率（分子）の構造'!K$44</f>
        <v>-</v>
      </c>
      <c r="I63" s="157"/>
      <c r="J63" s="157"/>
      <c r="K63" s="157" t="str">
        <f>'将来負担比率（分子）の構造'!L$44</f>
        <v>-</v>
      </c>
      <c r="L63" s="157"/>
      <c r="M63" s="157"/>
      <c r="N63" s="157" t="str">
        <f>'将来負担比率（分子）の構造'!M$44</f>
        <v>-</v>
      </c>
      <c r="O63" s="157"/>
      <c r="P63" s="157"/>
    </row>
    <row r="64" spans="1:16" x14ac:dyDescent="0.2">
      <c r="A64" s="157" t="s">
        <v>33</v>
      </c>
      <c r="B64" s="157">
        <f>'将来負担比率（分子）の構造'!I$43</f>
        <v>399</v>
      </c>
      <c r="C64" s="157"/>
      <c r="D64" s="157"/>
      <c r="E64" s="157">
        <f>'将来負担比率（分子）の構造'!J$43</f>
        <v>426</v>
      </c>
      <c r="F64" s="157"/>
      <c r="G64" s="157"/>
      <c r="H64" s="157">
        <f>'将来負担比率（分子）の構造'!K$43</f>
        <v>393</v>
      </c>
      <c r="I64" s="157"/>
      <c r="J64" s="157"/>
      <c r="K64" s="157">
        <f>'将来負担比率（分子）の構造'!L$43</f>
        <v>373</v>
      </c>
      <c r="L64" s="157"/>
      <c r="M64" s="157"/>
      <c r="N64" s="157">
        <f>'将来負担比率（分子）の構造'!M$43</f>
        <v>358</v>
      </c>
      <c r="O64" s="157"/>
      <c r="P64" s="157"/>
    </row>
    <row r="65" spans="1:16" x14ac:dyDescent="0.2">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x14ac:dyDescent="0.2">
      <c r="A66" s="157" t="s">
        <v>31</v>
      </c>
      <c r="B66" s="157">
        <f>'将来負担比率（分子）の構造'!I$41</f>
        <v>12557</v>
      </c>
      <c r="C66" s="157"/>
      <c r="D66" s="157"/>
      <c r="E66" s="157">
        <f>'将来負担比率（分子）の構造'!J$41</f>
        <v>12877</v>
      </c>
      <c r="F66" s="157"/>
      <c r="G66" s="157"/>
      <c r="H66" s="157">
        <f>'将来負担比率（分子）の構造'!K$41</f>
        <v>12555</v>
      </c>
      <c r="I66" s="157"/>
      <c r="J66" s="157"/>
      <c r="K66" s="157">
        <f>'将来負担比率（分子）の構造'!L$41</f>
        <v>12463</v>
      </c>
      <c r="L66" s="157"/>
      <c r="M66" s="157"/>
      <c r="N66" s="157">
        <f>'将来負担比率（分子）の構造'!M$41</f>
        <v>12486</v>
      </c>
      <c r="O66" s="157"/>
      <c r="P66" s="157"/>
    </row>
    <row r="67" spans="1:16" x14ac:dyDescent="0.2">
      <c r="A67" s="157" t="s">
        <v>71</v>
      </c>
      <c r="B67" s="157" t="e">
        <f>NA()</f>
        <v>#N/A</v>
      </c>
      <c r="C67" s="157">
        <f>IF(ISNUMBER('将来負担比率（分子）の構造'!I$53), IF('将来負担比率（分子）の構造'!I$53 &lt; 0, 0, '将来負担比率（分子）の構造'!I$53), NA())</f>
        <v>0</v>
      </c>
      <c r="D67" s="157" t="e">
        <f>NA()</f>
        <v>#N/A</v>
      </c>
      <c r="E67" s="157" t="e">
        <f>NA()</f>
        <v>#N/A</v>
      </c>
      <c r="F67" s="157">
        <f>IF(ISNUMBER('将来負担比率（分子）の構造'!J$53), IF('将来負担比率（分子）の構造'!J$53 &lt; 0, 0, '将来負担比率（分子）の構造'!J$53), NA())</f>
        <v>0</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0</v>
      </c>
      <c r="P67" s="157" t="e">
        <f>NA()</f>
        <v>#N/A</v>
      </c>
    </row>
    <row r="70" spans="1:16" x14ac:dyDescent="0.2">
      <c r="A70" s="159" t="s">
        <v>72</v>
      </c>
      <c r="B70" s="159"/>
      <c r="C70" s="159"/>
      <c r="D70" s="159"/>
      <c r="E70" s="159"/>
      <c r="F70" s="159"/>
    </row>
    <row r="71" spans="1:16" x14ac:dyDescent="0.2">
      <c r="A71" s="160"/>
      <c r="B71" s="160" t="str">
        <f>基金残高に係る経年分析!F54</f>
        <v>R04</v>
      </c>
      <c r="C71" s="160" t="str">
        <f>基金残高に係る経年分析!G54</f>
        <v>R05</v>
      </c>
      <c r="D71" s="160" t="str">
        <f>基金残高に係る経年分析!H54</f>
        <v>R06</v>
      </c>
    </row>
    <row r="72" spans="1:16" x14ac:dyDescent="0.2">
      <c r="A72" s="160" t="s">
        <v>73</v>
      </c>
      <c r="B72" s="161">
        <f>基金残高に係る経年分析!F55</f>
        <v>4291</v>
      </c>
      <c r="C72" s="161">
        <f>基金残高に係る経年分析!G55</f>
        <v>3928</v>
      </c>
      <c r="D72" s="161">
        <f>基金残高に係る経年分析!H55</f>
        <v>3756</v>
      </c>
    </row>
    <row r="73" spans="1:16" x14ac:dyDescent="0.2">
      <c r="A73" s="160" t="s">
        <v>74</v>
      </c>
      <c r="B73" s="161">
        <f>基金残高に係る経年分析!F56</f>
        <v>203</v>
      </c>
      <c r="C73" s="161">
        <f>基金残高に係る経年分析!G56</f>
        <v>203</v>
      </c>
      <c r="D73" s="161">
        <f>基金残高に係る経年分析!H56</f>
        <v>228</v>
      </c>
    </row>
    <row r="74" spans="1:16" x14ac:dyDescent="0.2">
      <c r="A74" s="160" t="s">
        <v>75</v>
      </c>
      <c r="B74" s="161">
        <f>基金残高に係る経年分析!F57</f>
        <v>5481</v>
      </c>
      <c r="C74" s="161">
        <f>基金残高に係る経年分析!G57</f>
        <v>5831</v>
      </c>
      <c r="D74" s="161">
        <f>基金残高に係る経年分析!H57</f>
        <v>5724</v>
      </c>
    </row>
  </sheetData>
  <sheetProtection algorithmName="SHA-512" hashValue="Mqa/wziDlEhtL7PbLDl41R4bIEkyf3ZBvPLBy2m6YUoc4kLNlFNgQm01Zd8P4T/d9EeT3w9Kmnig4fhQhuQ/MA==" saltValue="9khNBFgkA8bYqbTX7TwLfw==" spinCount="100000"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328125" style="196" customWidth="1"/>
    <col min="2" max="2" width="2.36328125" style="196" customWidth="1"/>
    <col min="3" max="16" width="2.6328125" style="196" customWidth="1"/>
    <col min="17" max="17" width="2.36328125" style="196" customWidth="1"/>
    <col min="18" max="95" width="1.6328125" style="196" customWidth="1"/>
    <col min="96" max="133" width="1.6328125" style="208" customWidth="1"/>
    <col min="134" max="143" width="1.6328125" style="196" customWidth="1"/>
    <col min="144" max="16384" width="0" style="196" hidden="1"/>
  </cols>
  <sheetData>
    <row r="1" spans="2:143" ht="22.5" customHeight="1" thickBot="1" x14ac:dyDescent="0.25">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202</v>
      </c>
      <c r="DI1" s="590"/>
      <c r="DJ1" s="590"/>
      <c r="DK1" s="590"/>
      <c r="DL1" s="590"/>
      <c r="DM1" s="590"/>
      <c r="DN1" s="591"/>
      <c r="DO1" s="196"/>
      <c r="DP1" s="589" t="s">
        <v>203</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x14ac:dyDescent="0.2">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2">
      <c r="B3" s="592" t="s">
        <v>205</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206</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207</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2">
      <c r="B4" s="592" t="s">
        <v>1</v>
      </c>
      <c r="C4" s="593"/>
      <c r="D4" s="593"/>
      <c r="E4" s="593"/>
      <c r="F4" s="593"/>
      <c r="G4" s="593"/>
      <c r="H4" s="593"/>
      <c r="I4" s="593"/>
      <c r="J4" s="593"/>
      <c r="K4" s="593"/>
      <c r="L4" s="593"/>
      <c r="M4" s="593"/>
      <c r="N4" s="593"/>
      <c r="O4" s="593"/>
      <c r="P4" s="593"/>
      <c r="Q4" s="594"/>
      <c r="R4" s="592" t="s">
        <v>208</v>
      </c>
      <c r="S4" s="593"/>
      <c r="T4" s="593"/>
      <c r="U4" s="593"/>
      <c r="V4" s="593"/>
      <c r="W4" s="593"/>
      <c r="X4" s="593"/>
      <c r="Y4" s="594"/>
      <c r="Z4" s="592" t="s">
        <v>209</v>
      </c>
      <c r="AA4" s="593"/>
      <c r="AB4" s="593"/>
      <c r="AC4" s="594"/>
      <c r="AD4" s="592" t="s">
        <v>210</v>
      </c>
      <c r="AE4" s="593"/>
      <c r="AF4" s="593"/>
      <c r="AG4" s="593"/>
      <c r="AH4" s="593"/>
      <c r="AI4" s="593"/>
      <c r="AJ4" s="593"/>
      <c r="AK4" s="594"/>
      <c r="AL4" s="592" t="s">
        <v>209</v>
      </c>
      <c r="AM4" s="593"/>
      <c r="AN4" s="593"/>
      <c r="AO4" s="594"/>
      <c r="AP4" s="595" t="s">
        <v>211</v>
      </c>
      <c r="AQ4" s="595"/>
      <c r="AR4" s="595"/>
      <c r="AS4" s="595"/>
      <c r="AT4" s="595"/>
      <c r="AU4" s="595"/>
      <c r="AV4" s="595"/>
      <c r="AW4" s="595"/>
      <c r="AX4" s="595"/>
      <c r="AY4" s="595"/>
      <c r="AZ4" s="595"/>
      <c r="BA4" s="595"/>
      <c r="BB4" s="595"/>
      <c r="BC4" s="595"/>
      <c r="BD4" s="595"/>
      <c r="BE4" s="595"/>
      <c r="BF4" s="595"/>
      <c r="BG4" s="595" t="s">
        <v>212</v>
      </c>
      <c r="BH4" s="595"/>
      <c r="BI4" s="595"/>
      <c r="BJ4" s="595"/>
      <c r="BK4" s="595"/>
      <c r="BL4" s="595"/>
      <c r="BM4" s="595"/>
      <c r="BN4" s="595"/>
      <c r="BO4" s="595" t="s">
        <v>209</v>
      </c>
      <c r="BP4" s="595"/>
      <c r="BQ4" s="595"/>
      <c r="BR4" s="595"/>
      <c r="BS4" s="595" t="s">
        <v>213</v>
      </c>
      <c r="BT4" s="595"/>
      <c r="BU4" s="595"/>
      <c r="BV4" s="595"/>
      <c r="BW4" s="595"/>
      <c r="BX4" s="595"/>
      <c r="BY4" s="595"/>
      <c r="BZ4" s="595"/>
      <c r="CA4" s="595"/>
      <c r="CB4" s="595"/>
      <c r="CD4" s="592" t="s">
        <v>214</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2">
      <c r="B5" s="596" t="s">
        <v>215</v>
      </c>
      <c r="C5" s="597"/>
      <c r="D5" s="597"/>
      <c r="E5" s="597"/>
      <c r="F5" s="597"/>
      <c r="G5" s="597"/>
      <c r="H5" s="597"/>
      <c r="I5" s="597"/>
      <c r="J5" s="597"/>
      <c r="K5" s="597"/>
      <c r="L5" s="597"/>
      <c r="M5" s="597"/>
      <c r="N5" s="597"/>
      <c r="O5" s="597"/>
      <c r="P5" s="597"/>
      <c r="Q5" s="598"/>
      <c r="R5" s="599">
        <v>2629783</v>
      </c>
      <c r="S5" s="600"/>
      <c r="T5" s="600"/>
      <c r="U5" s="600"/>
      <c r="V5" s="600"/>
      <c r="W5" s="600"/>
      <c r="X5" s="600"/>
      <c r="Y5" s="601"/>
      <c r="Z5" s="602">
        <v>15.4</v>
      </c>
      <c r="AA5" s="602"/>
      <c r="AB5" s="602"/>
      <c r="AC5" s="602"/>
      <c r="AD5" s="603">
        <v>2629783</v>
      </c>
      <c r="AE5" s="603"/>
      <c r="AF5" s="603"/>
      <c r="AG5" s="603"/>
      <c r="AH5" s="603"/>
      <c r="AI5" s="603"/>
      <c r="AJ5" s="603"/>
      <c r="AK5" s="603"/>
      <c r="AL5" s="604">
        <v>32.200000000000003</v>
      </c>
      <c r="AM5" s="605"/>
      <c r="AN5" s="605"/>
      <c r="AO5" s="606"/>
      <c r="AP5" s="596" t="s">
        <v>216</v>
      </c>
      <c r="AQ5" s="597"/>
      <c r="AR5" s="597"/>
      <c r="AS5" s="597"/>
      <c r="AT5" s="597"/>
      <c r="AU5" s="597"/>
      <c r="AV5" s="597"/>
      <c r="AW5" s="597"/>
      <c r="AX5" s="597"/>
      <c r="AY5" s="597"/>
      <c r="AZ5" s="597"/>
      <c r="BA5" s="597"/>
      <c r="BB5" s="597"/>
      <c r="BC5" s="597"/>
      <c r="BD5" s="597"/>
      <c r="BE5" s="597"/>
      <c r="BF5" s="598"/>
      <c r="BG5" s="610">
        <v>2624008</v>
      </c>
      <c r="BH5" s="611"/>
      <c r="BI5" s="611"/>
      <c r="BJ5" s="611"/>
      <c r="BK5" s="611"/>
      <c r="BL5" s="611"/>
      <c r="BM5" s="611"/>
      <c r="BN5" s="612"/>
      <c r="BO5" s="613">
        <v>99.8</v>
      </c>
      <c r="BP5" s="613"/>
      <c r="BQ5" s="613"/>
      <c r="BR5" s="613"/>
      <c r="BS5" s="614" t="s">
        <v>122</v>
      </c>
      <c r="BT5" s="614"/>
      <c r="BU5" s="614"/>
      <c r="BV5" s="614"/>
      <c r="BW5" s="614"/>
      <c r="BX5" s="614"/>
      <c r="BY5" s="614"/>
      <c r="BZ5" s="614"/>
      <c r="CA5" s="614"/>
      <c r="CB5" s="618"/>
      <c r="CD5" s="592" t="s">
        <v>211</v>
      </c>
      <c r="CE5" s="593"/>
      <c r="CF5" s="593"/>
      <c r="CG5" s="593"/>
      <c r="CH5" s="593"/>
      <c r="CI5" s="593"/>
      <c r="CJ5" s="593"/>
      <c r="CK5" s="593"/>
      <c r="CL5" s="593"/>
      <c r="CM5" s="593"/>
      <c r="CN5" s="593"/>
      <c r="CO5" s="593"/>
      <c r="CP5" s="593"/>
      <c r="CQ5" s="594"/>
      <c r="CR5" s="592" t="s">
        <v>217</v>
      </c>
      <c r="CS5" s="593"/>
      <c r="CT5" s="593"/>
      <c r="CU5" s="593"/>
      <c r="CV5" s="593"/>
      <c r="CW5" s="593"/>
      <c r="CX5" s="593"/>
      <c r="CY5" s="594"/>
      <c r="CZ5" s="592" t="s">
        <v>209</v>
      </c>
      <c r="DA5" s="593"/>
      <c r="DB5" s="593"/>
      <c r="DC5" s="594"/>
      <c r="DD5" s="592" t="s">
        <v>218</v>
      </c>
      <c r="DE5" s="593"/>
      <c r="DF5" s="593"/>
      <c r="DG5" s="593"/>
      <c r="DH5" s="593"/>
      <c r="DI5" s="593"/>
      <c r="DJ5" s="593"/>
      <c r="DK5" s="593"/>
      <c r="DL5" s="593"/>
      <c r="DM5" s="593"/>
      <c r="DN5" s="593"/>
      <c r="DO5" s="593"/>
      <c r="DP5" s="594"/>
      <c r="DQ5" s="592" t="s">
        <v>219</v>
      </c>
      <c r="DR5" s="593"/>
      <c r="DS5" s="593"/>
      <c r="DT5" s="593"/>
      <c r="DU5" s="593"/>
      <c r="DV5" s="593"/>
      <c r="DW5" s="593"/>
      <c r="DX5" s="593"/>
      <c r="DY5" s="593"/>
      <c r="DZ5" s="593"/>
      <c r="EA5" s="593"/>
      <c r="EB5" s="593"/>
      <c r="EC5" s="594"/>
    </row>
    <row r="6" spans="2:143" ht="11.25" customHeight="1" x14ac:dyDescent="0.2">
      <c r="B6" s="607" t="s">
        <v>220</v>
      </c>
      <c r="C6" s="608"/>
      <c r="D6" s="608"/>
      <c r="E6" s="608"/>
      <c r="F6" s="608"/>
      <c r="G6" s="608"/>
      <c r="H6" s="608"/>
      <c r="I6" s="608"/>
      <c r="J6" s="608"/>
      <c r="K6" s="608"/>
      <c r="L6" s="608"/>
      <c r="M6" s="608"/>
      <c r="N6" s="608"/>
      <c r="O6" s="608"/>
      <c r="P6" s="608"/>
      <c r="Q6" s="609"/>
      <c r="R6" s="610">
        <v>256703</v>
      </c>
      <c r="S6" s="611"/>
      <c r="T6" s="611"/>
      <c r="U6" s="611"/>
      <c r="V6" s="611"/>
      <c r="W6" s="611"/>
      <c r="X6" s="611"/>
      <c r="Y6" s="612"/>
      <c r="Z6" s="613">
        <v>1.5</v>
      </c>
      <c r="AA6" s="613"/>
      <c r="AB6" s="613"/>
      <c r="AC6" s="613"/>
      <c r="AD6" s="614">
        <v>256703</v>
      </c>
      <c r="AE6" s="614"/>
      <c r="AF6" s="614"/>
      <c r="AG6" s="614"/>
      <c r="AH6" s="614"/>
      <c r="AI6" s="614"/>
      <c r="AJ6" s="614"/>
      <c r="AK6" s="614"/>
      <c r="AL6" s="615">
        <v>3.1</v>
      </c>
      <c r="AM6" s="616"/>
      <c r="AN6" s="616"/>
      <c r="AO6" s="617"/>
      <c r="AP6" s="607" t="s">
        <v>221</v>
      </c>
      <c r="AQ6" s="608"/>
      <c r="AR6" s="608"/>
      <c r="AS6" s="608"/>
      <c r="AT6" s="608"/>
      <c r="AU6" s="608"/>
      <c r="AV6" s="608"/>
      <c r="AW6" s="608"/>
      <c r="AX6" s="608"/>
      <c r="AY6" s="608"/>
      <c r="AZ6" s="608"/>
      <c r="BA6" s="608"/>
      <c r="BB6" s="608"/>
      <c r="BC6" s="608"/>
      <c r="BD6" s="608"/>
      <c r="BE6" s="608"/>
      <c r="BF6" s="609"/>
      <c r="BG6" s="610">
        <v>2624008</v>
      </c>
      <c r="BH6" s="611"/>
      <c r="BI6" s="611"/>
      <c r="BJ6" s="611"/>
      <c r="BK6" s="611"/>
      <c r="BL6" s="611"/>
      <c r="BM6" s="611"/>
      <c r="BN6" s="612"/>
      <c r="BO6" s="613">
        <v>99.8</v>
      </c>
      <c r="BP6" s="613"/>
      <c r="BQ6" s="613"/>
      <c r="BR6" s="613"/>
      <c r="BS6" s="614" t="s">
        <v>122</v>
      </c>
      <c r="BT6" s="614"/>
      <c r="BU6" s="614"/>
      <c r="BV6" s="614"/>
      <c r="BW6" s="614"/>
      <c r="BX6" s="614"/>
      <c r="BY6" s="614"/>
      <c r="BZ6" s="614"/>
      <c r="CA6" s="614"/>
      <c r="CB6" s="618"/>
      <c r="CD6" s="596" t="s">
        <v>222</v>
      </c>
      <c r="CE6" s="597"/>
      <c r="CF6" s="597"/>
      <c r="CG6" s="597"/>
      <c r="CH6" s="597"/>
      <c r="CI6" s="597"/>
      <c r="CJ6" s="597"/>
      <c r="CK6" s="597"/>
      <c r="CL6" s="597"/>
      <c r="CM6" s="597"/>
      <c r="CN6" s="597"/>
      <c r="CO6" s="597"/>
      <c r="CP6" s="597"/>
      <c r="CQ6" s="598"/>
      <c r="CR6" s="610">
        <v>115295</v>
      </c>
      <c r="CS6" s="611"/>
      <c r="CT6" s="611"/>
      <c r="CU6" s="611"/>
      <c r="CV6" s="611"/>
      <c r="CW6" s="611"/>
      <c r="CX6" s="611"/>
      <c r="CY6" s="612"/>
      <c r="CZ6" s="604">
        <v>0.7</v>
      </c>
      <c r="DA6" s="605"/>
      <c r="DB6" s="605"/>
      <c r="DC6" s="621"/>
      <c r="DD6" s="619" t="s">
        <v>122</v>
      </c>
      <c r="DE6" s="611"/>
      <c r="DF6" s="611"/>
      <c r="DG6" s="611"/>
      <c r="DH6" s="611"/>
      <c r="DI6" s="611"/>
      <c r="DJ6" s="611"/>
      <c r="DK6" s="611"/>
      <c r="DL6" s="611"/>
      <c r="DM6" s="611"/>
      <c r="DN6" s="611"/>
      <c r="DO6" s="611"/>
      <c r="DP6" s="612"/>
      <c r="DQ6" s="619">
        <v>115295</v>
      </c>
      <c r="DR6" s="611"/>
      <c r="DS6" s="611"/>
      <c r="DT6" s="611"/>
      <c r="DU6" s="611"/>
      <c r="DV6" s="611"/>
      <c r="DW6" s="611"/>
      <c r="DX6" s="611"/>
      <c r="DY6" s="611"/>
      <c r="DZ6" s="611"/>
      <c r="EA6" s="611"/>
      <c r="EB6" s="611"/>
      <c r="EC6" s="620"/>
    </row>
    <row r="7" spans="2:143" ht="11.25" customHeight="1" x14ac:dyDescent="0.2">
      <c r="B7" s="607" t="s">
        <v>223</v>
      </c>
      <c r="C7" s="608"/>
      <c r="D7" s="608"/>
      <c r="E7" s="608"/>
      <c r="F7" s="608"/>
      <c r="G7" s="608"/>
      <c r="H7" s="608"/>
      <c r="I7" s="608"/>
      <c r="J7" s="608"/>
      <c r="K7" s="608"/>
      <c r="L7" s="608"/>
      <c r="M7" s="608"/>
      <c r="N7" s="608"/>
      <c r="O7" s="608"/>
      <c r="P7" s="608"/>
      <c r="Q7" s="609"/>
      <c r="R7" s="610">
        <v>779</v>
      </c>
      <c r="S7" s="611"/>
      <c r="T7" s="611"/>
      <c r="U7" s="611"/>
      <c r="V7" s="611"/>
      <c r="W7" s="611"/>
      <c r="X7" s="611"/>
      <c r="Y7" s="612"/>
      <c r="Z7" s="613">
        <v>0</v>
      </c>
      <c r="AA7" s="613"/>
      <c r="AB7" s="613"/>
      <c r="AC7" s="613"/>
      <c r="AD7" s="614">
        <v>779</v>
      </c>
      <c r="AE7" s="614"/>
      <c r="AF7" s="614"/>
      <c r="AG7" s="614"/>
      <c r="AH7" s="614"/>
      <c r="AI7" s="614"/>
      <c r="AJ7" s="614"/>
      <c r="AK7" s="614"/>
      <c r="AL7" s="615">
        <v>0</v>
      </c>
      <c r="AM7" s="616"/>
      <c r="AN7" s="616"/>
      <c r="AO7" s="617"/>
      <c r="AP7" s="607" t="s">
        <v>224</v>
      </c>
      <c r="AQ7" s="608"/>
      <c r="AR7" s="608"/>
      <c r="AS7" s="608"/>
      <c r="AT7" s="608"/>
      <c r="AU7" s="608"/>
      <c r="AV7" s="608"/>
      <c r="AW7" s="608"/>
      <c r="AX7" s="608"/>
      <c r="AY7" s="608"/>
      <c r="AZ7" s="608"/>
      <c r="BA7" s="608"/>
      <c r="BB7" s="608"/>
      <c r="BC7" s="608"/>
      <c r="BD7" s="608"/>
      <c r="BE7" s="608"/>
      <c r="BF7" s="609"/>
      <c r="BG7" s="610">
        <v>774681</v>
      </c>
      <c r="BH7" s="611"/>
      <c r="BI7" s="611"/>
      <c r="BJ7" s="611"/>
      <c r="BK7" s="611"/>
      <c r="BL7" s="611"/>
      <c r="BM7" s="611"/>
      <c r="BN7" s="612"/>
      <c r="BO7" s="613">
        <v>29.5</v>
      </c>
      <c r="BP7" s="613"/>
      <c r="BQ7" s="613"/>
      <c r="BR7" s="613"/>
      <c r="BS7" s="614" t="s">
        <v>122</v>
      </c>
      <c r="BT7" s="614"/>
      <c r="BU7" s="614"/>
      <c r="BV7" s="614"/>
      <c r="BW7" s="614"/>
      <c r="BX7" s="614"/>
      <c r="BY7" s="614"/>
      <c r="BZ7" s="614"/>
      <c r="CA7" s="614"/>
      <c r="CB7" s="618"/>
      <c r="CD7" s="607" t="s">
        <v>225</v>
      </c>
      <c r="CE7" s="608"/>
      <c r="CF7" s="608"/>
      <c r="CG7" s="608"/>
      <c r="CH7" s="608"/>
      <c r="CI7" s="608"/>
      <c r="CJ7" s="608"/>
      <c r="CK7" s="608"/>
      <c r="CL7" s="608"/>
      <c r="CM7" s="608"/>
      <c r="CN7" s="608"/>
      <c r="CO7" s="608"/>
      <c r="CP7" s="608"/>
      <c r="CQ7" s="609"/>
      <c r="CR7" s="610">
        <v>2199009</v>
      </c>
      <c r="CS7" s="611"/>
      <c r="CT7" s="611"/>
      <c r="CU7" s="611"/>
      <c r="CV7" s="611"/>
      <c r="CW7" s="611"/>
      <c r="CX7" s="611"/>
      <c r="CY7" s="612"/>
      <c r="CZ7" s="613">
        <v>13.9</v>
      </c>
      <c r="DA7" s="613"/>
      <c r="DB7" s="613"/>
      <c r="DC7" s="613"/>
      <c r="DD7" s="619">
        <v>31534</v>
      </c>
      <c r="DE7" s="611"/>
      <c r="DF7" s="611"/>
      <c r="DG7" s="611"/>
      <c r="DH7" s="611"/>
      <c r="DI7" s="611"/>
      <c r="DJ7" s="611"/>
      <c r="DK7" s="611"/>
      <c r="DL7" s="611"/>
      <c r="DM7" s="611"/>
      <c r="DN7" s="611"/>
      <c r="DO7" s="611"/>
      <c r="DP7" s="612"/>
      <c r="DQ7" s="619">
        <v>1878026</v>
      </c>
      <c r="DR7" s="611"/>
      <c r="DS7" s="611"/>
      <c r="DT7" s="611"/>
      <c r="DU7" s="611"/>
      <c r="DV7" s="611"/>
      <c r="DW7" s="611"/>
      <c r="DX7" s="611"/>
      <c r="DY7" s="611"/>
      <c r="DZ7" s="611"/>
      <c r="EA7" s="611"/>
      <c r="EB7" s="611"/>
      <c r="EC7" s="620"/>
    </row>
    <row r="8" spans="2:143" ht="11.25" customHeight="1" x14ac:dyDescent="0.2">
      <c r="B8" s="607" t="s">
        <v>226</v>
      </c>
      <c r="C8" s="608"/>
      <c r="D8" s="608"/>
      <c r="E8" s="608"/>
      <c r="F8" s="608"/>
      <c r="G8" s="608"/>
      <c r="H8" s="608"/>
      <c r="I8" s="608"/>
      <c r="J8" s="608"/>
      <c r="K8" s="608"/>
      <c r="L8" s="608"/>
      <c r="M8" s="608"/>
      <c r="N8" s="608"/>
      <c r="O8" s="608"/>
      <c r="P8" s="608"/>
      <c r="Q8" s="609"/>
      <c r="R8" s="610">
        <v>8918</v>
      </c>
      <c r="S8" s="611"/>
      <c r="T8" s="611"/>
      <c r="U8" s="611"/>
      <c r="V8" s="611"/>
      <c r="W8" s="611"/>
      <c r="X8" s="611"/>
      <c r="Y8" s="612"/>
      <c r="Z8" s="613">
        <v>0.1</v>
      </c>
      <c r="AA8" s="613"/>
      <c r="AB8" s="613"/>
      <c r="AC8" s="613"/>
      <c r="AD8" s="614">
        <v>8918</v>
      </c>
      <c r="AE8" s="614"/>
      <c r="AF8" s="614"/>
      <c r="AG8" s="614"/>
      <c r="AH8" s="614"/>
      <c r="AI8" s="614"/>
      <c r="AJ8" s="614"/>
      <c r="AK8" s="614"/>
      <c r="AL8" s="615">
        <v>0.1</v>
      </c>
      <c r="AM8" s="616"/>
      <c r="AN8" s="616"/>
      <c r="AO8" s="617"/>
      <c r="AP8" s="607" t="s">
        <v>227</v>
      </c>
      <c r="AQ8" s="608"/>
      <c r="AR8" s="608"/>
      <c r="AS8" s="608"/>
      <c r="AT8" s="608"/>
      <c r="AU8" s="608"/>
      <c r="AV8" s="608"/>
      <c r="AW8" s="608"/>
      <c r="AX8" s="608"/>
      <c r="AY8" s="608"/>
      <c r="AZ8" s="608"/>
      <c r="BA8" s="608"/>
      <c r="BB8" s="608"/>
      <c r="BC8" s="608"/>
      <c r="BD8" s="608"/>
      <c r="BE8" s="608"/>
      <c r="BF8" s="609"/>
      <c r="BG8" s="610">
        <v>26464</v>
      </c>
      <c r="BH8" s="611"/>
      <c r="BI8" s="611"/>
      <c r="BJ8" s="611"/>
      <c r="BK8" s="611"/>
      <c r="BL8" s="611"/>
      <c r="BM8" s="611"/>
      <c r="BN8" s="612"/>
      <c r="BO8" s="613">
        <v>1</v>
      </c>
      <c r="BP8" s="613"/>
      <c r="BQ8" s="613"/>
      <c r="BR8" s="613"/>
      <c r="BS8" s="614" t="s">
        <v>122</v>
      </c>
      <c r="BT8" s="614"/>
      <c r="BU8" s="614"/>
      <c r="BV8" s="614"/>
      <c r="BW8" s="614"/>
      <c r="BX8" s="614"/>
      <c r="BY8" s="614"/>
      <c r="BZ8" s="614"/>
      <c r="CA8" s="614"/>
      <c r="CB8" s="618"/>
      <c r="CD8" s="607" t="s">
        <v>228</v>
      </c>
      <c r="CE8" s="608"/>
      <c r="CF8" s="608"/>
      <c r="CG8" s="608"/>
      <c r="CH8" s="608"/>
      <c r="CI8" s="608"/>
      <c r="CJ8" s="608"/>
      <c r="CK8" s="608"/>
      <c r="CL8" s="608"/>
      <c r="CM8" s="608"/>
      <c r="CN8" s="608"/>
      <c r="CO8" s="608"/>
      <c r="CP8" s="608"/>
      <c r="CQ8" s="609"/>
      <c r="CR8" s="610">
        <v>4689173</v>
      </c>
      <c r="CS8" s="611"/>
      <c r="CT8" s="611"/>
      <c r="CU8" s="611"/>
      <c r="CV8" s="611"/>
      <c r="CW8" s="611"/>
      <c r="CX8" s="611"/>
      <c r="CY8" s="612"/>
      <c r="CZ8" s="613">
        <v>29.7</v>
      </c>
      <c r="DA8" s="613"/>
      <c r="DB8" s="613"/>
      <c r="DC8" s="613"/>
      <c r="DD8" s="619">
        <v>59265</v>
      </c>
      <c r="DE8" s="611"/>
      <c r="DF8" s="611"/>
      <c r="DG8" s="611"/>
      <c r="DH8" s="611"/>
      <c r="DI8" s="611"/>
      <c r="DJ8" s="611"/>
      <c r="DK8" s="611"/>
      <c r="DL8" s="611"/>
      <c r="DM8" s="611"/>
      <c r="DN8" s="611"/>
      <c r="DO8" s="611"/>
      <c r="DP8" s="612"/>
      <c r="DQ8" s="619">
        <v>2577473</v>
      </c>
      <c r="DR8" s="611"/>
      <c r="DS8" s="611"/>
      <c r="DT8" s="611"/>
      <c r="DU8" s="611"/>
      <c r="DV8" s="611"/>
      <c r="DW8" s="611"/>
      <c r="DX8" s="611"/>
      <c r="DY8" s="611"/>
      <c r="DZ8" s="611"/>
      <c r="EA8" s="611"/>
      <c r="EB8" s="611"/>
      <c r="EC8" s="620"/>
    </row>
    <row r="9" spans="2:143" ht="11.25" customHeight="1" x14ac:dyDescent="0.2">
      <c r="B9" s="607" t="s">
        <v>229</v>
      </c>
      <c r="C9" s="608"/>
      <c r="D9" s="608"/>
      <c r="E9" s="608"/>
      <c r="F9" s="608"/>
      <c r="G9" s="608"/>
      <c r="H9" s="608"/>
      <c r="I9" s="608"/>
      <c r="J9" s="608"/>
      <c r="K9" s="608"/>
      <c r="L9" s="608"/>
      <c r="M9" s="608"/>
      <c r="N9" s="608"/>
      <c r="O9" s="608"/>
      <c r="P9" s="608"/>
      <c r="Q9" s="609"/>
      <c r="R9" s="610">
        <v>12433</v>
      </c>
      <c r="S9" s="611"/>
      <c r="T9" s="611"/>
      <c r="U9" s="611"/>
      <c r="V9" s="611"/>
      <c r="W9" s="611"/>
      <c r="X9" s="611"/>
      <c r="Y9" s="612"/>
      <c r="Z9" s="613">
        <v>0.1</v>
      </c>
      <c r="AA9" s="613"/>
      <c r="AB9" s="613"/>
      <c r="AC9" s="613"/>
      <c r="AD9" s="614">
        <v>12433</v>
      </c>
      <c r="AE9" s="614"/>
      <c r="AF9" s="614"/>
      <c r="AG9" s="614"/>
      <c r="AH9" s="614"/>
      <c r="AI9" s="614"/>
      <c r="AJ9" s="614"/>
      <c r="AK9" s="614"/>
      <c r="AL9" s="615">
        <v>0.2</v>
      </c>
      <c r="AM9" s="616"/>
      <c r="AN9" s="616"/>
      <c r="AO9" s="617"/>
      <c r="AP9" s="607" t="s">
        <v>230</v>
      </c>
      <c r="AQ9" s="608"/>
      <c r="AR9" s="608"/>
      <c r="AS9" s="608"/>
      <c r="AT9" s="608"/>
      <c r="AU9" s="608"/>
      <c r="AV9" s="608"/>
      <c r="AW9" s="608"/>
      <c r="AX9" s="608"/>
      <c r="AY9" s="608"/>
      <c r="AZ9" s="608"/>
      <c r="BA9" s="608"/>
      <c r="BB9" s="608"/>
      <c r="BC9" s="608"/>
      <c r="BD9" s="608"/>
      <c r="BE9" s="608"/>
      <c r="BF9" s="609"/>
      <c r="BG9" s="610">
        <v>594842</v>
      </c>
      <c r="BH9" s="611"/>
      <c r="BI9" s="611"/>
      <c r="BJ9" s="611"/>
      <c r="BK9" s="611"/>
      <c r="BL9" s="611"/>
      <c r="BM9" s="611"/>
      <c r="BN9" s="612"/>
      <c r="BO9" s="613">
        <v>22.6</v>
      </c>
      <c r="BP9" s="613"/>
      <c r="BQ9" s="613"/>
      <c r="BR9" s="613"/>
      <c r="BS9" s="614" t="s">
        <v>122</v>
      </c>
      <c r="BT9" s="614"/>
      <c r="BU9" s="614"/>
      <c r="BV9" s="614"/>
      <c r="BW9" s="614"/>
      <c r="BX9" s="614"/>
      <c r="BY9" s="614"/>
      <c r="BZ9" s="614"/>
      <c r="CA9" s="614"/>
      <c r="CB9" s="618"/>
      <c r="CD9" s="607" t="s">
        <v>231</v>
      </c>
      <c r="CE9" s="608"/>
      <c r="CF9" s="608"/>
      <c r="CG9" s="608"/>
      <c r="CH9" s="608"/>
      <c r="CI9" s="608"/>
      <c r="CJ9" s="608"/>
      <c r="CK9" s="608"/>
      <c r="CL9" s="608"/>
      <c r="CM9" s="608"/>
      <c r="CN9" s="608"/>
      <c r="CO9" s="608"/>
      <c r="CP9" s="608"/>
      <c r="CQ9" s="609"/>
      <c r="CR9" s="610">
        <v>1002362</v>
      </c>
      <c r="CS9" s="611"/>
      <c r="CT9" s="611"/>
      <c r="CU9" s="611"/>
      <c r="CV9" s="611"/>
      <c r="CW9" s="611"/>
      <c r="CX9" s="611"/>
      <c r="CY9" s="612"/>
      <c r="CZ9" s="613">
        <v>6.3</v>
      </c>
      <c r="DA9" s="613"/>
      <c r="DB9" s="613"/>
      <c r="DC9" s="613"/>
      <c r="DD9" s="619">
        <v>135933</v>
      </c>
      <c r="DE9" s="611"/>
      <c r="DF9" s="611"/>
      <c r="DG9" s="611"/>
      <c r="DH9" s="611"/>
      <c r="DI9" s="611"/>
      <c r="DJ9" s="611"/>
      <c r="DK9" s="611"/>
      <c r="DL9" s="611"/>
      <c r="DM9" s="611"/>
      <c r="DN9" s="611"/>
      <c r="DO9" s="611"/>
      <c r="DP9" s="612"/>
      <c r="DQ9" s="619">
        <v>714207</v>
      </c>
      <c r="DR9" s="611"/>
      <c r="DS9" s="611"/>
      <c r="DT9" s="611"/>
      <c r="DU9" s="611"/>
      <c r="DV9" s="611"/>
      <c r="DW9" s="611"/>
      <c r="DX9" s="611"/>
      <c r="DY9" s="611"/>
      <c r="DZ9" s="611"/>
      <c r="EA9" s="611"/>
      <c r="EB9" s="611"/>
      <c r="EC9" s="620"/>
    </row>
    <row r="10" spans="2:143" ht="11.25" customHeight="1" x14ac:dyDescent="0.2">
      <c r="B10" s="607" t="s">
        <v>232</v>
      </c>
      <c r="C10" s="608"/>
      <c r="D10" s="608"/>
      <c r="E10" s="608"/>
      <c r="F10" s="608"/>
      <c r="G10" s="608"/>
      <c r="H10" s="608"/>
      <c r="I10" s="608"/>
      <c r="J10" s="608"/>
      <c r="K10" s="608"/>
      <c r="L10" s="608"/>
      <c r="M10" s="608"/>
      <c r="N10" s="608"/>
      <c r="O10" s="608"/>
      <c r="P10" s="608"/>
      <c r="Q10" s="609"/>
      <c r="R10" s="610" t="s">
        <v>122</v>
      </c>
      <c r="S10" s="611"/>
      <c r="T10" s="611"/>
      <c r="U10" s="611"/>
      <c r="V10" s="611"/>
      <c r="W10" s="611"/>
      <c r="X10" s="611"/>
      <c r="Y10" s="612"/>
      <c r="Z10" s="613" t="s">
        <v>122</v>
      </c>
      <c r="AA10" s="613"/>
      <c r="AB10" s="613"/>
      <c r="AC10" s="613"/>
      <c r="AD10" s="614" t="s">
        <v>122</v>
      </c>
      <c r="AE10" s="614"/>
      <c r="AF10" s="614"/>
      <c r="AG10" s="614"/>
      <c r="AH10" s="614"/>
      <c r="AI10" s="614"/>
      <c r="AJ10" s="614"/>
      <c r="AK10" s="614"/>
      <c r="AL10" s="615" t="s">
        <v>122</v>
      </c>
      <c r="AM10" s="616"/>
      <c r="AN10" s="616"/>
      <c r="AO10" s="617"/>
      <c r="AP10" s="607" t="s">
        <v>233</v>
      </c>
      <c r="AQ10" s="608"/>
      <c r="AR10" s="608"/>
      <c r="AS10" s="608"/>
      <c r="AT10" s="608"/>
      <c r="AU10" s="608"/>
      <c r="AV10" s="608"/>
      <c r="AW10" s="608"/>
      <c r="AX10" s="608"/>
      <c r="AY10" s="608"/>
      <c r="AZ10" s="608"/>
      <c r="BA10" s="608"/>
      <c r="BB10" s="608"/>
      <c r="BC10" s="608"/>
      <c r="BD10" s="608"/>
      <c r="BE10" s="608"/>
      <c r="BF10" s="609"/>
      <c r="BG10" s="610">
        <v>48602</v>
      </c>
      <c r="BH10" s="611"/>
      <c r="BI10" s="611"/>
      <c r="BJ10" s="611"/>
      <c r="BK10" s="611"/>
      <c r="BL10" s="611"/>
      <c r="BM10" s="611"/>
      <c r="BN10" s="612"/>
      <c r="BO10" s="613">
        <v>1.8</v>
      </c>
      <c r="BP10" s="613"/>
      <c r="BQ10" s="613"/>
      <c r="BR10" s="613"/>
      <c r="BS10" s="614" t="s">
        <v>122</v>
      </c>
      <c r="BT10" s="614"/>
      <c r="BU10" s="614"/>
      <c r="BV10" s="614"/>
      <c r="BW10" s="614"/>
      <c r="BX10" s="614"/>
      <c r="BY10" s="614"/>
      <c r="BZ10" s="614"/>
      <c r="CA10" s="614"/>
      <c r="CB10" s="618"/>
      <c r="CD10" s="607" t="s">
        <v>234</v>
      </c>
      <c r="CE10" s="608"/>
      <c r="CF10" s="608"/>
      <c r="CG10" s="608"/>
      <c r="CH10" s="608"/>
      <c r="CI10" s="608"/>
      <c r="CJ10" s="608"/>
      <c r="CK10" s="608"/>
      <c r="CL10" s="608"/>
      <c r="CM10" s="608"/>
      <c r="CN10" s="608"/>
      <c r="CO10" s="608"/>
      <c r="CP10" s="608"/>
      <c r="CQ10" s="609"/>
      <c r="CR10" s="610" t="s">
        <v>122</v>
      </c>
      <c r="CS10" s="611"/>
      <c r="CT10" s="611"/>
      <c r="CU10" s="611"/>
      <c r="CV10" s="611"/>
      <c r="CW10" s="611"/>
      <c r="CX10" s="611"/>
      <c r="CY10" s="612"/>
      <c r="CZ10" s="613" t="s">
        <v>122</v>
      </c>
      <c r="DA10" s="613"/>
      <c r="DB10" s="613"/>
      <c r="DC10" s="613"/>
      <c r="DD10" s="619" t="s">
        <v>122</v>
      </c>
      <c r="DE10" s="611"/>
      <c r="DF10" s="611"/>
      <c r="DG10" s="611"/>
      <c r="DH10" s="611"/>
      <c r="DI10" s="611"/>
      <c r="DJ10" s="611"/>
      <c r="DK10" s="611"/>
      <c r="DL10" s="611"/>
      <c r="DM10" s="611"/>
      <c r="DN10" s="611"/>
      <c r="DO10" s="611"/>
      <c r="DP10" s="612"/>
      <c r="DQ10" s="619" t="s">
        <v>122</v>
      </c>
      <c r="DR10" s="611"/>
      <c r="DS10" s="611"/>
      <c r="DT10" s="611"/>
      <c r="DU10" s="611"/>
      <c r="DV10" s="611"/>
      <c r="DW10" s="611"/>
      <c r="DX10" s="611"/>
      <c r="DY10" s="611"/>
      <c r="DZ10" s="611"/>
      <c r="EA10" s="611"/>
      <c r="EB10" s="611"/>
      <c r="EC10" s="620"/>
    </row>
    <row r="11" spans="2:143" ht="11.25" customHeight="1" x14ac:dyDescent="0.2">
      <c r="B11" s="607" t="s">
        <v>235</v>
      </c>
      <c r="C11" s="608"/>
      <c r="D11" s="608"/>
      <c r="E11" s="608"/>
      <c r="F11" s="608"/>
      <c r="G11" s="608"/>
      <c r="H11" s="608"/>
      <c r="I11" s="608"/>
      <c r="J11" s="608"/>
      <c r="K11" s="608"/>
      <c r="L11" s="608"/>
      <c r="M11" s="608"/>
      <c r="N11" s="608"/>
      <c r="O11" s="608"/>
      <c r="P11" s="608"/>
      <c r="Q11" s="609"/>
      <c r="R11" s="610">
        <v>528344</v>
      </c>
      <c r="S11" s="611"/>
      <c r="T11" s="611"/>
      <c r="U11" s="611"/>
      <c r="V11" s="611"/>
      <c r="W11" s="611"/>
      <c r="X11" s="611"/>
      <c r="Y11" s="612"/>
      <c r="Z11" s="615">
        <v>3.1</v>
      </c>
      <c r="AA11" s="616"/>
      <c r="AB11" s="616"/>
      <c r="AC11" s="622"/>
      <c r="AD11" s="619">
        <v>528344</v>
      </c>
      <c r="AE11" s="611"/>
      <c r="AF11" s="611"/>
      <c r="AG11" s="611"/>
      <c r="AH11" s="611"/>
      <c r="AI11" s="611"/>
      <c r="AJ11" s="611"/>
      <c r="AK11" s="612"/>
      <c r="AL11" s="615">
        <v>6.5</v>
      </c>
      <c r="AM11" s="616"/>
      <c r="AN11" s="616"/>
      <c r="AO11" s="617"/>
      <c r="AP11" s="607" t="s">
        <v>236</v>
      </c>
      <c r="AQ11" s="608"/>
      <c r="AR11" s="608"/>
      <c r="AS11" s="608"/>
      <c r="AT11" s="608"/>
      <c r="AU11" s="608"/>
      <c r="AV11" s="608"/>
      <c r="AW11" s="608"/>
      <c r="AX11" s="608"/>
      <c r="AY11" s="608"/>
      <c r="AZ11" s="608"/>
      <c r="BA11" s="608"/>
      <c r="BB11" s="608"/>
      <c r="BC11" s="608"/>
      <c r="BD11" s="608"/>
      <c r="BE11" s="608"/>
      <c r="BF11" s="609"/>
      <c r="BG11" s="610">
        <v>104773</v>
      </c>
      <c r="BH11" s="611"/>
      <c r="BI11" s="611"/>
      <c r="BJ11" s="611"/>
      <c r="BK11" s="611"/>
      <c r="BL11" s="611"/>
      <c r="BM11" s="611"/>
      <c r="BN11" s="612"/>
      <c r="BO11" s="613">
        <v>4</v>
      </c>
      <c r="BP11" s="613"/>
      <c r="BQ11" s="613"/>
      <c r="BR11" s="613"/>
      <c r="BS11" s="614" t="s">
        <v>122</v>
      </c>
      <c r="BT11" s="614"/>
      <c r="BU11" s="614"/>
      <c r="BV11" s="614"/>
      <c r="BW11" s="614"/>
      <c r="BX11" s="614"/>
      <c r="BY11" s="614"/>
      <c r="BZ11" s="614"/>
      <c r="CA11" s="614"/>
      <c r="CB11" s="618"/>
      <c r="CD11" s="607" t="s">
        <v>237</v>
      </c>
      <c r="CE11" s="608"/>
      <c r="CF11" s="608"/>
      <c r="CG11" s="608"/>
      <c r="CH11" s="608"/>
      <c r="CI11" s="608"/>
      <c r="CJ11" s="608"/>
      <c r="CK11" s="608"/>
      <c r="CL11" s="608"/>
      <c r="CM11" s="608"/>
      <c r="CN11" s="608"/>
      <c r="CO11" s="608"/>
      <c r="CP11" s="608"/>
      <c r="CQ11" s="609"/>
      <c r="CR11" s="610">
        <v>1093774</v>
      </c>
      <c r="CS11" s="611"/>
      <c r="CT11" s="611"/>
      <c r="CU11" s="611"/>
      <c r="CV11" s="611"/>
      <c r="CW11" s="611"/>
      <c r="CX11" s="611"/>
      <c r="CY11" s="612"/>
      <c r="CZ11" s="613">
        <v>6.9</v>
      </c>
      <c r="DA11" s="613"/>
      <c r="DB11" s="613"/>
      <c r="DC11" s="613"/>
      <c r="DD11" s="619">
        <v>309751</v>
      </c>
      <c r="DE11" s="611"/>
      <c r="DF11" s="611"/>
      <c r="DG11" s="611"/>
      <c r="DH11" s="611"/>
      <c r="DI11" s="611"/>
      <c r="DJ11" s="611"/>
      <c r="DK11" s="611"/>
      <c r="DL11" s="611"/>
      <c r="DM11" s="611"/>
      <c r="DN11" s="611"/>
      <c r="DO11" s="611"/>
      <c r="DP11" s="612"/>
      <c r="DQ11" s="619">
        <v>682626</v>
      </c>
      <c r="DR11" s="611"/>
      <c r="DS11" s="611"/>
      <c r="DT11" s="611"/>
      <c r="DU11" s="611"/>
      <c r="DV11" s="611"/>
      <c r="DW11" s="611"/>
      <c r="DX11" s="611"/>
      <c r="DY11" s="611"/>
      <c r="DZ11" s="611"/>
      <c r="EA11" s="611"/>
      <c r="EB11" s="611"/>
      <c r="EC11" s="620"/>
    </row>
    <row r="12" spans="2:143" ht="11.25" customHeight="1" x14ac:dyDescent="0.2">
      <c r="B12" s="607" t="s">
        <v>238</v>
      </c>
      <c r="C12" s="608"/>
      <c r="D12" s="608"/>
      <c r="E12" s="608"/>
      <c r="F12" s="608"/>
      <c r="G12" s="608"/>
      <c r="H12" s="608"/>
      <c r="I12" s="608"/>
      <c r="J12" s="608"/>
      <c r="K12" s="608"/>
      <c r="L12" s="608"/>
      <c r="M12" s="608"/>
      <c r="N12" s="608"/>
      <c r="O12" s="608"/>
      <c r="P12" s="608"/>
      <c r="Q12" s="609"/>
      <c r="R12" s="610">
        <v>12750</v>
      </c>
      <c r="S12" s="611"/>
      <c r="T12" s="611"/>
      <c r="U12" s="611"/>
      <c r="V12" s="611"/>
      <c r="W12" s="611"/>
      <c r="X12" s="611"/>
      <c r="Y12" s="612"/>
      <c r="Z12" s="613">
        <v>0.1</v>
      </c>
      <c r="AA12" s="613"/>
      <c r="AB12" s="613"/>
      <c r="AC12" s="613"/>
      <c r="AD12" s="614">
        <v>12750</v>
      </c>
      <c r="AE12" s="614"/>
      <c r="AF12" s="614"/>
      <c r="AG12" s="614"/>
      <c r="AH12" s="614"/>
      <c r="AI12" s="614"/>
      <c r="AJ12" s="614"/>
      <c r="AK12" s="614"/>
      <c r="AL12" s="615">
        <v>0.2</v>
      </c>
      <c r="AM12" s="616"/>
      <c r="AN12" s="616"/>
      <c r="AO12" s="617"/>
      <c r="AP12" s="607" t="s">
        <v>239</v>
      </c>
      <c r="AQ12" s="608"/>
      <c r="AR12" s="608"/>
      <c r="AS12" s="608"/>
      <c r="AT12" s="608"/>
      <c r="AU12" s="608"/>
      <c r="AV12" s="608"/>
      <c r="AW12" s="608"/>
      <c r="AX12" s="608"/>
      <c r="AY12" s="608"/>
      <c r="AZ12" s="608"/>
      <c r="BA12" s="608"/>
      <c r="BB12" s="608"/>
      <c r="BC12" s="608"/>
      <c r="BD12" s="608"/>
      <c r="BE12" s="608"/>
      <c r="BF12" s="609"/>
      <c r="BG12" s="610">
        <v>1613564</v>
      </c>
      <c r="BH12" s="611"/>
      <c r="BI12" s="611"/>
      <c r="BJ12" s="611"/>
      <c r="BK12" s="611"/>
      <c r="BL12" s="611"/>
      <c r="BM12" s="611"/>
      <c r="BN12" s="612"/>
      <c r="BO12" s="613">
        <v>61.4</v>
      </c>
      <c r="BP12" s="613"/>
      <c r="BQ12" s="613"/>
      <c r="BR12" s="613"/>
      <c r="BS12" s="614" t="s">
        <v>122</v>
      </c>
      <c r="BT12" s="614"/>
      <c r="BU12" s="614"/>
      <c r="BV12" s="614"/>
      <c r="BW12" s="614"/>
      <c r="BX12" s="614"/>
      <c r="BY12" s="614"/>
      <c r="BZ12" s="614"/>
      <c r="CA12" s="614"/>
      <c r="CB12" s="618"/>
      <c r="CD12" s="607" t="s">
        <v>240</v>
      </c>
      <c r="CE12" s="608"/>
      <c r="CF12" s="608"/>
      <c r="CG12" s="608"/>
      <c r="CH12" s="608"/>
      <c r="CI12" s="608"/>
      <c r="CJ12" s="608"/>
      <c r="CK12" s="608"/>
      <c r="CL12" s="608"/>
      <c r="CM12" s="608"/>
      <c r="CN12" s="608"/>
      <c r="CO12" s="608"/>
      <c r="CP12" s="608"/>
      <c r="CQ12" s="609"/>
      <c r="CR12" s="610">
        <v>627327</v>
      </c>
      <c r="CS12" s="611"/>
      <c r="CT12" s="611"/>
      <c r="CU12" s="611"/>
      <c r="CV12" s="611"/>
      <c r="CW12" s="611"/>
      <c r="CX12" s="611"/>
      <c r="CY12" s="612"/>
      <c r="CZ12" s="613">
        <v>4</v>
      </c>
      <c r="DA12" s="613"/>
      <c r="DB12" s="613"/>
      <c r="DC12" s="613"/>
      <c r="DD12" s="619">
        <v>135688</v>
      </c>
      <c r="DE12" s="611"/>
      <c r="DF12" s="611"/>
      <c r="DG12" s="611"/>
      <c r="DH12" s="611"/>
      <c r="DI12" s="611"/>
      <c r="DJ12" s="611"/>
      <c r="DK12" s="611"/>
      <c r="DL12" s="611"/>
      <c r="DM12" s="611"/>
      <c r="DN12" s="611"/>
      <c r="DO12" s="611"/>
      <c r="DP12" s="612"/>
      <c r="DQ12" s="619">
        <v>251428</v>
      </c>
      <c r="DR12" s="611"/>
      <c r="DS12" s="611"/>
      <c r="DT12" s="611"/>
      <c r="DU12" s="611"/>
      <c r="DV12" s="611"/>
      <c r="DW12" s="611"/>
      <c r="DX12" s="611"/>
      <c r="DY12" s="611"/>
      <c r="DZ12" s="611"/>
      <c r="EA12" s="611"/>
      <c r="EB12" s="611"/>
      <c r="EC12" s="620"/>
    </row>
    <row r="13" spans="2:143" ht="11.25" customHeight="1" x14ac:dyDescent="0.2">
      <c r="B13" s="607" t="s">
        <v>241</v>
      </c>
      <c r="C13" s="608"/>
      <c r="D13" s="608"/>
      <c r="E13" s="608"/>
      <c r="F13" s="608"/>
      <c r="G13" s="608"/>
      <c r="H13" s="608"/>
      <c r="I13" s="608"/>
      <c r="J13" s="608"/>
      <c r="K13" s="608"/>
      <c r="L13" s="608"/>
      <c r="M13" s="608"/>
      <c r="N13" s="608"/>
      <c r="O13" s="608"/>
      <c r="P13" s="608"/>
      <c r="Q13" s="609"/>
      <c r="R13" s="610" t="s">
        <v>122</v>
      </c>
      <c r="S13" s="611"/>
      <c r="T13" s="611"/>
      <c r="U13" s="611"/>
      <c r="V13" s="611"/>
      <c r="W13" s="611"/>
      <c r="X13" s="611"/>
      <c r="Y13" s="612"/>
      <c r="Z13" s="613" t="s">
        <v>122</v>
      </c>
      <c r="AA13" s="613"/>
      <c r="AB13" s="613"/>
      <c r="AC13" s="613"/>
      <c r="AD13" s="614" t="s">
        <v>122</v>
      </c>
      <c r="AE13" s="614"/>
      <c r="AF13" s="614"/>
      <c r="AG13" s="614"/>
      <c r="AH13" s="614"/>
      <c r="AI13" s="614"/>
      <c r="AJ13" s="614"/>
      <c r="AK13" s="614"/>
      <c r="AL13" s="615" t="s">
        <v>122</v>
      </c>
      <c r="AM13" s="616"/>
      <c r="AN13" s="616"/>
      <c r="AO13" s="617"/>
      <c r="AP13" s="607" t="s">
        <v>242</v>
      </c>
      <c r="AQ13" s="608"/>
      <c r="AR13" s="608"/>
      <c r="AS13" s="608"/>
      <c r="AT13" s="608"/>
      <c r="AU13" s="608"/>
      <c r="AV13" s="608"/>
      <c r="AW13" s="608"/>
      <c r="AX13" s="608"/>
      <c r="AY13" s="608"/>
      <c r="AZ13" s="608"/>
      <c r="BA13" s="608"/>
      <c r="BB13" s="608"/>
      <c r="BC13" s="608"/>
      <c r="BD13" s="608"/>
      <c r="BE13" s="608"/>
      <c r="BF13" s="609"/>
      <c r="BG13" s="610">
        <v>1569872</v>
      </c>
      <c r="BH13" s="611"/>
      <c r="BI13" s="611"/>
      <c r="BJ13" s="611"/>
      <c r="BK13" s="611"/>
      <c r="BL13" s="611"/>
      <c r="BM13" s="611"/>
      <c r="BN13" s="612"/>
      <c r="BO13" s="613">
        <v>59.7</v>
      </c>
      <c r="BP13" s="613"/>
      <c r="BQ13" s="613"/>
      <c r="BR13" s="613"/>
      <c r="BS13" s="614" t="s">
        <v>122</v>
      </c>
      <c r="BT13" s="614"/>
      <c r="BU13" s="614"/>
      <c r="BV13" s="614"/>
      <c r="BW13" s="614"/>
      <c r="BX13" s="614"/>
      <c r="BY13" s="614"/>
      <c r="BZ13" s="614"/>
      <c r="CA13" s="614"/>
      <c r="CB13" s="618"/>
      <c r="CD13" s="607" t="s">
        <v>243</v>
      </c>
      <c r="CE13" s="608"/>
      <c r="CF13" s="608"/>
      <c r="CG13" s="608"/>
      <c r="CH13" s="608"/>
      <c r="CI13" s="608"/>
      <c r="CJ13" s="608"/>
      <c r="CK13" s="608"/>
      <c r="CL13" s="608"/>
      <c r="CM13" s="608"/>
      <c r="CN13" s="608"/>
      <c r="CO13" s="608"/>
      <c r="CP13" s="608"/>
      <c r="CQ13" s="609"/>
      <c r="CR13" s="610">
        <v>1332593</v>
      </c>
      <c r="CS13" s="611"/>
      <c r="CT13" s="611"/>
      <c r="CU13" s="611"/>
      <c r="CV13" s="611"/>
      <c r="CW13" s="611"/>
      <c r="CX13" s="611"/>
      <c r="CY13" s="612"/>
      <c r="CZ13" s="613">
        <v>8.4</v>
      </c>
      <c r="DA13" s="613"/>
      <c r="DB13" s="613"/>
      <c r="DC13" s="613"/>
      <c r="DD13" s="619">
        <v>1141832</v>
      </c>
      <c r="DE13" s="611"/>
      <c r="DF13" s="611"/>
      <c r="DG13" s="611"/>
      <c r="DH13" s="611"/>
      <c r="DI13" s="611"/>
      <c r="DJ13" s="611"/>
      <c r="DK13" s="611"/>
      <c r="DL13" s="611"/>
      <c r="DM13" s="611"/>
      <c r="DN13" s="611"/>
      <c r="DO13" s="611"/>
      <c r="DP13" s="612"/>
      <c r="DQ13" s="619">
        <v>505384</v>
      </c>
      <c r="DR13" s="611"/>
      <c r="DS13" s="611"/>
      <c r="DT13" s="611"/>
      <c r="DU13" s="611"/>
      <c r="DV13" s="611"/>
      <c r="DW13" s="611"/>
      <c r="DX13" s="611"/>
      <c r="DY13" s="611"/>
      <c r="DZ13" s="611"/>
      <c r="EA13" s="611"/>
      <c r="EB13" s="611"/>
      <c r="EC13" s="620"/>
    </row>
    <row r="14" spans="2:143" ht="11.25" customHeight="1" x14ac:dyDescent="0.2">
      <c r="B14" s="607" t="s">
        <v>244</v>
      </c>
      <c r="C14" s="608"/>
      <c r="D14" s="608"/>
      <c r="E14" s="608"/>
      <c r="F14" s="608"/>
      <c r="G14" s="608"/>
      <c r="H14" s="608"/>
      <c r="I14" s="608"/>
      <c r="J14" s="608"/>
      <c r="K14" s="608"/>
      <c r="L14" s="608"/>
      <c r="M14" s="608"/>
      <c r="N14" s="608"/>
      <c r="O14" s="608"/>
      <c r="P14" s="608"/>
      <c r="Q14" s="609"/>
      <c r="R14" s="610" t="s">
        <v>122</v>
      </c>
      <c r="S14" s="611"/>
      <c r="T14" s="611"/>
      <c r="U14" s="611"/>
      <c r="V14" s="611"/>
      <c r="W14" s="611"/>
      <c r="X14" s="611"/>
      <c r="Y14" s="612"/>
      <c r="Z14" s="613" t="s">
        <v>122</v>
      </c>
      <c r="AA14" s="613"/>
      <c r="AB14" s="613"/>
      <c r="AC14" s="613"/>
      <c r="AD14" s="614" t="s">
        <v>122</v>
      </c>
      <c r="AE14" s="614"/>
      <c r="AF14" s="614"/>
      <c r="AG14" s="614"/>
      <c r="AH14" s="614"/>
      <c r="AI14" s="614"/>
      <c r="AJ14" s="614"/>
      <c r="AK14" s="614"/>
      <c r="AL14" s="615" t="s">
        <v>122</v>
      </c>
      <c r="AM14" s="616"/>
      <c r="AN14" s="616"/>
      <c r="AO14" s="617"/>
      <c r="AP14" s="607" t="s">
        <v>245</v>
      </c>
      <c r="AQ14" s="608"/>
      <c r="AR14" s="608"/>
      <c r="AS14" s="608"/>
      <c r="AT14" s="608"/>
      <c r="AU14" s="608"/>
      <c r="AV14" s="608"/>
      <c r="AW14" s="608"/>
      <c r="AX14" s="608"/>
      <c r="AY14" s="608"/>
      <c r="AZ14" s="608"/>
      <c r="BA14" s="608"/>
      <c r="BB14" s="608"/>
      <c r="BC14" s="608"/>
      <c r="BD14" s="608"/>
      <c r="BE14" s="608"/>
      <c r="BF14" s="609"/>
      <c r="BG14" s="610">
        <v>101590</v>
      </c>
      <c r="BH14" s="611"/>
      <c r="BI14" s="611"/>
      <c r="BJ14" s="611"/>
      <c r="BK14" s="611"/>
      <c r="BL14" s="611"/>
      <c r="BM14" s="611"/>
      <c r="BN14" s="612"/>
      <c r="BO14" s="613">
        <v>3.9</v>
      </c>
      <c r="BP14" s="613"/>
      <c r="BQ14" s="613"/>
      <c r="BR14" s="613"/>
      <c r="BS14" s="614" t="s">
        <v>122</v>
      </c>
      <c r="BT14" s="614"/>
      <c r="BU14" s="614"/>
      <c r="BV14" s="614"/>
      <c r="BW14" s="614"/>
      <c r="BX14" s="614"/>
      <c r="BY14" s="614"/>
      <c r="BZ14" s="614"/>
      <c r="CA14" s="614"/>
      <c r="CB14" s="618"/>
      <c r="CD14" s="607" t="s">
        <v>246</v>
      </c>
      <c r="CE14" s="608"/>
      <c r="CF14" s="608"/>
      <c r="CG14" s="608"/>
      <c r="CH14" s="608"/>
      <c r="CI14" s="608"/>
      <c r="CJ14" s="608"/>
      <c r="CK14" s="608"/>
      <c r="CL14" s="608"/>
      <c r="CM14" s="608"/>
      <c r="CN14" s="608"/>
      <c r="CO14" s="608"/>
      <c r="CP14" s="608"/>
      <c r="CQ14" s="609"/>
      <c r="CR14" s="610">
        <v>868878</v>
      </c>
      <c r="CS14" s="611"/>
      <c r="CT14" s="611"/>
      <c r="CU14" s="611"/>
      <c r="CV14" s="611"/>
      <c r="CW14" s="611"/>
      <c r="CX14" s="611"/>
      <c r="CY14" s="612"/>
      <c r="CZ14" s="613">
        <v>5.5</v>
      </c>
      <c r="DA14" s="613"/>
      <c r="DB14" s="613"/>
      <c r="DC14" s="613"/>
      <c r="DD14" s="619">
        <v>333688</v>
      </c>
      <c r="DE14" s="611"/>
      <c r="DF14" s="611"/>
      <c r="DG14" s="611"/>
      <c r="DH14" s="611"/>
      <c r="DI14" s="611"/>
      <c r="DJ14" s="611"/>
      <c r="DK14" s="611"/>
      <c r="DL14" s="611"/>
      <c r="DM14" s="611"/>
      <c r="DN14" s="611"/>
      <c r="DO14" s="611"/>
      <c r="DP14" s="612"/>
      <c r="DQ14" s="619">
        <v>546212</v>
      </c>
      <c r="DR14" s="611"/>
      <c r="DS14" s="611"/>
      <c r="DT14" s="611"/>
      <c r="DU14" s="611"/>
      <c r="DV14" s="611"/>
      <c r="DW14" s="611"/>
      <c r="DX14" s="611"/>
      <c r="DY14" s="611"/>
      <c r="DZ14" s="611"/>
      <c r="EA14" s="611"/>
      <c r="EB14" s="611"/>
      <c r="EC14" s="620"/>
    </row>
    <row r="15" spans="2:143" ht="11.25" customHeight="1" x14ac:dyDescent="0.2">
      <c r="B15" s="607" t="s">
        <v>247</v>
      </c>
      <c r="C15" s="608"/>
      <c r="D15" s="608"/>
      <c r="E15" s="608"/>
      <c r="F15" s="608"/>
      <c r="G15" s="608"/>
      <c r="H15" s="608"/>
      <c r="I15" s="608"/>
      <c r="J15" s="608"/>
      <c r="K15" s="608"/>
      <c r="L15" s="608"/>
      <c r="M15" s="608"/>
      <c r="N15" s="608"/>
      <c r="O15" s="608"/>
      <c r="P15" s="608"/>
      <c r="Q15" s="609"/>
      <c r="R15" s="610">
        <v>17331</v>
      </c>
      <c r="S15" s="611"/>
      <c r="T15" s="611"/>
      <c r="U15" s="611"/>
      <c r="V15" s="611"/>
      <c r="W15" s="611"/>
      <c r="X15" s="611"/>
      <c r="Y15" s="612"/>
      <c r="Z15" s="613">
        <v>0.1</v>
      </c>
      <c r="AA15" s="613"/>
      <c r="AB15" s="613"/>
      <c r="AC15" s="613"/>
      <c r="AD15" s="614">
        <v>17331</v>
      </c>
      <c r="AE15" s="614"/>
      <c r="AF15" s="614"/>
      <c r="AG15" s="614"/>
      <c r="AH15" s="614"/>
      <c r="AI15" s="614"/>
      <c r="AJ15" s="614"/>
      <c r="AK15" s="614"/>
      <c r="AL15" s="615">
        <v>0.2</v>
      </c>
      <c r="AM15" s="616"/>
      <c r="AN15" s="616"/>
      <c r="AO15" s="617"/>
      <c r="AP15" s="607" t="s">
        <v>248</v>
      </c>
      <c r="AQ15" s="608"/>
      <c r="AR15" s="608"/>
      <c r="AS15" s="608"/>
      <c r="AT15" s="608"/>
      <c r="AU15" s="608"/>
      <c r="AV15" s="608"/>
      <c r="AW15" s="608"/>
      <c r="AX15" s="608"/>
      <c r="AY15" s="608"/>
      <c r="AZ15" s="608"/>
      <c r="BA15" s="608"/>
      <c r="BB15" s="608"/>
      <c r="BC15" s="608"/>
      <c r="BD15" s="608"/>
      <c r="BE15" s="608"/>
      <c r="BF15" s="609"/>
      <c r="BG15" s="610">
        <v>134173</v>
      </c>
      <c r="BH15" s="611"/>
      <c r="BI15" s="611"/>
      <c r="BJ15" s="611"/>
      <c r="BK15" s="611"/>
      <c r="BL15" s="611"/>
      <c r="BM15" s="611"/>
      <c r="BN15" s="612"/>
      <c r="BO15" s="613">
        <v>5.0999999999999996</v>
      </c>
      <c r="BP15" s="613"/>
      <c r="BQ15" s="613"/>
      <c r="BR15" s="613"/>
      <c r="BS15" s="614" t="s">
        <v>122</v>
      </c>
      <c r="BT15" s="614"/>
      <c r="BU15" s="614"/>
      <c r="BV15" s="614"/>
      <c r="BW15" s="614"/>
      <c r="BX15" s="614"/>
      <c r="BY15" s="614"/>
      <c r="BZ15" s="614"/>
      <c r="CA15" s="614"/>
      <c r="CB15" s="618"/>
      <c r="CD15" s="607" t="s">
        <v>249</v>
      </c>
      <c r="CE15" s="608"/>
      <c r="CF15" s="608"/>
      <c r="CG15" s="608"/>
      <c r="CH15" s="608"/>
      <c r="CI15" s="608"/>
      <c r="CJ15" s="608"/>
      <c r="CK15" s="608"/>
      <c r="CL15" s="608"/>
      <c r="CM15" s="608"/>
      <c r="CN15" s="608"/>
      <c r="CO15" s="608"/>
      <c r="CP15" s="608"/>
      <c r="CQ15" s="609"/>
      <c r="CR15" s="610">
        <v>1785288</v>
      </c>
      <c r="CS15" s="611"/>
      <c r="CT15" s="611"/>
      <c r="CU15" s="611"/>
      <c r="CV15" s="611"/>
      <c r="CW15" s="611"/>
      <c r="CX15" s="611"/>
      <c r="CY15" s="612"/>
      <c r="CZ15" s="613">
        <v>11.3</v>
      </c>
      <c r="DA15" s="613"/>
      <c r="DB15" s="613"/>
      <c r="DC15" s="613"/>
      <c r="DD15" s="619">
        <v>565501</v>
      </c>
      <c r="DE15" s="611"/>
      <c r="DF15" s="611"/>
      <c r="DG15" s="611"/>
      <c r="DH15" s="611"/>
      <c r="DI15" s="611"/>
      <c r="DJ15" s="611"/>
      <c r="DK15" s="611"/>
      <c r="DL15" s="611"/>
      <c r="DM15" s="611"/>
      <c r="DN15" s="611"/>
      <c r="DO15" s="611"/>
      <c r="DP15" s="612"/>
      <c r="DQ15" s="619">
        <v>1147027</v>
      </c>
      <c r="DR15" s="611"/>
      <c r="DS15" s="611"/>
      <c r="DT15" s="611"/>
      <c r="DU15" s="611"/>
      <c r="DV15" s="611"/>
      <c r="DW15" s="611"/>
      <c r="DX15" s="611"/>
      <c r="DY15" s="611"/>
      <c r="DZ15" s="611"/>
      <c r="EA15" s="611"/>
      <c r="EB15" s="611"/>
      <c r="EC15" s="620"/>
    </row>
    <row r="16" spans="2:143" ht="11.25" customHeight="1" x14ac:dyDescent="0.2">
      <c r="B16" s="607" t="s">
        <v>250</v>
      </c>
      <c r="C16" s="608"/>
      <c r="D16" s="608"/>
      <c r="E16" s="608"/>
      <c r="F16" s="608"/>
      <c r="G16" s="608"/>
      <c r="H16" s="608"/>
      <c r="I16" s="608"/>
      <c r="J16" s="608"/>
      <c r="K16" s="608"/>
      <c r="L16" s="608"/>
      <c r="M16" s="608"/>
      <c r="N16" s="608"/>
      <c r="O16" s="608"/>
      <c r="P16" s="608"/>
      <c r="Q16" s="609"/>
      <c r="R16" s="610">
        <v>39443</v>
      </c>
      <c r="S16" s="611"/>
      <c r="T16" s="611"/>
      <c r="U16" s="611"/>
      <c r="V16" s="611"/>
      <c r="W16" s="611"/>
      <c r="X16" s="611"/>
      <c r="Y16" s="612"/>
      <c r="Z16" s="613">
        <v>0.2</v>
      </c>
      <c r="AA16" s="613"/>
      <c r="AB16" s="613"/>
      <c r="AC16" s="613"/>
      <c r="AD16" s="614">
        <v>39443</v>
      </c>
      <c r="AE16" s="614"/>
      <c r="AF16" s="614"/>
      <c r="AG16" s="614"/>
      <c r="AH16" s="614"/>
      <c r="AI16" s="614"/>
      <c r="AJ16" s="614"/>
      <c r="AK16" s="614"/>
      <c r="AL16" s="615">
        <v>0.5</v>
      </c>
      <c r="AM16" s="616"/>
      <c r="AN16" s="616"/>
      <c r="AO16" s="617"/>
      <c r="AP16" s="607" t="s">
        <v>251</v>
      </c>
      <c r="AQ16" s="608"/>
      <c r="AR16" s="608"/>
      <c r="AS16" s="608"/>
      <c r="AT16" s="608"/>
      <c r="AU16" s="608"/>
      <c r="AV16" s="608"/>
      <c r="AW16" s="608"/>
      <c r="AX16" s="608"/>
      <c r="AY16" s="608"/>
      <c r="AZ16" s="608"/>
      <c r="BA16" s="608"/>
      <c r="BB16" s="608"/>
      <c r="BC16" s="608"/>
      <c r="BD16" s="608"/>
      <c r="BE16" s="608"/>
      <c r="BF16" s="609"/>
      <c r="BG16" s="610" t="s">
        <v>122</v>
      </c>
      <c r="BH16" s="611"/>
      <c r="BI16" s="611"/>
      <c r="BJ16" s="611"/>
      <c r="BK16" s="611"/>
      <c r="BL16" s="611"/>
      <c r="BM16" s="611"/>
      <c r="BN16" s="612"/>
      <c r="BO16" s="613" t="s">
        <v>122</v>
      </c>
      <c r="BP16" s="613"/>
      <c r="BQ16" s="613"/>
      <c r="BR16" s="613"/>
      <c r="BS16" s="614" t="s">
        <v>122</v>
      </c>
      <c r="BT16" s="614"/>
      <c r="BU16" s="614"/>
      <c r="BV16" s="614"/>
      <c r="BW16" s="614"/>
      <c r="BX16" s="614"/>
      <c r="BY16" s="614"/>
      <c r="BZ16" s="614"/>
      <c r="CA16" s="614"/>
      <c r="CB16" s="618"/>
      <c r="CD16" s="607" t="s">
        <v>252</v>
      </c>
      <c r="CE16" s="608"/>
      <c r="CF16" s="608"/>
      <c r="CG16" s="608"/>
      <c r="CH16" s="608"/>
      <c r="CI16" s="608"/>
      <c r="CJ16" s="608"/>
      <c r="CK16" s="608"/>
      <c r="CL16" s="608"/>
      <c r="CM16" s="608"/>
      <c r="CN16" s="608"/>
      <c r="CO16" s="608"/>
      <c r="CP16" s="608"/>
      <c r="CQ16" s="609"/>
      <c r="CR16" s="610">
        <v>819980</v>
      </c>
      <c r="CS16" s="611"/>
      <c r="CT16" s="611"/>
      <c r="CU16" s="611"/>
      <c r="CV16" s="611"/>
      <c r="CW16" s="611"/>
      <c r="CX16" s="611"/>
      <c r="CY16" s="612"/>
      <c r="CZ16" s="613">
        <v>5.2</v>
      </c>
      <c r="DA16" s="613"/>
      <c r="DB16" s="613"/>
      <c r="DC16" s="613"/>
      <c r="DD16" s="619" t="s">
        <v>122</v>
      </c>
      <c r="DE16" s="611"/>
      <c r="DF16" s="611"/>
      <c r="DG16" s="611"/>
      <c r="DH16" s="611"/>
      <c r="DI16" s="611"/>
      <c r="DJ16" s="611"/>
      <c r="DK16" s="611"/>
      <c r="DL16" s="611"/>
      <c r="DM16" s="611"/>
      <c r="DN16" s="611"/>
      <c r="DO16" s="611"/>
      <c r="DP16" s="612"/>
      <c r="DQ16" s="619">
        <v>96813</v>
      </c>
      <c r="DR16" s="611"/>
      <c r="DS16" s="611"/>
      <c r="DT16" s="611"/>
      <c r="DU16" s="611"/>
      <c r="DV16" s="611"/>
      <c r="DW16" s="611"/>
      <c r="DX16" s="611"/>
      <c r="DY16" s="611"/>
      <c r="DZ16" s="611"/>
      <c r="EA16" s="611"/>
      <c r="EB16" s="611"/>
      <c r="EC16" s="620"/>
    </row>
    <row r="17" spans="2:133" ht="11.25" customHeight="1" x14ac:dyDescent="0.2">
      <c r="B17" s="607" t="s">
        <v>253</v>
      </c>
      <c r="C17" s="608"/>
      <c r="D17" s="608"/>
      <c r="E17" s="608"/>
      <c r="F17" s="608"/>
      <c r="G17" s="608"/>
      <c r="H17" s="608"/>
      <c r="I17" s="608"/>
      <c r="J17" s="608"/>
      <c r="K17" s="608"/>
      <c r="L17" s="608"/>
      <c r="M17" s="608"/>
      <c r="N17" s="608"/>
      <c r="O17" s="608"/>
      <c r="P17" s="608"/>
      <c r="Q17" s="609"/>
      <c r="R17" s="610">
        <v>82939</v>
      </c>
      <c r="S17" s="611"/>
      <c r="T17" s="611"/>
      <c r="U17" s="611"/>
      <c r="V17" s="611"/>
      <c r="W17" s="611"/>
      <c r="X17" s="611"/>
      <c r="Y17" s="612"/>
      <c r="Z17" s="613">
        <v>0.5</v>
      </c>
      <c r="AA17" s="613"/>
      <c r="AB17" s="613"/>
      <c r="AC17" s="613"/>
      <c r="AD17" s="614">
        <v>82939</v>
      </c>
      <c r="AE17" s="614"/>
      <c r="AF17" s="614"/>
      <c r="AG17" s="614"/>
      <c r="AH17" s="614"/>
      <c r="AI17" s="614"/>
      <c r="AJ17" s="614"/>
      <c r="AK17" s="614"/>
      <c r="AL17" s="615">
        <v>1</v>
      </c>
      <c r="AM17" s="616"/>
      <c r="AN17" s="616"/>
      <c r="AO17" s="617"/>
      <c r="AP17" s="607" t="s">
        <v>254</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255</v>
      </c>
      <c r="CE17" s="608"/>
      <c r="CF17" s="608"/>
      <c r="CG17" s="608"/>
      <c r="CH17" s="608"/>
      <c r="CI17" s="608"/>
      <c r="CJ17" s="608"/>
      <c r="CK17" s="608"/>
      <c r="CL17" s="608"/>
      <c r="CM17" s="608"/>
      <c r="CN17" s="608"/>
      <c r="CO17" s="608"/>
      <c r="CP17" s="608"/>
      <c r="CQ17" s="609"/>
      <c r="CR17" s="610">
        <v>1274372</v>
      </c>
      <c r="CS17" s="611"/>
      <c r="CT17" s="611"/>
      <c r="CU17" s="611"/>
      <c r="CV17" s="611"/>
      <c r="CW17" s="611"/>
      <c r="CX17" s="611"/>
      <c r="CY17" s="612"/>
      <c r="CZ17" s="613">
        <v>8.1</v>
      </c>
      <c r="DA17" s="613"/>
      <c r="DB17" s="613"/>
      <c r="DC17" s="613"/>
      <c r="DD17" s="619" t="s">
        <v>122</v>
      </c>
      <c r="DE17" s="611"/>
      <c r="DF17" s="611"/>
      <c r="DG17" s="611"/>
      <c r="DH17" s="611"/>
      <c r="DI17" s="611"/>
      <c r="DJ17" s="611"/>
      <c r="DK17" s="611"/>
      <c r="DL17" s="611"/>
      <c r="DM17" s="611"/>
      <c r="DN17" s="611"/>
      <c r="DO17" s="611"/>
      <c r="DP17" s="612"/>
      <c r="DQ17" s="619">
        <v>1223409</v>
      </c>
      <c r="DR17" s="611"/>
      <c r="DS17" s="611"/>
      <c r="DT17" s="611"/>
      <c r="DU17" s="611"/>
      <c r="DV17" s="611"/>
      <c r="DW17" s="611"/>
      <c r="DX17" s="611"/>
      <c r="DY17" s="611"/>
      <c r="DZ17" s="611"/>
      <c r="EA17" s="611"/>
      <c r="EB17" s="611"/>
      <c r="EC17" s="620"/>
    </row>
    <row r="18" spans="2:133" ht="11.25" customHeight="1" x14ac:dyDescent="0.2">
      <c r="B18" s="607" t="s">
        <v>256</v>
      </c>
      <c r="C18" s="608"/>
      <c r="D18" s="608"/>
      <c r="E18" s="608"/>
      <c r="F18" s="608"/>
      <c r="G18" s="608"/>
      <c r="H18" s="608"/>
      <c r="I18" s="608"/>
      <c r="J18" s="608"/>
      <c r="K18" s="608"/>
      <c r="L18" s="608"/>
      <c r="M18" s="608"/>
      <c r="N18" s="608"/>
      <c r="O18" s="608"/>
      <c r="P18" s="608"/>
      <c r="Q18" s="609"/>
      <c r="R18" s="610">
        <v>11027</v>
      </c>
      <c r="S18" s="611"/>
      <c r="T18" s="611"/>
      <c r="U18" s="611"/>
      <c r="V18" s="611"/>
      <c r="W18" s="611"/>
      <c r="X18" s="611"/>
      <c r="Y18" s="612"/>
      <c r="Z18" s="613">
        <v>0.1</v>
      </c>
      <c r="AA18" s="613"/>
      <c r="AB18" s="613"/>
      <c r="AC18" s="613"/>
      <c r="AD18" s="614">
        <v>11027</v>
      </c>
      <c r="AE18" s="614"/>
      <c r="AF18" s="614"/>
      <c r="AG18" s="614"/>
      <c r="AH18" s="614"/>
      <c r="AI18" s="614"/>
      <c r="AJ18" s="614"/>
      <c r="AK18" s="614"/>
      <c r="AL18" s="615">
        <v>0.1</v>
      </c>
      <c r="AM18" s="616"/>
      <c r="AN18" s="616"/>
      <c r="AO18" s="617"/>
      <c r="AP18" s="607" t="s">
        <v>257</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258</v>
      </c>
      <c r="CE18" s="608"/>
      <c r="CF18" s="608"/>
      <c r="CG18" s="608"/>
      <c r="CH18" s="608"/>
      <c r="CI18" s="608"/>
      <c r="CJ18" s="608"/>
      <c r="CK18" s="608"/>
      <c r="CL18" s="608"/>
      <c r="CM18" s="608"/>
      <c r="CN18" s="608"/>
      <c r="CO18" s="608"/>
      <c r="CP18" s="608"/>
      <c r="CQ18" s="609"/>
      <c r="CR18" s="610" t="s">
        <v>122</v>
      </c>
      <c r="CS18" s="611"/>
      <c r="CT18" s="611"/>
      <c r="CU18" s="611"/>
      <c r="CV18" s="611"/>
      <c r="CW18" s="611"/>
      <c r="CX18" s="611"/>
      <c r="CY18" s="612"/>
      <c r="CZ18" s="613" t="s">
        <v>122</v>
      </c>
      <c r="DA18" s="613"/>
      <c r="DB18" s="613"/>
      <c r="DC18" s="613"/>
      <c r="DD18" s="619" t="s">
        <v>122</v>
      </c>
      <c r="DE18" s="611"/>
      <c r="DF18" s="611"/>
      <c r="DG18" s="611"/>
      <c r="DH18" s="611"/>
      <c r="DI18" s="611"/>
      <c r="DJ18" s="611"/>
      <c r="DK18" s="611"/>
      <c r="DL18" s="611"/>
      <c r="DM18" s="611"/>
      <c r="DN18" s="611"/>
      <c r="DO18" s="611"/>
      <c r="DP18" s="612"/>
      <c r="DQ18" s="619" t="s">
        <v>122</v>
      </c>
      <c r="DR18" s="611"/>
      <c r="DS18" s="611"/>
      <c r="DT18" s="611"/>
      <c r="DU18" s="611"/>
      <c r="DV18" s="611"/>
      <c r="DW18" s="611"/>
      <c r="DX18" s="611"/>
      <c r="DY18" s="611"/>
      <c r="DZ18" s="611"/>
      <c r="EA18" s="611"/>
      <c r="EB18" s="611"/>
      <c r="EC18" s="620"/>
    </row>
    <row r="19" spans="2:133" ht="11.25" customHeight="1" x14ac:dyDescent="0.2">
      <c r="B19" s="607" t="s">
        <v>259</v>
      </c>
      <c r="C19" s="608"/>
      <c r="D19" s="608"/>
      <c r="E19" s="608"/>
      <c r="F19" s="608"/>
      <c r="G19" s="608"/>
      <c r="H19" s="608"/>
      <c r="I19" s="608"/>
      <c r="J19" s="608"/>
      <c r="K19" s="608"/>
      <c r="L19" s="608"/>
      <c r="M19" s="608"/>
      <c r="N19" s="608"/>
      <c r="O19" s="608"/>
      <c r="P19" s="608"/>
      <c r="Q19" s="609"/>
      <c r="R19" s="610">
        <v>67953</v>
      </c>
      <c r="S19" s="611"/>
      <c r="T19" s="611"/>
      <c r="U19" s="611"/>
      <c r="V19" s="611"/>
      <c r="W19" s="611"/>
      <c r="X19" s="611"/>
      <c r="Y19" s="612"/>
      <c r="Z19" s="613">
        <v>0.4</v>
      </c>
      <c r="AA19" s="613"/>
      <c r="AB19" s="613"/>
      <c r="AC19" s="613"/>
      <c r="AD19" s="614">
        <v>67953</v>
      </c>
      <c r="AE19" s="614"/>
      <c r="AF19" s="614"/>
      <c r="AG19" s="614"/>
      <c r="AH19" s="614"/>
      <c r="AI19" s="614"/>
      <c r="AJ19" s="614"/>
      <c r="AK19" s="614"/>
      <c r="AL19" s="615">
        <v>0.8</v>
      </c>
      <c r="AM19" s="616"/>
      <c r="AN19" s="616"/>
      <c r="AO19" s="617"/>
      <c r="AP19" s="607" t="s">
        <v>260</v>
      </c>
      <c r="AQ19" s="608"/>
      <c r="AR19" s="608"/>
      <c r="AS19" s="608"/>
      <c r="AT19" s="608"/>
      <c r="AU19" s="608"/>
      <c r="AV19" s="608"/>
      <c r="AW19" s="608"/>
      <c r="AX19" s="608"/>
      <c r="AY19" s="608"/>
      <c r="AZ19" s="608"/>
      <c r="BA19" s="608"/>
      <c r="BB19" s="608"/>
      <c r="BC19" s="608"/>
      <c r="BD19" s="608"/>
      <c r="BE19" s="608"/>
      <c r="BF19" s="609"/>
      <c r="BG19" s="610">
        <v>5775</v>
      </c>
      <c r="BH19" s="611"/>
      <c r="BI19" s="611"/>
      <c r="BJ19" s="611"/>
      <c r="BK19" s="611"/>
      <c r="BL19" s="611"/>
      <c r="BM19" s="611"/>
      <c r="BN19" s="612"/>
      <c r="BO19" s="613">
        <v>0.2</v>
      </c>
      <c r="BP19" s="613"/>
      <c r="BQ19" s="613"/>
      <c r="BR19" s="613"/>
      <c r="BS19" s="614" t="s">
        <v>122</v>
      </c>
      <c r="BT19" s="614"/>
      <c r="BU19" s="614"/>
      <c r="BV19" s="614"/>
      <c r="BW19" s="614"/>
      <c r="BX19" s="614"/>
      <c r="BY19" s="614"/>
      <c r="BZ19" s="614"/>
      <c r="CA19" s="614"/>
      <c r="CB19" s="618"/>
      <c r="CD19" s="607" t="s">
        <v>261</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x14ac:dyDescent="0.2">
      <c r="B20" s="623" t="s">
        <v>262</v>
      </c>
      <c r="C20" s="624"/>
      <c r="D20" s="624"/>
      <c r="E20" s="624"/>
      <c r="F20" s="624"/>
      <c r="G20" s="624"/>
      <c r="H20" s="624"/>
      <c r="I20" s="624"/>
      <c r="J20" s="624"/>
      <c r="K20" s="624"/>
      <c r="L20" s="624"/>
      <c r="M20" s="624"/>
      <c r="N20" s="624"/>
      <c r="O20" s="624"/>
      <c r="P20" s="624"/>
      <c r="Q20" s="625"/>
      <c r="R20" s="610">
        <v>3959</v>
      </c>
      <c r="S20" s="611"/>
      <c r="T20" s="611"/>
      <c r="U20" s="611"/>
      <c r="V20" s="611"/>
      <c r="W20" s="611"/>
      <c r="X20" s="611"/>
      <c r="Y20" s="612"/>
      <c r="Z20" s="613">
        <v>0</v>
      </c>
      <c r="AA20" s="613"/>
      <c r="AB20" s="613"/>
      <c r="AC20" s="613"/>
      <c r="AD20" s="614">
        <v>3959</v>
      </c>
      <c r="AE20" s="614"/>
      <c r="AF20" s="614"/>
      <c r="AG20" s="614"/>
      <c r="AH20" s="614"/>
      <c r="AI20" s="614"/>
      <c r="AJ20" s="614"/>
      <c r="AK20" s="614"/>
      <c r="AL20" s="615">
        <v>0</v>
      </c>
      <c r="AM20" s="616"/>
      <c r="AN20" s="616"/>
      <c r="AO20" s="617"/>
      <c r="AP20" s="607" t="s">
        <v>263</v>
      </c>
      <c r="AQ20" s="608"/>
      <c r="AR20" s="608"/>
      <c r="AS20" s="608"/>
      <c r="AT20" s="608"/>
      <c r="AU20" s="608"/>
      <c r="AV20" s="608"/>
      <c r="AW20" s="608"/>
      <c r="AX20" s="608"/>
      <c r="AY20" s="608"/>
      <c r="AZ20" s="608"/>
      <c r="BA20" s="608"/>
      <c r="BB20" s="608"/>
      <c r="BC20" s="608"/>
      <c r="BD20" s="608"/>
      <c r="BE20" s="608"/>
      <c r="BF20" s="609"/>
      <c r="BG20" s="610">
        <v>5775</v>
      </c>
      <c r="BH20" s="611"/>
      <c r="BI20" s="611"/>
      <c r="BJ20" s="611"/>
      <c r="BK20" s="611"/>
      <c r="BL20" s="611"/>
      <c r="BM20" s="611"/>
      <c r="BN20" s="612"/>
      <c r="BO20" s="613">
        <v>0.2</v>
      </c>
      <c r="BP20" s="613"/>
      <c r="BQ20" s="613"/>
      <c r="BR20" s="613"/>
      <c r="BS20" s="614" t="s">
        <v>122</v>
      </c>
      <c r="BT20" s="614"/>
      <c r="BU20" s="614"/>
      <c r="BV20" s="614"/>
      <c r="BW20" s="614"/>
      <c r="BX20" s="614"/>
      <c r="BY20" s="614"/>
      <c r="BZ20" s="614"/>
      <c r="CA20" s="614"/>
      <c r="CB20" s="618"/>
      <c r="CD20" s="607" t="s">
        <v>264</v>
      </c>
      <c r="CE20" s="608"/>
      <c r="CF20" s="608"/>
      <c r="CG20" s="608"/>
      <c r="CH20" s="608"/>
      <c r="CI20" s="608"/>
      <c r="CJ20" s="608"/>
      <c r="CK20" s="608"/>
      <c r="CL20" s="608"/>
      <c r="CM20" s="608"/>
      <c r="CN20" s="608"/>
      <c r="CO20" s="608"/>
      <c r="CP20" s="608"/>
      <c r="CQ20" s="609"/>
      <c r="CR20" s="610">
        <v>15808051</v>
      </c>
      <c r="CS20" s="611"/>
      <c r="CT20" s="611"/>
      <c r="CU20" s="611"/>
      <c r="CV20" s="611"/>
      <c r="CW20" s="611"/>
      <c r="CX20" s="611"/>
      <c r="CY20" s="612"/>
      <c r="CZ20" s="613">
        <v>100</v>
      </c>
      <c r="DA20" s="613"/>
      <c r="DB20" s="613"/>
      <c r="DC20" s="613"/>
      <c r="DD20" s="619">
        <v>2713192</v>
      </c>
      <c r="DE20" s="611"/>
      <c r="DF20" s="611"/>
      <c r="DG20" s="611"/>
      <c r="DH20" s="611"/>
      <c r="DI20" s="611"/>
      <c r="DJ20" s="611"/>
      <c r="DK20" s="611"/>
      <c r="DL20" s="611"/>
      <c r="DM20" s="611"/>
      <c r="DN20" s="611"/>
      <c r="DO20" s="611"/>
      <c r="DP20" s="612"/>
      <c r="DQ20" s="619">
        <v>9737900</v>
      </c>
      <c r="DR20" s="611"/>
      <c r="DS20" s="611"/>
      <c r="DT20" s="611"/>
      <c r="DU20" s="611"/>
      <c r="DV20" s="611"/>
      <c r="DW20" s="611"/>
      <c r="DX20" s="611"/>
      <c r="DY20" s="611"/>
      <c r="DZ20" s="611"/>
      <c r="EA20" s="611"/>
      <c r="EB20" s="611"/>
      <c r="EC20" s="620"/>
    </row>
    <row r="21" spans="2:133" ht="11.25" customHeight="1" x14ac:dyDescent="0.2">
      <c r="B21" s="607" t="s">
        <v>265</v>
      </c>
      <c r="C21" s="608"/>
      <c r="D21" s="608"/>
      <c r="E21" s="608"/>
      <c r="F21" s="608"/>
      <c r="G21" s="608"/>
      <c r="H21" s="608"/>
      <c r="I21" s="608"/>
      <c r="J21" s="608"/>
      <c r="K21" s="608"/>
      <c r="L21" s="608"/>
      <c r="M21" s="608"/>
      <c r="N21" s="608"/>
      <c r="O21" s="608"/>
      <c r="P21" s="608"/>
      <c r="Q21" s="609"/>
      <c r="R21" s="610">
        <v>5076835</v>
      </c>
      <c r="S21" s="611"/>
      <c r="T21" s="611"/>
      <c r="U21" s="611"/>
      <c r="V21" s="611"/>
      <c r="W21" s="611"/>
      <c r="X21" s="611"/>
      <c r="Y21" s="612"/>
      <c r="Z21" s="613">
        <v>29.7</v>
      </c>
      <c r="AA21" s="613"/>
      <c r="AB21" s="613"/>
      <c r="AC21" s="613"/>
      <c r="AD21" s="614">
        <v>4530161</v>
      </c>
      <c r="AE21" s="614"/>
      <c r="AF21" s="614"/>
      <c r="AG21" s="614"/>
      <c r="AH21" s="614"/>
      <c r="AI21" s="614"/>
      <c r="AJ21" s="614"/>
      <c r="AK21" s="614"/>
      <c r="AL21" s="615">
        <v>55.5</v>
      </c>
      <c r="AM21" s="616"/>
      <c r="AN21" s="616"/>
      <c r="AO21" s="617"/>
      <c r="AP21" s="607" t="s">
        <v>266</v>
      </c>
      <c r="AQ21" s="626"/>
      <c r="AR21" s="626"/>
      <c r="AS21" s="626"/>
      <c r="AT21" s="626"/>
      <c r="AU21" s="626"/>
      <c r="AV21" s="626"/>
      <c r="AW21" s="626"/>
      <c r="AX21" s="626"/>
      <c r="AY21" s="626"/>
      <c r="AZ21" s="626"/>
      <c r="BA21" s="626"/>
      <c r="BB21" s="626"/>
      <c r="BC21" s="626"/>
      <c r="BD21" s="626"/>
      <c r="BE21" s="626"/>
      <c r="BF21" s="627"/>
      <c r="BG21" s="610">
        <v>5775</v>
      </c>
      <c r="BH21" s="611"/>
      <c r="BI21" s="611"/>
      <c r="BJ21" s="611"/>
      <c r="BK21" s="611"/>
      <c r="BL21" s="611"/>
      <c r="BM21" s="611"/>
      <c r="BN21" s="612"/>
      <c r="BO21" s="613">
        <v>0.2</v>
      </c>
      <c r="BP21" s="613"/>
      <c r="BQ21" s="613"/>
      <c r="BR21" s="613"/>
      <c r="BS21" s="614" t="s">
        <v>122</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2">
      <c r="B22" s="607" t="s">
        <v>267</v>
      </c>
      <c r="C22" s="608"/>
      <c r="D22" s="608"/>
      <c r="E22" s="608"/>
      <c r="F22" s="608"/>
      <c r="G22" s="608"/>
      <c r="H22" s="608"/>
      <c r="I22" s="608"/>
      <c r="J22" s="608"/>
      <c r="K22" s="608"/>
      <c r="L22" s="608"/>
      <c r="M22" s="608"/>
      <c r="N22" s="608"/>
      <c r="O22" s="608"/>
      <c r="P22" s="608"/>
      <c r="Q22" s="609"/>
      <c r="R22" s="610">
        <v>4530161</v>
      </c>
      <c r="S22" s="611"/>
      <c r="T22" s="611"/>
      <c r="U22" s="611"/>
      <c r="V22" s="611"/>
      <c r="W22" s="611"/>
      <c r="X22" s="611"/>
      <c r="Y22" s="612"/>
      <c r="Z22" s="613">
        <v>26.5</v>
      </c>
      <c r="AA22" s="613"/>
      <c r="AB22" s="613"/>
      <c r="AC22" s="613"/>
      <c r="AD22" s="614">
        <v>4530161</v>
      </c>
      <c r="AE22" s="614"/>
      <c r="AF22" s="614"/>
      <c r="AG22" s="614"/>
      <c r="AH22" s="614"/>
      <c r="AI22" s="614"/>
      <c r="AJ22" s="614"/>
      <c r="AK22" s="614"/>
      <c r="AL22" s="615">
        <v>55.5</v>
      </c>
      <c r="AM22" s="616"/>
      <c r="AN22" s="616"/>
      <c r="AO22" s="617"/>
      <c r="AP22" s="607" t="s">
        <v>268</v>
      </c>
      <c r="AQ22" s="626"/>
      <c r="AR22" s="626"/>
      <c r="AS22" s="626"/>
      <c r="AT22" s="626"/>
      <c r="AU22" s="626"/>
      <c r="AV22" s="626"/>
      <c r="AW22" s="626"/>
      <c r="AX22" s="626"/>
      <c r="AY22" s="626"/>
      <c r="AZ22" s="626"/>
      <c r="BA22" s="626"/>
      <c r="BB22" s="626"/>
      <c r="BC22" s="626"/>
      <c r="BD22" s="626"/>
      <c r="BE22" s="626"/>
      <c r="BF22" s="627"/>
      <c r="BG22" s="610" t="s">
        <v>122</v>
      </c>
      <c r="BH22" s="611"/>
      <c r="BI22" s="611"/>
      <c r="BJ22" s="611"/>
      <c r="BK22" s="611"/>
      <c r="BL22" s="611"/>
      <c r="BM22" s="611"/>
      <c r="BN22" s="612"/>
      <c r="BO22" s="613" t="s">
        <v>122</v>
      </c>
      <c r="BP22" s="613"/>
      <c r="BQ22" s="613"/>
      <c r="BR22" s="613"/>
      <c r="BS22" s="614" t="s">
        <v>122</v>
      </c>
      <c r="BT22" s="614"/>
      <c r="BU22" s="614"/>
      <c r="BV22" s="614"/>
      <c r="BW22" s="614"/>
      <c r="BX22" s="614"/>
      <c r="BY22" s="614"/>
      <c r="BZ22" s="614"/>
      <c r="CA22" s="614"/>
      <c r="CB22" s="618"/>
      <c r="CD22" s="592" t="s">
        <v>269</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2">
      <c r="B23" s="607" t="s">
        <v>270</v>
      </c>
      <c r="C23" s="608"/>
      <c r="D23" s="608"/>
      <c r="E23" s="608"/>
      <c r="F23" s="608"/>
      <c r="G23" s="608"/>
      <c r="H23" s="608"/>
      <c r="I23" s="608"/>
      <c r="J23" s="608"/>
      <c r="K23" s="608"/>
      <c r="L23" s="608"/>
      <c r="M23" s="608"/>
      <c r="N23" s="608"/>
      <c r="O23" s="608"/>
      <c r="P23" s="608"/>
      <c r="Q23" s="609"/>
      <c r="R23" s="610">
        <v>546674</v>
      </c>
      <c r="S23" s="611"/>
      <c r="T23" s="611"/>
      <c r="U23" s="611"/>
      <c r="V23" s="611"/>
      <c r="W23" s="611"/>
      <c r="X23" s="611"/>
      <c r="Y23" s="612"/>
      <c r="Z23" s="613">
        <v>3.2</v>
      </c>
      <c r="AA23" s="613"/>
      <c r="AB23" s="613"/>
      <c r="AC23" s="613"/>
      <c r="AD23" s="614" t="s">
        <v>122</v>
      </c>
      <c r="AE23" s="614"/>
      <c r="AF23" s="614"/>
      <c r="AG23" s="614"/>
      <c r="AH23" s="614"/>
      <c r="AI23" s="614"/>
      <c r="AJ23" s="614"/>
      <c r="AK23" s="614"/>
      <c r="AL23" s="615" t="s">
        <v>122</v>
      </c>
      <c r="AM23" s="616"/>
      <c r="AN23" s="616"/>
      <c r="AO23" s="617"/>
      <c r="AP23" s="607" t="s">
        <v>271</v>
      </c>
      <c r="AQ23" s="626"/>
      <c r="AR23" s="626"/>
      <c r="AS23" s="626"/>
      <c r="AT23" s="626"/>
      <c r="AU23" s="626"/>
      <c r="AV23" s="626"/>
      <c r="AW23" s="626"/>
      <c r="AX23" s="626"/>
      <c r="AY23" s="626"/>
      <c r="AZ23" s="626"/>
      <c r="BA23" s="626"/>
      <c r="BB23" s="626"/>
      <c r="BC23" s="626"/>
      <c r="BD23" s="626"/>
      <c r="BE23" s="626"/>
      <c r="BF23" s="627"/>
      <c r="BG23" s="610" t="s">
        <v>122</v>
      </c>
      <c r="BH23" s="611"/>
      <c r="BI23" s="611"/>
      <c r="BJ23" s="611"/>
      <c r="BK23" s="611"/>
      <c r="BL23" s="611"/>
      <c r="BM23" s="611"/>
      <c r="BN23" s="612"/>
      <c r="BO23" s="613" t="s">
        <v>122</v>
      </c>
      <c r="BP23" s="613"/>
      <c r="BQ23" s="613"/>
      <c r="BR23" s="613"/>
      <c r="BS23" s="614" t="s">
        <v>122</v>
      </c>
      <c r="BT23" s="614"/>
      <c r="BU23" s="614"/>
      <c r="BV23" s="614"/>
      <c r="BW23" s="614"/>
      <c r="BX23" s="614"/>
      <c r="BY23" s="614"/>
      <c r="BZ23" s="614"/>
      <c r="CA23" s="614"/>
      <c r="CB23" s="618"/>
      <c r="CD23" s="592" t="s">
        <v>211</v>
      </c>
      <c r="CE23" s="593"/>
      <c r="CF23" s="593"/>
      <c r="CG23" s="593"/>
      <c r="CH23" s="593"/>
      <c r="CI23" s="593"/>
      <c r="CJ23" s="593"/>
      <c r="CK23" s="593"/>
      <c r="CL23" s="593"/>
      <c r="CM23" s="593"/>
      <c r="CN23" s="593"/>
      <c r="CO23" s="593"/>
      <c r="CP23" s="593"/>
      <c r="CQ23" s="594"/>
      <c r="CR23" s="592" t="s">
        <v>272</v>
      </c>
      <c r="CS23" s="593"/>
      <c r="CT23" s="593"/>
      <c r="CU23" s="593"/>
      <c r="CV23" s="593"/>
      <c r="CW23" s="593"/>
      <c r="CX23" s="593"/>
      <c r="CY23" s="594"/>
      <c r="CZ23" s="592" t="s">
        <v>273</v>
      </c>
      <c r="DA23" s="593"/>
      <c r="DB23" s="593"/>
      <c r="DC23" s="594"/>
      <c r="DD23" s="592" t="s">
        <v>274</v>
      </c>
      <c r="DE23" s="593"/>
      <c r="DF23" s="593"/>
      <c r="DG23" s="593"/>
      <c r="DH23" s="593"/>
      <c r="DI23" s="593"/>
      <c r="DJ23" s="593"/>
      <c r="DK23" s="594"/>
      <c r="DL23" s="637" t="s">
        <v>275</v>
      </c>
      <c r="DM23" s="638"/>
      <c r="DN23" s="638"/>
      <c r="DO23" s="638"/>
      <c r="DP23" s="638"/>
      <c r="DQ23" s="638"/>
      <c r="DR23" s="638"/>
      <c r="DS23" s="638"/>
      <c r="DT23" s="638"/>
      <c r="DU23" s="638"/>
      <c r="DV23" s="639"/>
      <c r="DW23" s="592" t="s">
        <v>276</v>
      </c>
      <c r="DX23" s="593"/>
      <c r="DY23" s="593"/>
      <c r="DZ23" s="593"/>
      <c r="EA23" s="593"/>
      <c r="EB23" s="593"/>
      <c r="EC23" s="594"/>
    </row>
    <row r="24" spans="2:133" ht="11.25" customHeight="1" x14ac:dyDescent="0.2">
      <c r="B24" s="607" t="s">
        <v>277</v>
      </c>
      <c r="C24" s="608"/>
      <c r="D24" s="608"/>
      <c r="E24" s="608"/>
      <c r="F24" s="608"/>
      <c r="G24" s="608"/>
      <c r="H24" s="608"/>
      <c r="I24" s="608"/>
      <c r="J24" s="608"/>
      <c r="K24" s="608"/>
      <c r="L24" s="608"/>
      <c r="M24" s="608"/>
      <c r="N24" s="608"/>
      <c r="O24" s="608"/>
      <c r="P24" s="608"/>
      <c r="Q24" s="609"/>
      <c r="R24" s="610" t="s">
        <v>122</v>
      </c>
      <c r="S24" s="611"/>
      <c r="T24" s="611"/>
      <c r="U24" s="611"/>
      <c r="V24" s="611"/>
      <c r="W24" s="611"/>
      <c r="X24" s="611"/>
      <c r="Y24" s="612"/>
      <c r="Z24" s="613" t="s">
        <v>122</v>
      </c>
      <c r="AA24" s="613"/>
      <c r="AB24" s="613"/>
      <c r="AC24" s="613"/>
      <c r="AD24" s="614" t="s">
        <v>122</v>
      </c>
      <c r="AE24" s="614"/>
      <c r="AF24" s="614"/>
      <c r="AG24" s="614"/>
      <c r="AH24" s="614"/>
      <c r="AI24" s="614"/>
      <c r="AJ24" s="614"/>
      <c r="AK24" s="614"/>
      <c r="AL24" s="615" t="s">
        <v>122</v>
      </c>
      <c r="AM24" s="616"/>
      <c r="AN24" s="616"/>
      <c r="AO24" s="617"/>
      <c r="AP24" s="607" t="s">
        <v>278</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279</v>
      </c>
      <c r="CE24" s="597"/>
      <c r="CF24" s="597"/>
      <c r="CG24" s="597"/>
      <c r="CH24" s="597"/>
      <c r="CI24" s="597"/>
      <c r="CJ24" s="597"/>
      <c r="CK24" s="597"/>
      <c r="CL24" s="597"/>
      <c r="CM24" s="597"/>
      <c r="CN24" s="597"/>
      <c r="CO24" s="597"/>
      <c r="CP24" s="597"/>
      <c r="CQ24" s="598"/>
      <c r="CR24" s="599">
        <v>6771029</v>
      </c>
      <c r="CS24" s="600"/>
      <c r="CT24" s="600"/>
      <c r="CU24" s="600"/>
      <c r="CV24" s="600"/>
      <c r="CW24" s="600"/>
      <c r="CX24" s="600"/>
      <c r="CY24" s="601"/>
      <c r="CZ24" s="604">
        <v>42.8</v>
      </c>
      <c r="DA24" s="605"/>
      <c r="DB24" s="605"/>
      <c r="DC24" s="621"/>
      <c r="DD24" s="642">
        <v>4869087</v>
      </c>
      <c r="DE24" s="600"/>
      <c r="DF24" s="600"/>
      <c r="DG24" s="600"/>
      <c r="DH24" s="600"/>
      <c r="DI24" s="600"/>
      <c r="DJ24" s="600"/>
      <c r="DK24" s="601"/>
      <c r="DL24" s="642">
        <v>4534820</v>
      </c>
      <c r="DM24" s="600"/>
      <c r="DN24" s="600"/>
      <c r="DO24" s="600"/>
      <c r="DP24" s="600"/>
      <c r="DQ24" s="600"/>
      <c r="DR24" s="600"/>
      <c r="DS24" s="600"/>
      <c r="DT24" s="600"/>
      <c r="DU24" s="600"/>
      <c r="DV24" s="601"/>
      <c r="DW24" s="604">
        <v>55.5</v>
      </c>
      <c r="DX24" s="605"/>
      <c r="DY24" s="605"/>
      <c r="DZ24" s="605"/>
      <c r="EA24" s="605"/>
      <c r="EB24" s="605"/>
      <c r="EC24" s="606"/>
    </row>
    <row r="25" spans="2:133" ht="11.25" customHeight="1" x14ac:dyDescent="0.2">
      <c r="B25" s="607" t="s">
        <v>280</v>
      </c>
      <c r="C25" s="608"/>
      <c r="D25" s="608"/>
      <c r="E25" s="608"/>
      <c r="F25" s="608"/>
      <c r="G25" s="608"/>
      <c r="H25" s="608"/>
      <c r="I25" s="608"/>
      <c r="J25" s="608"/>
      <c r="K25" s="608"/>
      <c r="L25" s="608"/>
      <c r="M25" s="608"/>
      <c r="N25" s="608"/>
      <c r="O25" s="608"/>
      <c r="P25" s="608"/>
      <c r="Q25" s="609"/>
      <c r="R25" s="610">
        <v>8666258</v>
      </c>
      <c r="S25" s="611"/>
      <c r="T25" s="611"/>
      <c r="U25" s="611"/>
      <c r="V25" s="611"/>
      <c r="W25" s="611"/>
      <c r="X25" s="611"/>
      <c r="Y25" s="612"/>
      <c r="Z25" s="613">
        <v>50.7</v>
      </c>
      <c r="AA25" s="613"/>
      <c r="AB25" s="613"/>
      <c r="AC25" s="613"/>
      <c r="AD25" s="614">
        <v>8119584</v>
      </c>
      <c r="AE25" s="614"/>
      <c r="AF25" s="614"/>
      <c r="AG25" s="614"/>
      <c r="AH25" s="614"/>
      <c r="AI25" s="614"/>
      <c r="AJ25" s="614"/>
      <c r="AK25" s="614"/>
      <c r="AL25" s="615">
        <v>99.5</v>
      </c>
      <c r="AM25" s="616"/>
      <c r="AN25" s="616"/>
      <c r="AO25" s="617"/>
      <c r="AP25" s="607" t="s">
        <v>281</v>
      </c>
      <c r="AQ25" s="626"/>
      <c r="AR25" s="626"/>
      <c r="AS25" s="626"/>
      <c r="AT25" s="626"/>
      <c r="AU25" s="626"/>
      <c r="AV25" s="626"/>
      <c r="AW25" s="626"/>
      <c r="AX25" s="626"/>
      <c r="AY25" s="626"/>
      <c r="AZ25" s="626"/>
      <c r="BA25" s="626"/>
      <c r="BB25" s="626"/>
      <c r="BC25" s="626"/>
      <c r="BD25" s="626"/>
      <c r="BE25" s="626"/>
      <c r="BF25" s="627"/>
      <c r="BG25" s="610" t="s">
        <v>122</v>
      </c>
      <c r="BH25" s="611"/>
      <c r="BI25" s="611"/>
      <c r="BJ25" s="611"/>
      <c r="BK25" s="611"/>
      <c r="BL25" s="611"/>
      <c r="BM25" s="611"/>
      <c r="BN25" s="612"/>
      <c r="BO25" s="613" t="s">
        <v>122</v>
      </c>
      <c r="BP25" s="613"/>
      <c r="BQ25" s="613"/>
      <c r="BR25" s="613"/>
      <c r="BS25" s="614" t="s">
        <v>122</v>
      </c>
      <c r="BT25" s="614"/>
      <c r="BU25" s="614"/>
      <c r="BV25" s="614"/>
      <c r="BW25" s="614"/>
      <c r="BX25" s="614"/>
      <c r="BY25" s="614"/>
      <c r="BZ25" s="614"/>
      <c r="CA25" s="614"/>
      <c r="CB25" s="618"/>
      <c r="CD25" s="607" t="s">
        <v>282</v>
      </c>
      <c r="CE25" s="608"/>
      <c r="CF25" s="608"/>
      <c r="CG25" s="608"/>
      <c r="CH25" s="608"/>
      <c r="CI25" s="608"/>
      <c r="CJ25" s="608"/>
      <c r="CK25" s="608"/>
      <c r="CL25" s="608"/>
      <c r="CM25" s="608"/>
      <c r="CN25" s="608"/>
      <c r="CO25" s="608"/>
      <c r="CP25" s="608"/>
      <c r="CQ25" s="609"/>
      <c r="CR25" s="610">
        <v>2696144</v>
      </c>
      <c r="CS25" s="643"/>
      <c r="CT25" s="643"/>
      <c r="CU25" s="643"/>
      <c r="CV25" s="643"/>
      <c r="CW25" s="643"/>
      <c r="CX25" s="643"/>
      <c r="CY25" s="644"/>
      <c r="CZ25" s="615">
        <v>17.100000000000001</v>
      </c>
      <c r="DA25" s="640"/>
      <c r="DB25" s="640"/>
      <c r="DC25" s="645"/>
      <c r="DD25" s="619">
        <v>2548131</v>
      </c>
      <c r="DE25" s="643"/>
      <c r="DF25" s="643"/>
      <c r="DG25" s="643"/>
      <c r="DH25" s="643"/>
      <c r="DI25" s="643"/>
      <c r="DJ25" s="643"/>
      <c r="DK25" s="644"/>
      <c r="DL25" s="619">
        <v>2542166</v>
      </c>
      <c r="DM25" s="643"/>
      <c r="DN25" s="643"/>
      <c r="DO25" s="643"/>
      <c r="DP25" s="643"/>
      <c r="DQ25" s="643"/>
      <c r="DR25" s="643"/>
      <c r="DS25" s="643"/>
      <c r="DT25" s="643"/>
      <c r="DU25" s="643"/>
      <c r="DV25" s="644"/>
      <c r="DW25" s="615">
        <v>31.1</v>
      </c>
      <c r="DX25" s="640"/>
      <c r="DY25" s="640"/>
      <c r="DZ25" s="640"/>
      <c r="EA25" s="640"/>
      <c r="EB25" s="640"/>
      <c r="EC25" s="641"/>
    </row>
    <row r="26" spans="2:133" ht="11.25" customHeight="1" x14ac:dyDescent="0.2">
      <c r="B26" s="607" t="s">
        <v>283</v>
      </c>
      <c r="C26" s="608"/>
      <c r="D26" s="608"/>
      <c r="E26" s="608"/>
      <c r="F26" s="608"/>
      <c r="G26" s="608"/>
      <c r="H26" s="608"/>
      <c r="I26" s="608"/>
      <c r="J26" s="608"/>
      <c r="K26" s="608"/>
      <c r="L26" s="608"/>
      <c r="M26" s="608"/>
      <c r="N26" s="608"/>
      <c r="O26" s="608"/>
      <c r="P26" s="608"/>
      <c r="Q26" s="609"/>
      <c r="R26" s="610">
        <v>2008</v>
      </c>
      <c r="S26" s="611"/>
      <c r="T26" s="611"/>
      <c r="U26" s="611"/>
      <c r="V26" s="611"/>
      <c r="W26" s="611"/>
      <c r="X26" s="611"/>
      <c r="Y26" s="612"/>
      <c r="Z26" s="613">
        <v>0</v>
      </c>
      <c r="AA26" s="613"/>
      <c r="AB26" s="613"/>
      <c r="AC26" s="613"/>
      <c r="AD26" s="614">
        <v>2008</v>
      </c>
      <c r="AE26" s="614"/>
      <c r="AF26" s="614"/>
      <c r="AG26" s="614"/>
      <c r="AH26" s="614"/>
      <c r="AI26" s="614"/>
      <c r="AJ26" s="614"/>
      <c r="AK26" s="614"/>
      <c r="AL26" s="615">
        <v>0</v>
      </c>
      <c r="AM26" s="616"/>
      <c r="AN26" s="616"/>
      <c r="AO26" s="617"/>
      <c r="AP26" s="607" t="s">
        <v>284</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285</v>
      </c>
      <c r="CE26" s="608"/>
      <c r="CF26" s="608"/>
      <c r="CG26" s="608"/>
      <c r="CH26" s="608"/>
      <c r="CI26" s="608"/>
      <c r="CJ26" s="608"/>
      <c r="CK26" s="608"/>
      <c r="CL26" s="608"/>
      <c r="CM26" s="608"/>
      <c r="CN26" s="608"/>
      <c r="CO26" s="608"/>
      <c r="CP26" s="608"/>
      <c r="CQ26" s="609"/>
      <c r="CR26" s="610">
        <v>1629579</v>
      </c>
      <c r="CS26" s="611"/>
      <c r="CT26" s="611"/>
      <c r="CU26" s="611"/>
      <c r="CV26" s="611"/>
      <c r="CW26" s="611"/>
      <c r="CX26" s="611"/>
      <c r="CY26" s="612"/>
      <c r="CZ26" s="615">
        <v>10.3</v>
      </c>
      <c r="DA26" s="640"/>
      <c r="DB26" s="640"/>
      <c r="DC26" s="645"/>
      <c r="DD26" s="619">
        <v>1558928</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0"/>
      <c r="DY26" s="640"/>
      <c r="DZ26" s="640"/>
      <c r="EA26" s="640"/>
      <c r="EB26" s="640"/>
      <c r="EC26" s="641"/>
    </row>
    <row r="27" spans="2:133" ht="11.25" customHeight="1" x14ac:dyDescent="0.2">
      <c r="B27" s="607" t="s">
        <v>286</v>
      </c>
      <c r="C27" s="608"/>
      <c r="D27" s="608"/>
      <c r="E27" s="608"/>
      <c r="F27" s="608"/>
      <c r="G27" s="608"/>
      <c r="H27" s="608"/>
      <c r="I27" s="608"/>
      <c r="J27" s="608"/>
      <c r="K27" s="608"/>
      <c r="L27" s="608"/>
      <c r="M27" s="608"/>
      <c r="N27" s="608"/>
      <c r="O27" s="608"/>
      <c r="P27" s="608"/>
      <c r="Q27" s="609"/>
      <c r="R27" s="610">
        <v>47959</v>
      </c>
      <c r="S27" s="611"/>
      <c r="T27" s="611"/>
      <c r="U27" s="611"/>
      <c r="V27" s="611"/>
      <c r="W27" s="611"/>
      <c r="X27" s="611"/>
      <c r="Y27" s="612"/>
      <c r="Z27" s="613">
        <v>0.3</v>
      </c>
      <c r="AA27" s="613"/>
      <c r="AB27" s="613"/>
      <c r="AC27" s="613"/>
      <c r="AD27" s="614" t="s">
        <v>122</v>
      </c>
      <c r="AE27" s="614"/>
      <c r="AF27" s="614"/>
      <c r="AG27" s="614"/>
      <c r="AH27" s="614"/>
      <c r="AI27" s="614"/>
      <c r="AJ27" s="614"/>
      <c r="AK27" s="614"/>
      <c r="AL27" s="615" t="s">
        <v>122</v>
      </c>
      <c r="AM27" s="616"/>
      <c r="AN27" s="616"/>
      <c r="AO27" s="617"/>
      <c r="AP27" s="607" t="s">
        <v>287</v>
      </c>
      <c r="AQ27" s="608"/>
      <c r="AR27" s="608"/>
      <c r="AS27" s="608"/>
      <c r="AT27" s="608"/>
      <c r="AU27" s="608"/>
      <c r="AV27" s="608"/>
      <c r="AW27" s="608"/>
      <c r="AX27" s="608"/>
      <c r="AY27" s="608"/>
      <c r="AZ27" s="608"/>
      <c r="BA27" s="608"/>
      <c r="BB27" s="608"/>
      <c r="BC27" s="608"/>
      <c r="BD27" s="608"/>
      <c r="BE27" s="608"/>
      <c r="BF27" s="609"/>
      <c r="BG27" s="610">
        <v>2629783</v>
      </c>
      <c r="BH27" s="611"/>
      <c r="BI27" s="611"/>
      <c r="BJ27" s="611"/>
      <c r="BK27" s="611"/>
      <c r="BL27" s="611"/>
      <c r="BM27" s="611"/>
      <c r="BN27" s="612"/>
      <c r="BO27" s="613">
        <v>100</v>
      </c>
      <c r="BP27" s="613"/>
      <c r="BQ27" s="613"/>
      <c r="BR27" s="613"/>
      <c r="BS27" s="614" t="s">
        <v>122</v>
      </c>
      <c r="BT27" s="614"/>
      <c r="BU27" s="614"/>
      <c r="BV27" s="614"/>
      <c r="BW27" s="614"/>
      <c r="BX27" s="614"/>
      <c r="BY27" s="614"/>
      <c r="BZ27" s="614"/>
      <c r="CA27" s="614"/>
      <c r="CB27" s="618"/>
      <c r="CD27" s="607" t="s">
        <v>288</v>
      </c>
      <c r="CE27" s="608"/>
      <c r="CF27" s="608"/>
      <c r="CG27" s="608"/>
      <c r="CH27" s="608"/>
      <c r="CI27" s="608"/>
      <c r="CJ27" s="608"/>
      <c r="CK27" s="608"/>
      <c r="CL27" s="608"/>
      <c r="CM27" s="608"/>
      <c r="CN27" s="608"/>
      <c r="CO27" s="608"/>
      <c r="CP27" s="608"/>
      <c r="CQ27" s="609"/>
      <c r="CR27" s="610">
        <v>2800513</v>
      </c>
      <c r="CS27" s="643"/>
      <c r="CT27" s="643"/>
      <c r="CU27" s="643"/>
      <c r="CV27" s="643"/>
      <c r="CW27" s="643"/>
      <c r="CX27" s="643"/>
      <c r="CY27" s="644"/>
      <c r="CZ27" s="615">
        <v>17.7</v>
      </c>
      <c r="DA27" s="640"/>
      <c r="DB27" s="640"/>
      <c r="DC27" s="645"/>
      <c r="DD27" s="619">
        <v>1097547</v>
      </c>
      <c r="DE27" s="643"/>
      <c r="DF27" s="643"/>
      <c r="DG27" s="643"/>
      <c r="DH27" s="643"/>
      <c r="DI27" s="643"/>
      <c r="DJ27" s="643"/>
      <c r="DK27" s="644"/>
      <c r="DL27" s="619">
        <v>769245</v>
      </c>
      <c r="DM27" s="643"/>
      <c r="DN27" s="643"/>
      <c r="DO27" s="643"/>
      <c r="DP27" s="643"/>
      <c r="DQ27" s="643"/>
      <c r="DR27" s="643"/>
      <c r="DS27" s="643"/>
      <c r="DT27" s="643"/>
      <c r="DU27" s="643"/>
      <c r="DV27" s="644"/>
      <c r="DW27" s="615">
        <v>9.4</v>
      </c>
      <c r="DX27" s="640"/>
      <c r="DY27" s="640"/>
      <c r="DZ27" s="640"/>
      <c r="EA27" s="640"/>
      <c r="EB27" s="640"/>
      <c r="EC27" s="641"/>
    </row>
    <row r="28" spans="2:133" ht="11.25" customHeight="1" x14ac:dyDescent="0.2">
      <c r="B28" s="607" t="s">
        <v>289</v>
      </c>
      <c r="C28" s="608"/>
      <c r="D28" s="608"/>
      <c r="E28" s="608"/>
      <c r="F28" s="608"/>
      <c r="G28" s="608"/>
      <c r="H28" s="608"/>
      <c r="I28" s="608"/>
      <c r="J28" s="608"/>
      <c r="K28" s="608"/>
      <c r="L28" s="608"/>
      <c r="M28" s="608"/>
      <c r="N28" s="608"/>
      <c r="O28" s="608"/>
      <c r="P28" s="608"/>
      <c r="Q28" s="609"/>
      <c r="R28" s="610">
        <v>107788</v>
      </c>
      <c r="S28" s="611"/>
      <c r="T28" s="611"/>
      <c r="U28" s="611"/>
      <c r="V28" s="611"/>
      <c r="W28" s="611"/>
      <c r="X28" s="611"/>
      <c r="Y28" s="612"/>
      <c r="Z28" s="613">
        <v>0.6</v>
      </c>
      <c r="AA28" s="613"/>
      <c r="AB28" s="613"/>
      <c r="AC28" s="613"/>
      <c r="AD28" s="614">
        <v>9123</v>
      </c>
      <c r="AE28" s="614"/>
      <c r="AF28" s="614"/>
      <c r="AG28" s="614"/>
      <c r="AH28" s="614"/>
      <c r="AI28" s="614"/>
      <c r="AJ28" s="614"/>
      <c r="AK28" s="614"/>
      <c r="AL28" s="615">
        <v>0.1</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290</v>
      </c>
      <c r="CE28" s="608"/>
      <c r="CF28" s="608"/>
      <c r="CG28" s="608"/>
      <c r="CH28" s="608"/>
      <c r="CI28" s="608"/>
      <c r="CJ28" s="608"/>
      <c r="CK28" s="608"/>
      <c r="CL28" s="608"/>
      <c r="CM28" s="608"/>
      <c r="CN28" s="608"/>
      <c r="CO28" s="608"/>
      <c r="CP28" s="608"/>
      <c r="CQ28" s="609"/>
      <c r="CR28" s="610">
        <v>1274372</v>
      </c>
      <c r="CS28" s="611"/>
      <c r="CT28" s="611"/>
      <c r="CU28" s="611"/>
      <c r="CV28" s="611"/>
      <c r="CW28" s="611"/>
      <c r="CX28" s="611"/>
      <c r="CY28" s="612"/>
      <c r="CZ28" s="615">
        <v>8.1</v>
      </c>
      <c r="DA28" s="640"/>
      <c r="DB28" s="640"/>
      <c r="DC28" s="645"/>
      <c r="DD28" s="619">
        <v>1223409</v>
      </c>
      <c r="DE28" s="611"/>
      <c r="DF28" s="611"/>
      <c r="DG28" s="611"/>
      <c r="DH28" s="611"/>
      <c r="DI28" s="611"/>
      <c r="DJ28" s="611"/>
      <c r="DK28" s="612"/>
      <c r="DL28" s="619">
        <v>1223409</v>
      </c>
      <c r="DM28" s="611"/>
      <c r="DN28" s="611"/>
      <c r="DO28" s="611"/>
      <c r="DP28" s="611"/>
      <c r="DQ28" s="611"/>
      <c r="DR28" s="611"/>
      <c r="DS28" s="611"/>
      <c r="DT28" s="611"/>
      <c r="DU28" s="611"/>
      <c r="DV28" s="612"/>
      <c r="DW28" s="615">
        <v>15</v>
      </c>
      <c r="DX28" s="640"/>
      <c r="DY28" s="640"/>
      <c r="DZ28" s="640"/>
      <c r="EA28" s="640"/>
      <c r="EB28" s="640"/>
      <c r="EC28" s="641"/>
    </row>
    <row r="29" spans="2:133" ht="11.25" customHeight="1" x14ac:dyDescent="0.2">
      <c r="B29" s="607" t="s">
        <v>291</v>
      </c>
      <c r="C29" s="608"/>
      <c r="D29" s="608"/>
      <c r="E29" s="608"/>
      <c r="F29" s="608"/>
      <c r="G29" s="608"/>
      <c r="H29" s="608"/>
      <c r="I29" s="608"/>
      <c r="J29" s="608"/>
      <c r="K29" s="608"/>
      <c r="L29" s="608"/>
      <c r="M29" s="608"/>
      <c r="N29" s="608"/>
      <c r="O29" s="608"/>
      <c r="P29" s="608"/>
      <c r="Q29" s="609"/>
      <c r="R29" s="610">
        <v>66404</v>
      </c>
      <c r="S29" s="611"/>
      <c r="T29" s="611"/>
      <c r="U29" s="611"/>
      <c r="V29" s="611"/>
      <c r="W29" s="611"/>
      <c r="X29" s="611"/>
      <c r="Y29" s="612"/>
      <c r="Z29" s="613">
        <v>0.4</v>
      </c>
      <c r="AA29" s="613"/>
      <c r="AB29" s="613"/>
      <c r="AC29" s="613"/>
      <c r="AD29" s="614" t="s">
        <v>122</v>
      </c>
      <c r="AE29" s="614"/>
      <c r="AF29" s="614"/>
      <c r="AG29" s="614"/>
      <c r="AH29" s="614"/>
      <c r="AI29" s="614"/>
      <c r="AJ29" s="614"/>
      <c r="AK29" s="614"/>
      <c r="AL29" s="615" t="s">
        <v>122</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8" t="s">
        <v>292</v>
      </c>
      <c r="CE29" s="649"/>
      <c r="CF29" s="607" t="s">
        <v>66</v>
      </c>
      <c r="CG29" s="608"/>
      <c r="CH29" s="608"/>
      <c r="CI29" s="608"/>
      <c r="CJ29" s="608"/>
      <c r="CK29" s="608"/>
      <c r="CL29" s="608"/>
      <c r="CM29" s="608"/>
      <c r="CN29" s="608"/>
      <c r="CO29" s="608"/>
      <c r="CP29" s="608"/>
      <c r="CQ29" s="609"/>
      <c r="CR29" s="610">
        <v>1273902</v>
      </c>
      <c r="CS29" s="643"/>
      <c r="CT29" s="643"/>
      <c r="CU29" s="643"/>
      <c r="CV29" s="643"/>
      <c r="CW29" s="643"/>
      <c r="CX29" s="643"/>
      <c r="CY29" s="644"/>
      <c r="CZ29" s="615">
        <v>8.1</v>
      </c>
      <c r="DA29" s="640"/>
      <c r="DB29" s="640"/>
      <c r="DC29" s="645"/>
      <c r="DD29" s="619">
        <v>1222939</v>
      </c>
      <c r="DE29" s="643"/>
      <c r="DF29" s="643"/>
      <c r="DG29" s="643"/>
      <c r="DH29" s="643"/>
      <c r="DI29" s="643"/>
      <c r="DJ29" s="643"/>
      <c r="DK29" s="644"/>
      <c r="DL29" s="619">
        <v>1222939</v>
      </c>
      <c r="DM29" s="643"/>
      <c r="DN29" s="643"/>
      <c r="DO29" s="643"/>
      <c r="DP29" s="643"/>
      <c r="DQ29" s="643"/>
      <c r="DR29" s="643"/>
      <c r="DS29" s="643"/>
      <c r="DT29" s="643"/>
      <c r="DU29" s="643"/>
      <c r="DV29" s="644"/>
      <c r="DW29" s="615">
        <v>15</v>
      </c>
      <c r="DX29" s="640"/>
      <c r="DY29" s="640"/>
      <c r="DZ29" s="640"/>
      <c r="EA29" s="640"/>
      <c r="EB29" s="640"/>
      <c r="EC29" s="641"/>
    </row>
    <row r="30" spans="2:133" ht="11.25" customHeight="1" x14ac:dyDescent="0.2">
      <c r="B30" s="607" t="s">
        <v>293</v>
      </c>
      <c r="C30" s="608"/>
      <c r="D30" s="608"/>
      <c r="E30" s="608"/>
      <c r="F30" s="608"/>
      <c r="G30" s="608"/>
      <c r="H30" s="608"/>
      <c r="I30" s="608"/>
      <c r="J30" s="608"/>
      <c r="K30" s="608"/>
      <c r="L30" s="608"/>
      <c r="M30" s="608"/>
      <c r="N30" s="608"/>
      <c r="O30" s="608"/>
      <c r="P30" s="608"/>
      <c r="Q30" s="609"/>
      <c r="R30" s="610">
        <v>2430474</v>
      </c>
      <c r="S30" s="611"/>
      <c r="T30" s="611"/>
      <c r="U30" s="611"/>
      <c r="V30" s="611"/>
      <c r="W30" s="611"/>
      <c r="X30" s="611"/>
      <c r="Y30" s="612"/>
      <c r="Z30" s="613">
        <v>14.2</v>
      </c>
      <c r="AA30" s="613"/>
      <c r="AB30" s="613"/>
      <c r="AC30" s="613"/>
      <c r="AD30" s="614" t="s">
        <v>122</v>
      </c>
      <c r="AE30" s="614"/>
      <c r="AF30" s="614"/>
      <c r="AG30" s="614"/>
      <c r="AH30" s="614"/>
      <c r="AI30" s="614"/>
      <c r="AJ30" s="614"/>
      <c r="AK30" s="614"/>
      <c r="AL30" s="615" t="s">
        <v>122</v>
      </c>
      <c r="AM30" s="616"/>
      <c r="AN30" s="616"/>
      <c r="AO30" s="617"/>
      <c r="AP30" s="592" t="s">
        <v>211</v>
      </c>
      <c r="AQ30" s="593"/>
      <c r="AR30" s="593"/>
      <c r="AS30" s="593"/>
      <c r="AT30" s="593"/>
      <c r="AU30" s="593"/>
      <c r="AV30" s="593"/>
      <c r="AW30" s="593"/>
      <c r="AX30" s="593"/>
      <c r="AY30" s="593"/>
      <c r="AZ30" s="593"/>
      <c r="BA30" s="593"/>
      <c r="BB30" s="593"/>
      <c r="BC30" s="593"/>
      <c r="BD30" s="593"/>
      <c r="BE30" s="593"/>
      <c r="BF30" s="594"/>
      <c r="BG30" s="592" t="s">
        <v>294</v>
      </c>
      <c r="BH30" s="646"/>
      <c r="BI30" s="646"/>
      <c r="BJ30" s="646"/>
      <c r="BK30" s="646"/>
      <c r="BL30" s="646"/>
      <c r="BM30" s="646"/>
      <c r="BN30" s="646"/>
      <c r="BO30" s="646"/>
      <c r="BP30" s="646"/>
      <c r="BQ30" s="647"/>
      <c r="BR30" s="592" t="s">
        <v>295</v>
      </c>
      <c r="BS30" s="646"/>
      <c r="BT30" s="646"/>
      <c r="BU30" s="646"/>
      <c r="BV30" s="646"/>
      <c r="BW30" s="646"/>
      <c r="BX30" s="646"/>
      <c r="BY30" s="646"/>
      <c r="BZ30" s="646"/>
      <c r="CA30" s="646"/>
      <c r="CB30" s="647"/>
      <c r="CD30" s="650"/>
      <c r="CE30" s="651"/>
      <c r="CF30" s="607" t="s">
        <v>296</v>
      </c>
      <c r="CG30" s="608"/>
      <c r="CH30" s="608"/>
      <c r="CI30" s="608"/>
      <c r="CJ30" s="608"/>
      <c r="CK30" s="608"/>
      <c r="CL30" s="608"/>
      <c r="CM30" s="608"/>
      <c r="CN30" s="608"/>
      <c r="CO30" s="608"/>
      <c r="CP30" s="608"/>
      <c r="CQ30" s="609"/>
      <c r="CR30" s="610">
        <v>1226561</v>
      </c>
      <c r="CS30" s="611"/>
      <c r="CT30" s="611"/>
      <c r="CU30" s="611"/>
      <c r="CV30" s="611"/>
      <c r="CW30" s="611"/>
      <c r="CX30" s="611"/>
      <c r="CY30" s="612"/>
      <c r="CZ30" s="615">
        <v>7.8</v>
      </c>
      <c r="DA30" s="640"/>
      <c r="DB30" s="640"/>
      <c r="DC30" s="645"/>
      <c r="DD30" s="619">
        <v>1175598</v>
      </c>
      <c r="DE30" s="611"/>
      <c r="DF30" s="611"/>
      <c r="DG30" s="611"/>
      <c r="DH30" s="611"/>
      <c r="DI30" s="611"/>
      <c r="DJ30" s="611"/>
      <c r="DK30" s="612"/>
      <c r="DL30" s="619">
        <v>1175598</v>
      </c>
      <c r="DM30" s="611"/>
      <c r="DN30" s="611"/>
      <c r="DO30" s="611"/>
      <c r="DP30" s="611"/>
      <c r="DQ30" s="611"/>
      <c r="DR30" s="611"/>
      <c r="DS30" s="611"/>
      <c r="DT30" s="611"/>
      <c r="DU30" s="611"/>
      <c r="DV30" s="612"/>
      <c r="DW30" s="615">
        <v>14.4</v>
      </c>
      <c r="DX30" s="640"/>
      <c r="DY30" s="640"/>
      <c r="DZ30" s="640"/>
      <c r="EA30" s="640"/>
      <c r="EB30" s="640"/>
      <c r="EC30" s="641"/>
    </row>
    <row r="31" spans="2:133" ht="11.25" customHeight="1" x14ac:dyDescent="0.2">
      <c r="B31" s="623" t="s">
        <v>297</v>
      </c>
      <c r="C31" s="624"/>
      <c r="D31" s="624"/>
      <c r="E31" s="624"/>
      <c r="F31" s="624"/>
      <c r="G31" s="624"/>
      <c r="H31" s="624"/>
      <c r="I31" s="624"/>
      <c r="J31" s="624"/>
      <c r="K31" s="624"/>
      <c r="L31" s="624"/>
      <c r="M31" s="624"/>
      <c r="N31" s="624"/>
      <c r="O31" s="624"/>
      <c r="P31" s="624"/>
      <c r="Q31" s="625"/>
      <c r="R31" s="610" t="s">
        <v>122</v>
      </c>
      <c r="S31" s="611"/>
      <c r="T31" s="611"/>
      <c r="U31" s="611"/>
      <c r="V31" s="611"/>
      <c r="W31" s="611"/>
      <c r="X31" s="611"/>
      <c r="Y31" s="612"/>
      <c r="Z31" s="613" t="s">
        <v>122</v>
      </c>
      <c r="AA31" s="613"/>
      <c r="AB31" s="613"/>
      <c r="AC31" s="613"/>
      <c r="AD31" s="614" t="s">
        <v>122</v>
      </c>
      <c r="AE31" s="614"/>
      <c r="AF31" s="614"/>
      <c r="AG31" s="614"/>
      <c r="AH31" s="614"/>
      <c r="AI31" s="614"/>
      <c r="AJ31" s="614"/>
      <c r="AK31" s="614"/>
      <c r="AL31" s="615" t="s">
        <v>122</v>
      </c>
      <c r="AM31" s="616"/>
      <c r="AN31" s="616"/>
      <c r="AO31" s="617"/>
      <c r="AP31" s="658" t="s">
        <v>298</v>
      </c>
      <c r="AQ31" s="659"/>
      <c r="AR31" s="659"/>
      <c r="AS31" s="659"/>
      <c r="AT31" s="664" t="s">
        <v>299</v>
      </c>
      <c r="AU31" s="200"/>
      <c r="AV31" s="200"/>
      <c r="AW31" s="200"/>
      <c r="AX31" s="596" t="s">
        <v>177</v>
      </c>
      <c r="AY31" s="597"/>
      <c r="AZ31" s="597"/>
      <c r="BA31" s="597"/>
      <c r="BB31" s="597"/>
      <c r="BC31" s="597"/>
      <c r="BD31" s="597"/>
      <c r="BE31" s="597"/>
      <c r="BF31" s="598"/>
      <c r="BG31" s="657">
        <v>99.5</v>
      </c>
      <c r="BH31" s="654"/>
      <c r="BI31" s="654"/>
      <c r="BJ31" s="654"/>
      <c r="BK31" s="654"/>
      <c r="BL31" s="654"/>
      <c r="BM31" s="605">
        <v>97.8</v>
      </c>
      <c r="BN31" s="654"/>
      <c r="BO31" s="654"/>
      <c r="BP31" s="654"/>
      <c r="BQ31" s="655"/>
      <c r="BR31" s="657">
        <v>99.4</v>
      </c>
      <c r="BS31" s="654"/>
      <c r="BT31" s="654"/>
      <c r="BU31" s="654"/>
      <c r="BV31" s="654"/>
      <c r="BW31" s="654"/>
      <c r="BX31" s="605">
        <v>97.5</v>
      </c>
      <c r="BY31" s="654"/>
      <c r="BZ31" s="654"/>
      <c r="CA31" s="654"/>
      <c r="CB31" s="655"/>
      <c r="CD31" s="650"/>
      <c r="CE31" s="651"/>
      <c r="CF31" s="607" t="s">
        <v>300</v>
      </c>
      <c r="CG31" s="608"/>
      <c r="CH31" s="608"/>
      <c r="CI31" s="608"/>
      <c r="CJ31" s="608"/>
      <c r="CK31" s="608"/>
      <c r="CL31" s="608"/>
      <c r="CM31" s="608"/>
      <c r="CN31" s="608"/>
      <c r="CO31" s="608"/>
      <c r="CP31" s="608"/>
      <c r="CQ31" s="609"/>
      <c r="CR31" s="610">
        <v>47341</v>
      </c>
      <c r="CS31" s="643"/>
      <c r="CT31" s="643"/>
      <c r="CU31" s="643"/>
      <c r="CV31" s="643"/>
      <c r="CW31" s="643"/>
      <c r="CX31" s="643"/>
      <c r="CY31" s="644"/>
      <c r="CZ31" s="615">
        <v>0.3</v>
      </c>
      <c r="DA31" s="640"/>
      <c r="DB31" s="640"/>
      <c r="DC31" s="645"/>
      <c r="DD31" s="619">
        <v>47341</v>
      </c>
      <c r="DE31" s="643"/>
      <c r="DF31" s="643"/>
      <c r="DG31" s="643"/>
      <c r="DH31" s="643"/>
      <c r="DI31" s="643"/>
      <c r="DJ31" s="643"/>
      <c r="DK31" s="644"/>
      <c r="DL31" s="619">
        <v>47341</v>
      </c>
      <c r="DM31" s="643"/>
      <c r="DN31" s="643"/>
      <c r="DO31" s="643"/>
      <c r="DP31" s="643"/>
      <c r="DQ31" s="643"/>
      <c r="DR31" s="643"/>
      <c r="DS31" s="643"/>
      <c r="DT31" s="643"/>
      <c r="DU31" s="643"/>
      <c r="DV31" s="644"/>
      <c r="DW31" s="615">
        <v>0.6</v>
      </c>
      <c r="DX31" s="640"/>
      <c r="DY31" s="640"/>
      <c r="DZ31" s="640"/>
      <c r="EA31" s="640"/>
      <c r="EB31" s="640"/>
      <c r="EC31" s="641"/>
    </row>
    <row r="32" spans="2:133" ht="11.25" customHeight="1" x14ac:dyDescent="0.2">
      <c r="B32" s="607" t="s">
        <v>301</v>
      </c>
      <c r="C32" s="608"/>
      <c r="D32" s="608"/>
      <c r="E32" s="608"/>
      <c r="F32" s="608"/>
      <c r="G32" s="608"/>
      <c r="H32" s="608"/>
      <c r="I32" s="608"/>
      <c r="J32" s="608"/>
      <c r="K32" s="608"/>
      <c r="L32" s="608"/>
      <c r="M32" s="608"/>
      <c r="N32" s="608"/>
      <c r="O32" s="608"/>
      <c r="P32" s="608"/>
      <c r="Q32" s="609"/>
      <c r="R32" s="610">
        <v>1441217</v>
      </c>
      <c r="S32" s="611"/>
      <c r="T32" s="611"/>
      <c r="U32" s="611"/>
      <c r="V32" s="611"/>
      <c r="W32" s="611"/>
      <c r="X32" s="611"/>
      <c r="Y32" s="612"/>
      <c r="Z32" s="613">
        <v>8.4</v>
      </c>
      <c r="AA32" s="613"/>
      <c r="AB32" s="613"/>
      <c r="AC32" s="613"/>
      <c r="AD32" s="614" t="s">
        <v>122</v>
      </c>
      <c r="AE32" s="614"/>
      <c r="AF32" s="614"/>
      <c r="AG32" s="614"/>
      <c r="AH32" s="614"/>
      <c r="AI32" s="614"/>
      <c r="AJ32" s="614"/>
      <c r="AK32" s="614"/>
      <c r="AL32" s="615" t="s">
        <v>122</v>
      </c>
      <c r="AM32" s="616"/>
      <c r="AN32" s="616"/>
      <c r="AO32" s="617"/>
      <c r="AP32" s="660"/>
      <c r="AQ32" s="661"/>
      <c r="AR32" s="661"/>
      <c r="AS32" s="661"/>
      <c r="AT32" s="665"/>
      <c r="AU32" s="196" t="s">
        <v>302</v>
      </c>
      <c r="AX32" s="607" t="s">
        <v>303</v>
      </c>
      <c r="AY32" s="608"/>
      <c r="AZ32" s="608"/>
      <c r="BA32" s="608"/>
      <c r="BB32" s="608"/>
      <c r="BC32" s="608"/>
      <c r="BD32" s="608"/>
      <c r="BE32" s="608"/>
      <c r="BF32" s="609"/>
      <c r="BG32" s="667">
        <v>99.5</v>
      </c>
      <c r="BH32" s="643"/>
      <c r="BI32" s="643"/>
      <c r="BJ32" s="643"/>
      <c r="BK32" s="643"/>
      <c r="BL32" s="643"/>
      <c r="BM32" s="616">
        <v>97.6</v>
      </c>
      <c r="BN32" s="643"/>
      <c r="BO32" s="643"/>
      <c r="BP32" s="643"/>
      <c r="BQ32" s="656"/>
      <c r="BR32" s="667">
        <v>99.3</v>
      </c>
      <c r="BS32" s="643"/>
      <c r="BT32" s="643"/>
      <c r="BU32" s="643"/>
      <c r="BV32" s="643"/>
      <c r="BW32" s="643"/>
      <c r="BX32" s="616">
        <v>97.5</v>
      </c>
      <c r="BY32" s="643"/>
      <c r="BZ32" s="643"/>
      <c r="CA32" s="643"/>
      <c r="CB32" s="656"/>
      <c r="CD32" s="652"/>
      <c r="CE32" s="653"/>
      <c r="CF32" s="607" t="s">
        <v>304</v>
      </c>
      <c r="CG32" s="608"/>
      <c r="CH32" s="608"/>
      <c r="CI32" s="608"/>
      <c r="CJ32" s="608"/>
      <c r="CK32" s="608"/>
      <c r="CL32" s="608"/>
      <c r="CM32" s="608"/>
      <c r="CN32" s="608"/>
      <c r="CO32" s="608"/>
      <c r="CP32" s="608"/>
      <c r="CQ32" s="609"/>
      <c r="CR32" s="610">
        <v>470</v>
      </c>
      <c r="CS32" s="611"/>
      <c r="CT32" s="611"/>
      <c r="CU32" s="611"/>
      <c r="CV32" s="611"/>
      <c r="CW32" s="611"/>
      <c r="CX32" s="611"/>
      <c r="CY32" s="612"/>
      <c r="CZ32" s="615">
        <v>0</v>
      </c>
      <c r="DA32" s="640"/>
      <c r="DB32" s="640"/>
      <c r="DC32" s="645"/>
      <c r="DD32" s="619">
        <v>470</v>
      </c>
      <c r="DE32" s="611"/>
      <c r="DF32" s="611"/>
      <c r="DG32" s="611"/>
      <c r="DH32" s="611"/>
      <c r="DI32" s="611"/>
      <c r="DJ32" s="611"/>
      <c r="DK32" s="612"/>
      <c r="DL32" s="619">
        <v>470</v>
      </c>
      <c r="DM32" s="611"/>
      <c r="DN32" s="611"/>
      <c r="DO32" s="611"/>
      <c r="DP32" s="611"/>
      <c r="DQ32" s="611"/>
      <c r="DR32" s="611"/>
      <c r="DS32" s="611"/>
      <c r="DT32" s="611"/>
      <c r="DU32" s="611"/>
      <c r="DV32" s="612"/>
      <c r="DW32" s="615">
        <v>0</v>
      </c>
      <c r="DX32" s="640"/>
      <c r="DY32" s="640"/>
      <c r="DZ32" s="640"/>
      <c r="EA32" s="640"/>
      <c r="EB32" s="640"/>
      <c r="EC32" s="641"/>
    </row>
    <row r="33" spans="2:133" ht="11.25" customHeight="1" x14ac:dyDescent="0.2">
      <c r="B33" s="607" t="s">
        <v>305</v>
      </c>
      <c r="C33" s="608"/>
      <c r="D33" s="608"/>
      <c r="E33" s="608"/>
      <c r="F33" s="608"/>
      <c r="G33" s="608"/>
      <c r="H33" s="608"/>
      <c r="I33" s="608"/>
      <c r="J33" s="608"/>
      <c r="K33" s="608"/>
      <c r="L33" s="608"/>
      <c r="M33" s="608"/>
      <c r="N33" s="608"/>
      <c r="O33" s="608"/>
      <c r="P33" s="608"/>
      <c r="Q33" s="609"/>
      <c r="R33" s="610">
        <v>64131</v>
      </c>
      <c r="S33" s="611"/>
      <c r="T33" s="611"/>
      <c r="U33" s="611"/>
      <c r="V33" s="611"/>
      <c r="W33" s="611"/>
      <c r="X33" s="611"/>
      <c r="Y33" s="612"/>
      <c r="Z33" s="613">
        <v>0.4</v>
      </c>
      <c r="AA33" s="613"/>
      <c r="AB33" s="613"/>
      <c r="AC33" s="613"/>
      <c r="AD33" s="614">
        <v>31760</v>
      </c>
      <c r="AE33" s="614"/>
      <c r="AF33" s="614"/>
      <c r="AG33" s="614"/>
      <c r="AH33" s="614"/>
      <c r="AI33" s="614"/>
      <c r="AJ33" s="614"/>
      <c r="AK33" s="614"/>
      <c r="AL33" s="615">
        <v>0.4</v>
      </c>
      <c r="AM33" s="616"/>
      <c r="AN33" s="616"/>
      <c r="AO33" s="617"/>
      <c r="AP33" s="662"/>
      <c r="AQ33" s="663"/>
      <c r="AR33" s="663"/>
      <c r="AS33" s="663"/>
      <c r="AT33" s="666"/>
      <c r="AU33" s="201"/>
      <c r="AV33" s="201"/>
      <c r="AW33" s="201"/>
      <c r="AX33" s="631" t="s">
        <v>306</v>
      </c>
      <c r="AY33" s="632"/>
      <c r="AZ33" s="632"/>
      <c r="BA33" s="632"/>
      <c r="BB33" s="632"/>
      <c r="BC33" s="632"/>
      <c r="BD33" s="632"/>
      <c r="BE33" s="632"/>
      <c r="BF33" s="633"/>
      <c r="BG33" s="668">
        <v>99.5</v>
      </c>
      <c r="BH33" s="669"/>
      <c r="BI33" s="669"/>
      <c r="BJ33" s="669"/>
      <c r="BK33" s="669"/>
      <c r="BL33" s="669"/>
      <c r="BM33" s="670">
        <v>97.6</v>
      </c>
      <c r="BN33" s="669"/>
      <c r="BO33" s="669"/>
      <c r="BP33" s="669"/>
      <c r="BQ33" s="671"/>
      <c r="BR33" s="668">
        <v>99.4</v>
      </c>
      <c r="BS33" s="669"/>
      <c r="BT33" s="669"/>
      <c r="BU33" s="669"/>
      <c r="BV33" s="669"/>
      <c r="BW33" s="669"/>
      <c r="BX33" s="670">
        <v>97.1</v>
      </c>
      <c r="BY33" s="669"/>
      <c r="BZ33" s="669"/>
      <c r="CA33" s="669"/>
      <c r="CB33" s="671"/>
      <c r="CD33" s="607" t="s">
        <v>307</v>
      </c>
      <c r="CE33" s="608"/>
      <c r="CF33" s="608"/>
      <c r="CG33" s="608"/>
      <c r="CH33" s="608"/>
      <c r="CI33" s="608"/>
      <c r="CJ33" s="608"/>
      <c r="CK33" s="608"/>
      <c r="CL33" s="608"/>
      <c r="CM33" s="608"/>
      <c r="CN33" s="608"/>
      <c r="CO33" s="608"/>
      <c r="CP33" s="608"/>
      <c r="CQ33" s="609"/>
      <c r="CR33" s="610">
        <v>5503850</v>
      </c>
      <c r="CS33" s="643"/>
      <c r="CT33" s="643"/>
      <c r="CU33" s="643"/>
      <c r="CV33" s="643"/>
      <c r="CW33" s="643"/>
      <c r="CX33" s="643"/>
      <c r="CY33" s="644"/>
      <c r="CZ33" s="615">
        <v>34.799999999999997</v>
      </c>
      <c r="DA33" s="640"/>
      <c r="DB33" s="640"/>
      <c r="DC33" s="645"/>
      <c r="DD33" s="619">
        <v>4058961</v>
      </c>
      <c r="DE33" s="643"/>
      <c r="DF33" s="643"/>
      <c r="DG33" s="643"/>
      <c r="DH33" s="643"/>
      <c r="DI33" s="643"/>
      <c r="DJ33" s="643"/>
      <c r="DK33" s="644"/>
      <c r="DL33" s="619">
        <v>2846191</v>
      </c>
      <c r="DM33" s="643"/>
      <c r="DN33" s="643"/>
      <c r="DO33" s="643"/>
      <c r="DP33" s="643"/>
      <c r="DQ33" s="643"/>
      <c r="DR33" s="643"/>
      <c r="DS33" s="643"/>
      <c r="DT33" s="643"/>
      <c r="DU33" s="643"/>
      <c r="DV33" s="644"/>
      <c r="DW33" s="615">
        <v>34.9</v>
      </c>
      <c r="DX33" s="640"/>
      <c r="DY33" s="640"/>
      <c r="DZ33" s="640"/>
      <c r="EA33" s="640"/>
      <c r="EB33" s="640"/>
      <c r="EC33" s="641"/>
    </row>
    <row r="34" spans="2:133" ht="11.25" customHeight="1" x14ac:dyDescent="0.2">
      <c r="B34" s="607" t="s">
        <v>308</v>
      </c>
      <c r="C34" s="608"/>
      <c r="D34" s="608"/>
      <c r="E34" s="608"/>
      <c r="F34" s="608"/>
      <c r="G34" s="608"/>
      <c r="H34" s="608"/>
      <c r="I34" s="608"/>
      <c r="J34" s="608"/>
      <c r="K34" s="608"/>
      <c r="L34" s="608"/>
      <c r="M34" s="608"/>
      <c r="N34" s="608"/>
      <c r="O34" s="608"/>
      <c r="P34" s="608"/>
      <c r="Q34" s="609"/>
      <c r="R34" s="610">
        <v>247255</v>
      </c>
      <c r="S34" s="611"/>
      <c r="T34" s="611"/>
      <c r="U34" s="611"/>
      <c r="V34" s="611"/>
      <c r="W34" s="611"/>
      <c r="X34" s="611"/>
      <c r="Y34" s="612"/>
      <c r="Z34" s="613">
        <v>1.4</v>
      </c>
      <c r="AA34" s="613"/>
      <c r="AB34" s="613"/>
      <c r="AC34" s="613"/>
      <c r="AD34" s="614" t="s">
        <v>122</v>
      </c>
      <c r="AE34" s="614"/>
      <c r="AF34" s="614"/>
      <c r="AG34" s="614"/>
      <c r="AH34" s="614"/>
      <c r="AI34" s="614"/>
      <c r="AJ34" s="614"/>
      <c r="AK34" s="614"/>
      <c r="AL34" s="615" t="s">
        <v>122</v>
      </c>
      <c r="AM34" s="616"/>
      <c r="AN34" s="616"/>
      <c r="AO34" s="617"/>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607" t="s">
        <v>309</v>
      </c>
      <c r="CE34" s="608"/>
      <c r="CF34" s="608"/>
      <c r="CG34" s="608"/>
      <c r="CH34" s="608"/>
      <c r="CI34" s="608"/>
      <c r="CJ34" s="608"/>
      <c r="CK34" s="608"/>
      <c r="CL34" s="608"/>
      <c r="CM34" s="608"/>
      <c r="CN34" s="608"/>
      <c r="CO34" s="608"/>
      <c r="CP34" s="608"/>
      <c r="CQ34" s="609"/>
      <c r="CR34" s="610">
        <v>1725650</v>
      </c>
      <c r="CS34" s="611"/>
      <c r="CT34" s="611"/>
      <c r="CU34" s="611"/>
      <c r="CV34" s="611"/>
      <c r="CW34" s="611"/>
      <c r="CX34" s="611"/>
      <c r="CY34" s="612"/>
      <c r="CZ34" s="615">
        <v>10.9</v>
      </c>
      <c r="DA34" s="640"/>
      <c r="DB34" s="640"/>
      <c r="DC34" s="645"/>
      <c r="DD34" s="619">
        <v>1322912</v>
      </c>
      <c r="DE34" s="611"/>
      <c r="DF34" s="611"/>
      <c r="DG34" s="611"/>
      <c r="DH34" s="611"/>
      <c r="DI34" s="611"/>
      <c r="DJ34" s="611"/>
      <c r="DK34" s="612"/>
      <c r="DL34" s="619">
        <v>1139795</v>
      </c>
      <c r="DM34" s="611"/>
      <c r="DN34" s="611"/>
      <c r="DO34" s="611"/>
      <c r="DP34" s="611"/>
      <c r="DQ34" s="611"/>
      <c r="DR34" s="611"/>
      <c r="DS34" s="611"/>
      <c r="DT34" s="611"/>
      <c r="DU34" s="611"/>
      <c r="DV34" s="612"/>
      <c r="DW34" s="615">
        <v>14</v>
      </c>
      <c r="DX34" s="640"/>
      <c r="DY34" s="640"/>
      <c r="DZ34" s="640"/>
      <c r="EA34" s="640"/>
      <c r="EB34" s="640"/>
      <c r="EC34" s="641"/>
    </row>
    <row r="35" spans="2:133" ht="11.25" customHeight="1" x14ac:dyDescent="0.2">
      <c r="B35" s="607" t="s">
        <v>310</v>
      </c>
      <c r="C35" s="608"/>
      <c r="D35" s="608"/>
      <c r="E35" s="608"/>
      <c r="F35" s="608"/>
      <c r="G35" s="608"/>
      <c r="H35" s="608"/>
      <c r="I35" s="608"/>
      <c r="J35" s="608"/>
      <c r="K35" s="608"/>
      <c r="L35" s="608"/>
      <c r="M35" s="608"/>
      <c r="N35" s="608"/>
      <c r="O35" s="608"/>
      <c r="P35" s="608"/>
      <c r="Q35" s="609"/>
      <c r="R35" s="610">
        <v>1852559</v>
      </c>
      <c r="S35" s="611"/>
      <c r="T35" s="611"/>
      <c r="U35" s="611"/>
      <c r="V35" s="611"/>
      <c r="W35" s="611"/>
      <c r="X35" s="611"/>
      <c r="Y35" s="612"/>
      <c r="Z35" s="613">
        <v>10.8</v>
      </c>
      <c r="AA35" s="613"/>
      <c r="AB35" s="613"/>
      <c r="AC35" s="613"/>
      <c r="AD35" s="614" t="s">
        <v>122</v>
      </c>
      <c r="AE35" s="614"/>
      <c r="AF35" s="614"/>
      <c r="AG35" s="614"/>
      <c r="AH35" s="614"/>
      <c r="AI35" s="614"/>
      <c r="AJ35" s="614"/>
      <c r="AK35" s="614"/>
      <c r="AL35" s="615" t="s">
        <v>122</v>
      </c>
      <c r="AM35" s="616"/>
      <c r="AN35" s="616"/>
      <c r="AO35" s="617"/>
      <c r="AP35" s="204"/>
      <c r="AQ35" s="592" t="s">
        <v>311</v>
      </c>
      <c r="AR35" s="593"/>
      <c r="AS35" s="593"/>
      <c r="AT35" s="593"/>
      <c r="AU35" s="593"/>
      <c r="AV35" s="593"/>
      <c r="AW35" s="593"/>
      <c r="AX35" s="593"/>
      <c r="AY35" s="593"/>
      <c r="AZ35" s="593"/>
      <c r="BA35" s="593"/>
      <c r="BB35" s="593"/>
      <c r="BC35" s="593"/>
      <c r="BD35" s="593"/>
      <c r="BE35" s="593"/>
      <c r="BF35" s="594"/>
      <c r="BG35" s="592" t="s">
        <v>312</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313</v>
      </c>
      <c r="CE35" s="608"/>
      <c r="CF35" s="608"/>
      <c r="CG35" s="608"/>
      <c r="CH35" s="608"/>
      <c r="CI35" s="608"/>
      <c r="CJ35" s="608"/>
      <c r="CK35" s="608"/>
      <c r="CL35" s="608"/>
      <c r="CM35" s="608"/>
      <c r="CN35" s="608"/>
      <c r="CO35" s="608"/>
      <c r="CP35" s="608"/>
      <c r="CQ35" s="609"/>
      <c r="CR35" s="610">
        <v>138289</v>
      </c>
      <c r="CS35" s="643"/>
      <c r="CT35" s="643"/>
      <c r="CU35" s="643"/>
      <c r="CV35" s="643"/>
      <c r="CW35" s="643"/>
      <c r="CX35" s="643"/>
      <c r="CY35" s="644"/>
      <c r="CZ35" s="615">
        <v>0.9</v>
      </c>
      <c r="DA35" s="640"/>
      <c r="DB35" s="640"/>
      <c r="DC35" s="645"/>
      <c r="DD35" s="619">
        <v>114562</v>
      </c>
      <c r="DE35" s="643"/>
      <c r="DF35" s="643"/>
      <c r="DG35" s="643"/>
      <c r="DH35" s="643"/>
      <c r="DI35" s="643"/>
      <c r="DJ35" s="643"/>
      <c r="DK35" s="644"/>
      <c r="DL35" s="619">
        <v>108187</v>
      </c>
      <c r="DM35" s="643"/>
      <c r="DN35" s="643"/>
      <c r="DO35" s="643"/>
      <c r="DP35" s="643"/>
      <c r="DQ35" s="643"/>
      <c r="DR35" s="643"/>
      <c r="DS35" s="643"/>
      <c r="DT35" s="643"/>
      <c r="DU35" s="643"/>
      <c r="DV35" s="644"/>
      <c r="DW35" s="615">
        <v>1.3</v>
      </c>
      <c r="DX35" s="640"/>
      <c r="DY35" s="640"/>
      <c r="DZ35" s="640"/>
      <c r="EA35" s="640"/>
      <c r="EB35" s="640"/>
      <c r="EC35" s="641"/>
    </row>
    <row r="36" spans="2:133" ht="11.25" customHeight="1" x14ac:dyDescent="0.2">
      <c r="B36" s="607" t="s">
        <v>314</v>
      </c>
      <c r="C36" s="608"/>
      <c r="D36" s="608"/>
      <c r="E36" s="608"/>
      <c r="F36" s="608"/>
      <c r="G36" s="608"/>
      <c r="H36" s="608"/>
      <c r="I36" s="608"/>
      <c r="J36" s="608"/>
      <c r="K36" s="608"/>
      <c r="L36" s="608"/>
      <c r="M36" s="608"/>
      <c r="N36" s="608"/>
      <c r="O36" s="608"/>
      <c r="P36" s="608"/>
      <c r="Q36" s="609"/>
      <c r="R36" s="610">
        <v>753202</v>
      </c>
      <c r="S36" s="611"/>
      <c r="T36" s="611"/>
      <c r="U36" s="611"/>
      <c r="V36" s="611"/>
      <c r="W36" s="611"/>
      <c r="X36" s="611"/>
      <c r="Y36" s="612"/>
      <c r="Z36" s="613">
        <v>4.4000000000000004</v>
      </c>
      <c r="AA36" s="613"/>
      <c r="AB36" s="613"/>
      <c r="AC36" s="613"/>
      <c r="AD36" s="614" t="s">
        <v>122</v>
      </c>
      <c r="AE36" s="614"/>
      <c r="AF36" s="614"/>
      <c r="AG36" s="614"/>
      <c r="AH36" s="614"/>
      <c r="AI36" s="614"/>
      <c r="AJ36" s="614"/>
      <c r="AK36" s="614"/>
      <c r="AL36" s="615" t="s">
        <v>122</v>
      </c>
      <c r="AM36" s="616"/>
      <c r="AN36" s="616"/>
      <c r="AO36" s="617"/>
      <c r="AP36" s="204"/>
      <c r="AQ36" s="676" t="s">
        <v>315</v>
      </c>
      <c r="AR36" s="677"/>
      <c r="AS36" s="677"/>
      <c r="AT36" s="677"/>
      <c r="AU36" s="677"/>
      <c r="AV36" s="677"/>
      <c r="AW36" s="677"/>
      <c r="AX36" s="677"/>
      <c r="AY36" s="678"/>
      <c r="AZ36" s="599">
        <v>1496507</v>
      </c>
      <c r="BA36" s="600"/>
      <c r="BB36" s="600"/>
      <c r="BC36" s="600"/>
      <c r="BD36" s="600"/>
      <c r="BE36" s="600"/>
      <c r="BF36" s="672"/>
      <c r="BG36" s="596" t="s">
        <v>316</v>
      </c>
      <c r="BH36" s="597"/>
      <c r="BI36" s="597"/>
      <c r="BJ36" s="597"/>
      <c r="BK36" s="597"/>
      <c r="BL36" s="597"/>
      <c r="BM36" s="597"/>
      <c r="BN36" s="597"/>
      <c r="BO36" s="597"/>
      <c r="BP36" s="597"/>
      <c r="BQ36" s="597"/>
      <c r="BR36" s="597"/>
      <c r="BS36" s="597"/>
      <c r="BT36" s="597"/>
      <c r="BU36" s="598"/>
      <c r="BV36" s="599">
        <v>127926</v>
      </c>
      <c r="BW36" s="600"/>
      <c r="BX36" s="600"/>
      <c r="BY36" s="600"/>
      <c r="BZ36" s="600"/>
      <c r="CA36" s="600"/>
      <c r="CB36" s="672"/>
      <c r="CD36" s="607" t="s">
        <v>317</v>
      </c>
      <c r="CE36" s="608"/>
      <c r="CF36" s="608"/>
      <c r="CG36" s="608"/>
      <c r="CH36" s="608"/>
      <c r="CI36" s="608"/>
      <c r="CJ36" s="608"/>
      <c r="CK36" s="608"/>
      <c r="CL36" s="608"/>
      <c r="CM36" s="608"/>
      <c r="CN36" s="608"/>
      <c r="CO36" s="608"/>
      <c r="CP36" s="608"/>
      <c r="CQ36" s="609"/>
      <c r="CR36" s="610">
        <v>1218653</v>
      </c>
      <c r="CS36" s="611"/>
      <c r="CT36" s="611"/>
      <c r="CU36" s="611"/>
      <c r="CV36" s="611"/>
      <c r="CW36" s="611"/>
      <c r="CX36" s="611"/>
      <c r="CY36" s="612"/>
      <c r="CZ36" s="615">
        <v>7.7</v>
      </c>
      <c r="DA36" s="640"/>
      <c r="DB36" s="640"/>
      <c r="DC36" s="645"/>
      <c r="DD36" s="619">
        <v>639360</v>
      </c>
      <c r="DE36" s="611"/>
      <c r="DF36" s="611"/>
      <c r="DG36" s="611"/>
      <c r="DH36" s="611"/>
      <c r="DI36" s="611"/>
      <c r="DJ36" s="611"/>
      <c r="DK36" s="612"/>
      <c r="DL36" s="619">
        <v>452235</v>
      </c>
      <c r="DM36" s="611"/>
      <c r="DN36" s="611"/>
      <c r="DO36" s="611"/>
      <c r="DP36" s="611"/>
      <c r="DQ36" s="611"/>
      <c r="DR36" s="611"/>
      <c r="DS36" s="611"/>
      <c r="DT36" s="611"/>
      <c r="DU36" s="611"/>
      <c r="DV36" s="612"/>
      <c r="DW36" s="615">
        <v>5.5</v>
      </c>
      <c r="DX36" s="640"/>
      <c r="DY36" s="640"/>
      <c r="DZ36" s="640"/>
      <c r="EA36" s="640"/>
      <c r="EB36" s="640"/>
      <c r="EC36" s="641"/>
    </row>
    <row r="37" spans="2:133" ht="11.25" customHeight="1" x14ac:dyDescent="0.2">
      <c r="B37" s="607" t="s">
        <v>318</v>
      </c>
      <c r="C37" s="608"/>
      <c r="D37" s="608"/>
      <c r="E37" s="608"/>
      <c r="F37" s="608"/>
      <c r="G37" s="608"/>
      <c r="H37" s="608"/>
      <c r="I37" s="608"/>
      <c r="J37" s="608"/>
      <c r="K37" s="608"/>
      <c r="L37" s="608"/>
      <c r="M37" s="608"/>
      <c r="N37" s="608"/>
      <c r="O37" s="608"/>
      <c r="P37" s="608"/>
      <c r="Q37" s="609"/>
      <c r="R37" s="610">
        <v>180299</v>
      </c>
      <c r="S37" s="611"/>
      <c r="T37" s="611"/>
      <c r="U37" s="611"/>
      <c r="V37" s="611"/>
      <c r="W37" s="611"/>
      <c r="X37" s="611"/>
      <c r="Y37" s="612"/>
      <c r="Z37" s="613">
        <v>1.1000000000000001</v>
      </c>
      <c r="AA37" s="613"/>
      <c r="AB37" s="613"/>
      <c r="AC37" s="613"/>
      <c r="AD37" s="614">
        <v>1191</v>
      </c>
      <c r="AE37" s="614"/>
      <c r="AF37" s="614"/>
      <c r="AG37" s="614"/>
      <c r="AH37" s="614"/>
      <c r="AI37" s="614"/>
      <c r="AJ37" s="614"/>
      <c r="AK37" s="614"/>
      <c r="AL37" s="615">
        <v>0</v>
      </c>
      <c r="AM37" s="616"/>
      <c r="AN37" s="616"/>
      <c r="AO37" s="617"/>
      <c r="AQ37" s="673" t="s">
        <v>319</v>
      </c>
      <c r="AR37" s="674"/>
      <c r="AS37" s="674"/>
      <c r="AT37" s="674"/>
      <c r="AU37" s="674"/>
      <c r="AV37" s="674"/>
      <c r="AW37" s="674"/>
      <c r="AX37" s="674"/>
      <c r="AY37" s="675"/>
      <c r="AZ37" s="610">
        <v>37463</v>
      </c>
      <c r="BA37" s="611"/>
      <c r="BB37" s="611"/>
      <c r="BC37" s="611"/>
      <c r="BD37" s="643"/>
      <c r="BE37" s="643"/>
      <c r="BF37" s="656"/>
      <c r="BG37" s="607" t="s">
        <v>320</v>
      </c>
      <c r="BH37" s="608"/>
      <c r="BI37" s="608"/>
      <c r="BJ37" s="608"/>
      <c r="BK37" s="608"/>
      <c r="BL37" s="608"/>
      <c r="BM37" s="608"/>
      <c r="BN37" s="608"/>
      <c r="BO37" s="608"/>
      <c r="BP37" s="608"/>
      <c r="BQ37" s="608"/>
      <c r="BR37" s="608"/>
      <c r="BS37" s="608"/>
      <c r="BT37" s="608"/>
      <c r="BU37" s="609"/>
      <c r="BV37" s="610">
        <v>80340</v>
      </c>
      <c r="BW37" s="611"/>
      <c r="BX37" s="611"/>
      <c r="BY37" s="611"/>
      <c r="BZ37" s="611"/>
      <c r="CA37" s="611"/>
      <c r="CB37" s="620"/>
      <c r="CD37" s="607" t="s">
        <v>321</v>
      </c>
      <c r="CE37" s="608"/>
      <c r="CF37" s="608"/>
      <c r="CG37" s="608"/>
      <c r="CH37" s="608"/>
      <c r="CI37" s="608"/>
      <c r="CJ37" s="608"/>
      <c r="CK37" s="608"/>
      <c r="CL37" s="608"/>
      <c r="CM37" s="608"/>
      <c r="CN37" s="608"/>
      <c r="CO37" s="608"/>
      <c r="CP37" s="608"/>
      <c r="CQ37" s="609"/>
      <c r="CR37" s="610">
        <v>11689</v>
      </c>
      <c r="CS37" s="643"/>
      <c r="CT37" s="643"/>
      <c r="CU37" s="643"/>
      <c r="CV37" s="643"/>
      <c r="CW37" s="643"/>
      <c r="CX37" s="643"/>
      <c r="CY37" s="644"/>
      <c r="CZ37" s="615">
        <v>0.1</v>
      </c>
      <c r="DA37" s="640"/>
      <c r="DB37" s="640"/>
      <c r="DC37" s="645"/>
      <c r="DD37" s="619">
        <v>11689</v>
      </c>
      <c r="DE37" s="643"/>
      <c r="DF37" s="643"/>
      <c r="DG37" s="643"/>
      <c r="DH37" s="643"/>
      <c r="DI37" s="643"/>
      <c r="DJ37" s="643"/>
      <c r="DK37" s="644"/>
      <c r="DL37" s="619">
        <v>11689</v>
      </c>
      <c r="DM37" s="643"/>
      <c r="DN37" s="643"/>
      <c r="DO37" s="643"/>
      <c r="DP37" s="643"/>
      <c r="DQ37" s="643"/>
      <c r="DR37" s="643"/>
      <c r="DS37" s="643"/>
      <c r="DT37" s="643"/>
      <c r="DU37" s="643"/>
      <c r="DV37" s="644"/>
      <c r="DW37" s="615">
        <v>0.1</v>
      </c>
      <c r="DX37" s="640"/>
      <c r="DY37" s="640"/>
      <c r="DZ37" s="640"/>
      <c r="EA37" s="640"/>
      <c r="EB37" s="640"/>
      <c r="EC37" s="641"/>
    </row>
    <row r="38" spans="2:133" ht="11.25" customHeight="1" x14ac:dyDescent="0.2">
      <c r="B38" s="607" t="s">
        <v>322</v>
      </c>
      <c r="C38" s="608"/>
      <c r="D38" s="608"/>
      <c r="E38" s="608"/>
      <c r="F38" s="608"/>
      <c r="G38" s="608"/>
      <c r="H38" s="608"/>
      <c r="I38" s="608"/>
      <c r="J38" s="608"/>
      <c r="K38" s="608"/>
      <c r="L38" s="608"/>
      <c r="M38" s="608"/>
      <c r="N38" s="608"/>
      <c r="O38" s="608"/>
      <c r="P38" s="608"/>
      <c r="Q38" s="609"/>
      <c r="R38" s="610">
        <v>1249400</v>
      </c>
      <c r="S38" s="611"/>
      <c r="T38" s="611"/>
      <c r="U38" s="611"/>
      <c r="V38" s="611"/>
      <c r="W38" s="611"/>
      <c r="X38" s="611"/>
      <c r="Y38" s="612"/>
      <c r="Z38" s="613">
        <v>7.3</v>
      </c>
      <c r="AA38" s="613"/>
      <c r="AB38" s="613"/>
      <c r="AC38" s="613"/>
      <c r="AD38" s="614" t="s">
        <v>122</v>
      </c>
      <c r="AE38" s="614"/>
      <c r="AF38" s="614"/>
      <c r="AG38" s="614"/>
      <c r="AH38" s="614"/>
      <c r="AI38" s="614"/>
      <c r="AJ38" s="614"/>
      <c r="AK38" s="614"/>
      <c r="AL38" s="615" t="s">
        <v>122</v>
      </c>
      <c r="AM38" s="616"/>
      <c r="AN38" s="616"/>
      <c r="AO38" s="617"/>
      <c r="AQ38" s="673" t="s">
        <v>323</v>
      </c>
      <c r="AR38" s="674"/>
      <c r="AS38" s="674"/>
      <c r="AT38" s="674"/>
      <c r="AU38" s="674"/>
      <c r="AV38" s="674"/>
      <c r="AW38" s="674"/>
      <c r="AX38" s="674"/>
      <c r="AY38" s="675"/>
      <c r="AZ38" s="610">
        <v>26466</v>
      </c>
      <c r="BA38" s="611"/>
      <c r="BB38" s="611"/>
      <c r="BC38" s="611"/>
      <c r="BD38" s="643"/>
      <c r="BE38" s="643"/>
      <c r="BF38" s="656"/>
      <c r="BG38" s="607" t="s">
        <v>324</v>
      </c>
      <c r="BH38" s="608"/>
      <c r="BI38" s="608"/>
      <c r="BJ38" s="608"/>
      <c r="BK38" s="608"/>
      <c r="BL38" s="608"/>
      <c r="BM38" s="608"/>
      <c r="BN38" s="608"/>
      <c r="BO38" s="608"/>
      <c r="BP38" s="608"/>
      <c r="BQ38" s="608"/>
      <c r="BR38" s="608"/>
      <c r="BS38" s="608"/>
      <c r="BT38" s="608"/>
      <c r="BU38" s="609"/>
      <c r="BV38" s="610">
        <v>2703</v>
      </c>
      <c r="BW38" s="611"/>
      <c r="BX38" s="611"/>
      <c r="BY38" s="611"/>
      <c r="BZ38" s="611"/>
      <c r="CA38" s="611"/>
      <c r="CB38" s="620"/>
      <c r="CD38" s="607" t="s">
        <v>325</v>
      </c>
      <c r="CE38" s="608"/>
      <c r="CF38" s="608"/>
      <c r="CG38" s="608"/>
      <c r="CH38" s="608"/>
      <c r="CI38" s="608"/>
      <c r="CJ38" s="608"/>
      <c r="CK38" s="608"/>
      <c r="CL38" s="608"/>
      <c r="CM38" s="608"/>
      <c r="CN38" s="608"/>
      <c r="CO38" s="608"/>
      <c r="CP38" s="608"/>
      <c r="CQ38" s="609"/>
      <c r="CR38" s="610">
        <v>1432578</v>
      </c>
      <c r="CS38" s="611"/>
      <c r="CT38" s="611"/>
      <c r="CU38" s="611"/>
      <c r="CV38" s="611"/>
      <c r="CW38" s="611"/>
      <c r="CX38" s="611"/>
      <c r="CY38" s="612"/>
      <c r="CZ38" s="615">
        <v>9.1</v>
      </c>
      <c r="DA38" s="640"/>
      <c r="DB38" s="640"/>
      <c r="DC38" s="645"/>
      <c r="DD38" s="619">
        <v>1163981</v>
      </c>
      <c r="DE38" s="611"/>
      <c r="DF38" s="611"/>
      <c r="DG38" s="611"/>
      <c r="DH38" s="611"/>
      <c r="DI38" s="611"/>
      <c r="DJ38" s="611"/>
      <c r="DK38" s="612"/>
      <c r="DL38" s="619">
        <v>1116395</v>
      </c>
      <c r="DM38" s="611"/>
      <c r="DN38" s="611"/>
      <c r="DO38" s="611"/>
      <c r="DP38" s="611"/>
      <c r="DQ38" s="611"/>
      <c r="DR38" s="611"/>
      <c r="DS38" s="611"/>
      <c r="DT38" s="611"/>
      <c r="DU38" s="611"/>
      <c r="DV38" s="612"/>
      <c r="DW38" s="615">
        <v>13.7</v>
      </c>
      <c r="DX38" s="640"/>
      <c r="DY38" s="640"/>
      <c r="DZ38" s="640"/>
      <c r="EA38" s="640"/>
      <c r="EB38" s="640"/>
      <c r="EC38" s="641"/>
    </row>
    <row r="39" spans="2:133" ht="11.25" customHeight="1" x14ac:dyDescent="0.2">
      <c r="B39" s="607" t="s">
        <v>326</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3" t="s">
        <v>327</v>
      </c>
      <c r="AR39" s="674"/>
      <c r="AS39" s="674"/>
      <c r="AT39" s="674"/>
      <c r="AU39" s="674"/>
      <c r="AV39" s="674"/>
      <c r="AW39" s="674"/>
      <c r="AX39" s="674"/>
      <c r="AY39" s="675"/>
      <c r="AZ39" s="610" t="s">
        <v>122</v>
      </c>
      <c r="BA39" s="611"/>
      <c r="BB39" s="611"/>
      <c r="BC39" s="611"/>
      <c r="BD39" s="643"/>
      <c r="BE39" s="643"/>
      <c r="BF39" s="656"/>
      <c r="BG39" s="607" t="s">
        <v>328</v>
      </c>
      <c r="BH39" s="608"/>
      <c r="BI39" s="608"/>
      <c r="BJ39" s="608"/>
      <c r="BK39" s="608"/>
      <c r="BL39" s="608"/>
      <c r="BM39" s="608"/>
      <c r="BN39" s="608"/>
      <c r="BO39" s="608"/>
      <c r="BP39" s="608"/>
      <c r="BQ39" s="608"/>
      <c r="BR39" s="608"/>
      <c r="BS39" s="608"/>
      <c r="BT39" s="608"/>
      <c r="BU39" s="609"/>
      <c r="BV39" s="610">
        <v>3872</v>
      </c>
      <c r="BW39" s="611"/>
      <c r="BX39" s="611"/>
      <c r="BY39" s="611"/>
      <c r="BZ39" s="611"/>
      <c r="CA39" s="611"/>
      <c r="CB39" s="620"/>
      <c r="CD39" s="607" t="s">
        <v>329</v>
      </c>
      <c r="CE39" s="608"/>
      <c r="CF39" s="608"/>
      <c r="CG39" s="608"/>
      <c r="CH39" s="608"/>
      <c r="CI39" s="608"/>
      <c r="CJ39" s="608"/>
      <c r="CK39" s="608"/>
      <c r="CL39" s="608"/>
      <c r="CM39" s="608"/>
      <c r="CN39" s="608"/>
      <c r="CO39" s="608"/>
      <c r="CP39" s="608"/>
      <c r="CQ39" s="609"/>
      <c r="CR39" s="610">
        <v>956366</v>
      </c>
      <c r="CS39" s="643"/>
      <c r="CT39" s="643"/>
      <c r="CU39" s="643"/>
      <c r="CV39" s="643"/>
      <c r="CW39" s="643"/>
      <c r="CX39" s="643"/>
      <c r="CY39" s="644"/>
      <c r="CZ39" s="615">
        <v>6</v>
      </c>
      <c r="DA39" s="640"/>
      <c r="DB39" s="640"/>
      <c r="DC39" s="645"/>
      <c r="DD39" s="619">
        <v>785832</v>
      </c>
      <c r="DE39" s="643"/>
      <c r="DF39" s="643"/>
      <c r="DG39" s="643"/>
      <c r="DH39" s="643"/>
      <c r="DI39" s="643"/>
      <c r="DJ39" s="643"/>
      <c r="DK39" s="644"/>
      <c r="DL39" s="619" t="s">
        <v>122</v>
      </c>
      <c r="DM39" s="643"/>
      <c r="DN39" s="643"/>
      <c r="DO39" s="643"/>
      <c r="DP39" s="643"/>
      <c r="DQ39" s="643"/>
      <c r="DR39" s="643"/>
      <c r="DS39" s="643"/>
      <c r="DT39" s="643"/>
      <c r="DU39" s="643"/>
      <c r="DV39" s="644"/>
      <c r="DW39" s="615" t="s">
        <v>122</v>
      </c>
      <c r="DX39" s="640"/>
      <c r="DY39" s="640"/>
      <c r="DZ39" s="640"/>
      <c r="EA39" s="640"/>
      <c r="EB39" s="640"/>
      <c r="EC39" s="641"/>
    </row>
    <row r="40" spans="2:133" ht="11.25" customHeight="1" x14ac:dyDescent="0.2">
      <c r="B40" s="607" t="s">
        <v>330</v>
      </c>
      <c r="C40" s="608"/>
      <c r="D40" s="608"/>
      <c r="E40" s="608"/>
      <c r="F40" s="608"/>
      <c r="G40" s="608"/>
      <c r="H40" s="608"/>
      <c r="I40" s="608"/>
      <c r="J40" s="608"/>
      <c r="K40" s="608"/>
      <c r="L40" s="608"/>
      <c r="M40" s="608"/>
      <c r="N40" s="608"/>
      <c r="O40" s="608"/>
      <c r="P40" s="608"/>
      <c r="Q40" s="609"/>
      <c r="R40" s="610" t="s">
        <v>122</v>
      </c>
      <c r="S40" s="611"/>
      <c r="T40" s="611"/>
      <c r="U40" s="611"/>
      <c r="V40" s="611"/>
      <c r="W40" s="611"/>
      <c r="X40" s="611"/>
      <c r="Y40" s="612"/>
      <c r="Z40" s="613" t="s">
        <v>122</v>
      </c>
      <c r="AA40" s="613"/>
      <c r="AB40" s="613"/>
      <c r="AC40" s="613"/>
      <c r="AD40" s="614" t="s">
        <v>122</v>
      </c>
      <c r="AE40" s="614"/>
      <c r="AF40" s="614"/>
      <c r="AG40" s="614"/>
      <c r="AH40" s="614"/>
      <c r="AI40" s="614"/>
      <c r="AJ40" s="614"/>
      <c r="AK40" s="614"/>
      <c r="AL40" s="615" t="s">
        <v>122</v>
      </c>
      <c r="AM40" s="616"/>
      <c r="AN40" s="616"/>
      <c r="AO40" s="617"/>
      <c r="AQ40" s="673" t="s">
        <v>331</v>
      </c>
      <c r="AR40" s="674"/>
      <c r="AS40" s="674"/>
      <c r="AT40" s="674"/>
      <c r="AU40" s="674"/>
      <c r="AV40" s="674"/>
      <c r="AW40" s="674"/>
      <c r="AX40" s="674"/>
      <c r="AY40" s="675"/>
      <c r="AZ40" s="610" t="s">
        <v>122</v>
      </c>
      <c r="BA40" s="611"/>
      <c r="BB40" s="611"/>
      <c r="BC40" s="611"/>
      <c r="BD40" s="643"/>
      <c r="BE40" s="643"/>
      <c r="BF40" s="656"/>
      <c r="BG40" s="660" t="s">
        <v>332</v>
      </c>
      <c r="BH40" s="661"/>
      <c r="BI40" s="661"/>
      <c r="BJ40" s="661"/>
      <c r="BK40" s="661"/>
      <c r="BL40" s="205"/>
      <c r="BM40" s="608" t="s">
        <v>333</v>
      </c>
      <c r="BN40" s="608"/>
      <c r="BO40" s="608"/>
      <c r="BP40" s="608"/>
      <c r="BQ40" s="608"/>
      <c r="BR40" s="608"/>
      <c r="BS40" s="608"/>
      <c r="BT40" s="608"/>
      <c r="BU40" s="609"/>
      <c r="BV40" s="610">
        <v>88</v>
      </c>
      <c r="BW40" s="611"/>
      <c r="BX40" s="611"/>
      <c r="BY40" s="611"/>
      <c r="BZ40" s="611"/>
      <c r="CA40" s="611"/>
      <c r="CB40" s="620"/>
      <c r="CD40" s="607" t="s">
        <v>334</v>
      </c>
      <c r="CE40" s="608"/>
      <c r="CF40" s="608"/>
      <c r="CG40" s="608"/>
      <c r="CH40" s="608"/>
      <c r="CI40" s="608"/>
      <c r="CJ40" s="608"/>
      <c r="CK40" s="608"/>
      <c r="CL40" s="608"/>
      <c r="CM40" s="608"/>
      <c r="CN40" s="608"/>
      <c r="CO40" s="608"/>
      <c r="CP40" s="608"/>
      <c r="CQ40" s="609"/>
      <c r="CR40" s="610">
        <v>32314</v>
      </c>
      <c r="CS40" s="611"/>
      <c r="CT40" s="611"/>
      <c r="CU40" s="611"/>
      <c r="CV40" s="611"/>
      <c r="CW40" s="611"/>
      <c r="CX40" s="611"/>
      <c r="CY40" s="612"/>
      <c r="CZ40" s="615">
        <v>0.2</v>
      </c>
      <c r="DA40" s="640"/>
      <c r="DB40" s="640"/>
      <c r="DC40" s="645"/>
      <c r="DD40" s="619">
        <v>32314</v>
      </c>
      <c r="DE40" s="611"/>
      <c r="DF40" s="611"/>
      <c r="DG40" s="611"/>
      <c r="DH40" s="611"/>
      <c r="DI40" s="611"/>
      <c r="DJ40" s="611"/>
      <c r="DK40" s="612"/>
      <c r="DL40" s="619">
        <v>29579</v>
      </c>
      <c r="DM40" s="611"/>
      <c r="DN40" s="611"/>
      <c r="DO40" s="611"/>
      <c r="DP40" s="611"/>
      <c r="DQ40" s="611"/>
      <c r="DR40" s="611"/>
      <c r="DS40" s="611"/>
      <c r="DT40" s="611"/>
      <c r="DU40" s="611"/>
      <c r="DV40" s="612"/>
      <c r="DW40" s="615">
        <v>0.4</v>
      </c>
      <c r="DX40" s="640"/>
      <c r="DY40" s="640"/>
      <c r="DZ40" s="640"/>
      <c r="EA40" s="640"/>
      <c r="EB40" s="640"/>
      <c r="EC40" s="641"/>
    </row>
    <row r="41" spans="2:133" ht="11.25" customHeight="1" x14ac:dyDescent="0.2">
      <c r="B41" s="631" t="s">
        <v>335</v>
      </c>
      <c r="C41" s="632"/>
      <c r="D41" s="632"/>
      <c r="E41" s="632"/>
      <c r="F41" s="632"/>
      <c r="G41" s="632"/>
      <c r="H41" s="632"/>
      <c r="I41" s="632"/>
      <c r="J41" s="632"/>
      <c r="K41" s="632"/>
      <c r="L41" s="632"/>
      <c r="M41" s="632"/>
      <c r="N41" s="632"/>
      <c r="O41" s="632"/>
      <c r="P41" s="632"/>
      <c r="Q41" s="633"/>
      <c r="R41" s="682">
        <v>17108954</v>
      </c>
      <c r="S41" s="683"/>
      <c r="T41" s="683"/>
      <c r="U41" s="683"/>
      <c r="V41" s="683"/>
      <c r="W41" s="683"/>
      <c r="X41" s="683"/>
      <c r="Y41" s="687"/>
      <c r="Z41" s="688">
        <v>100</v>
      </c>
      <c r="AA41" s="688"/>
      <c r="AB41" s="688"/>
      <c r="AC41" s="688"/>
      <c r="AD41" s="689">
        <v>8163666</v>
      </c>
      <c r="AE41" s="689"/>
      <c r="AF41" s="689"/>
      <c r="AG41" s="689"/>
      <c r="AH41" s="689"/>
      <c r="AI41" s="689"/>
      <c r="AJ41" s="689"/>
      <c r="AK41" s="689"/>
      <c r="AL41" s="690">
        <v>100</v>
      </c>
      <c r="AM41" s="670"/>
      <c r="AN41" s="670"/>
      <c r="AO41" s="691"/>
      <c r="AQ41" s="673" t="s">
        <v>336</v>
      </c>
      <c r="AR41" s="674"/>
      <c r="AS41" s="674"/>
      <c r="AT41" s="674"/>
      <c r="AU41" s="674"/>
      <c r="AV41" s="674"/>
      <c r="AW41" s="674"/>
      <c r="AX41" s="674"/>
      <c r="AY41" s="675"/>
      <c r="AZ41" s="610">
        <v>310256</v>
      </c>
      <c r="BA41" s="611"/>
      <c r="BB41" s="611"/>
      <c r="BC41" s="611"/>
      <c r="BD41" s="643"/>
      <c r="BE41" s="643"/>
      <c r="BF41" s="656"/>
      <c r="BG41" s="660"/>
      <c r="BH41" s="661"/>
      <c r="BI41" s="661"/>
      <c r="BJ41" s="661"/>
      <c r="BK41" s="661"/>
      <c r="BL41" s="205"/>
      <c r="BM41" s="608" t="s">
        <v>337</v>
      </c>
      <c r="BN41" s="608"/>
      <c r="BO41" s="608"/>
      <c r="BP41" s="608"/>
      <c r="BQ41" s="608"/>
      <c r="BR41" s="608"/>
      <c r="BS41" s="608"/>
      <c r="BT41" s="608"/>
      <c r="BU41" s="609"/>
      <c r="BV41" s="610" t="s">
        <v>122</v>
      </c>
      <c r="BW41" s="611"/>
      <c r="BX41" s="611"/>
      <c r="BY41" s="611"/>
      <c r="BZ41" s="611"/>
      <c r="CA41" s="611"/>
      <c r="CB41" s="620"/>
      <c r="CD41" s="607" t="s">
        <v>338</v>
      </c>
      <c r="CE41" s="608"/>
      <c r="CF41" s="608"/>
      <c r="CG41" s="608"/>
      <c r="CH41" s="608"/>
      <c r="CI41" s="608"/>
      <c r="CJ41" s="608"/>
      <c r="CK41" s="608"/>
      <c r="CL41" s="608"/>
      <c r="CM41" s="608"/>
      <c r="CN41" s="608"/>
      <c r="CO41" s="608"/>
      <c r="CP41" s="608"/>
      <c r="CQ41" s="609"/>
      <c r="CR41" s="610" t="s">
        <v>122</v>
      </c>
      <c r="CS41" s="643"/>
      <c r="CT41" s="643"/>
      <c r="CU41" s="643"/>
      <c r="CV41" s="643"/>
      <c r="CW41" s="643"/>
      <c r="CX41" s="643"/>
      <c r="CY41" s="644"/>
      <c r="CZ41" s="615" t="s">
        <v>122</v>
      </c>
      <c r="DA41" s="640"/>
      <c r="DB41" s="640"/>
      <c r="DC41" s="645"/>
      <c r="DD41" s="619" t="s">
        <v>122</v>
      </c>
      <c r="DE41" s="643"/>
      <c r="DF41" s="643"/>
      <c r="DG41" s="643"/>
      <c r="DH41" s="643"/>
      <c r="DI41" s="643"/>
      <c r="DJ41" s="643"/>
      <c r="DK41" s="644"/>
      <c r="DL41" s="693"/>
      <c r="DM41" s="694"/>
      <c r="DN41" s="694"/>
      <c r="DO41" s="694"/>
      <c r="DP41" s="694"/>
      <c r="DQ41" s="694"/>
      <c r="DR41" s="694"/>
      <c r="DS41" s="694"/>
      <c r="DT41" s="694"/>
      <c r="DU41" s="694"/>
      <c r="DV41" s="695"/>
      <c r="DW41" s="684"/>
      <c r="DX41" s="685"/>
      <c r="DY41" s="685"/>
      <c r="DZ41" s="685"/>
      <c r="EA41" s="685"/>
      <c r="EB41" s="685"/>
      <c r="EC41" s="686"/>
    </row>
    <row r="42" spans="2:133" ht="11.25" customHeight="1" x14ac:dyDescent="0.2">
      <c r="AQ42" s="679" t="s">
        <v>339</v>
      </c>
      <c r="AR42" s="680"/>
      <c r="AS42" s="680"/>
      <c r="AT42" s="680"/>
      <c r="AU42" s="680"/>
      <c r="AV42" s="680"/>
      <c r="AW42" s="680"/>
      <c r="AX42" s="680"/>
      <c r="AY42" s="681"/>
      <c r="AZ42" s="682">
        <v>1122322</v>
      </c>
      <c r="BA42" s="683"/>
      <c r="BB42" s="683"/>
      <c r="BC42" s="683"/>
      <c r="BD42" s="669"/>
      <c r="BE42" s="669"/>
      <c r="BF42" s="671"/>
      <c r="BG42" s="662"/>
      <c r="BH42" s="663"/>
      <c r="BI42" s="663"/>
      <c r="BJ42" s="663"/>
      <c r="BK42" s="663"/>
      <c r="BL42" s="206"/>
      <c r="BM42" s="632" t="s">
        <v>340</v>
      </c>
      <c r="BN42" s="632"/>
      <c r="BO42" s="632"/>
      <c r="BP42" s="632"/>
      <c r="BQ42" s="632"/>
      <c r="BR42" s="632"/>
      <c r="BS42" s="632"/>
      <c r="BT42" s="632"/>
      <c r="BU42" s="633"/>
      <c r="BV42" s="682">
        <v>521</v>
      </c>
      <c r="BW42" s="683"/>
      <c r="BX42" s="683"/>
      <c r="BY42" s="683"/>
      <c r="BZ42" s="683"/>
      <c r="CA42" s="683"/>
      <c r="CB42" s="692"/>
      <c r="CD42" s="607" t="s">
        <v>341</v>
      </c>
      <c r="CE42" s="608"/>
      <c r="CF42" s="608"/>
      <c r="CG42" s="608"/>
      <c r="CH42" s="608"/>
      <c r="CI42" s="608"/>
      <c r="CJ42" s="608"/>
      <c r="CK42" s="608"/>
      <c r="CL42" s="608"/>
      <c r="CM42" s="608"/>
      <c r="CN42" s="608"/>
      <c r="CO42" s="608"/>
      <c r="CP42" s="608"/>
      <c r="CQ42" s="609"/>
      <c r="CR42" s="610">
        <v>3533172</v>
      </c>
      <c r="CS42" s="643"/>
      <c r="CT42" s="643"/>
      <c r="CU42" s="643"/>
      <c r="CV42" s="643"/>
      <c r="CW42" s="643"/>
      <c r="CX42" s="643"/>
      <c r="CY42" s="644"/>
      <c r="CZ42" s="615">
        <v>22.4</v>
      </c>
      <c r="DA42" s="640"/>
      <c r="DB42" s="640"/>
      <c r="DC42" s="645"/>
      <c r="DD42" s="619">
        <v>809852</v>
      </c>
      <c r="DE42" s="643"/>
      <c r="DF42" s="643"/>
      <c r="DG42" s="643"/>
      <c r="DH42" s="643"/>
      <c r="DI42" s="643"/>
      <c r="DJ42" s="643"/>
      <c r="DK42" s="644"/>
      <c r="DL42" s="693"/>
      <c r="DM42" s="694"/>
      <c r="DN42" s="694"/>
      <c r="DO42" s="694"/>
      <c r="DP42" s="694"/>
      <c r="DQ42" s="694"/>
      <c r="DR42" s="694"/>
      <c r="DS42" s="694"/>
      <c r="DT42" s="694"/>
      <c r="DU42" s="694"/>
      <c r="DV42" s="695"/>
      <c r="DW42" s="684"/>
      <c r="DX42" s="685"/>
      <c r="DY42" s="685"/>
      <c r="DZ42" s="685"/>
      <c r="EA42" s="685"/>
      <c r="EB42" s="685"/>
      <c r="EC42" s="686"/>
    </row>
    <row r="43" spans="2:133" ht="11.25" customHeight="1" x14ac:dyDescent="0.2">
      <c r="B43" s="196" t="s">
        <v>342</v>
      </c>
      <c r="CD43" s="607" t="s">
        <v>343</v>
      </c>
      <c r="CE43" s="608"/>
      <c r="CF43" s="608"/>
      <c r="CG43" s="608"/>
      <c r="CH43" s="608"/>
      <c r="CI43" s="608"/>
      <c r="CJ43" s="608"/>
      <c r="CK43" s="608"/>
      <c r="CL43" s="608"/>
      <c r="CM43" s="608"/>
      <c r="CN43" s="608"/>
      <c r="CO43" s="608"/>
      <c r="CP43" s="608"/>
      <c r="CQ43" s="609"/>
      <c r="CR43" s="610">
        <v>151441</v>
      </c>
      <c r="CS43" s="643"/>
      <c r="CT43" s="643"/>
      <c r="CU43" s="643"/>
      <c r="CV43" s="643"/>
      <c r="CW43" s="643"/>
      <c r="CX43" s="643"/>
      <c r="CY43" s="644"/>
      <c r="CZ43" s="615">
        <v>1</v>
      </c>
      <c r="DA43" s="640"/>
      <c r="DB43" s="640"/>
      <c r="DC43" s="645"/>
      <c r="DD43" s="619">
        <v>129041</v>
      </c>
      <c r="DE43" s="643"/>
      <c r="DF43" s="643"/>
      <c r="DG43" s="643"/>
      <c r="DH43" s="643"/>
      <c r="DI43" s="643"/>
      <c r="DJ43" s="643"/>
      <c r="DK43" s="644"/>
      <c r="DL43" s="693"/>
      <c r="DM43" s="694"/>
      <c r="DN43" s="694"/>
      <c r="DO43" s="694"/>
      <c r="DP43" s="694"/>
      <c r="DQ43" s="694"/>
      <c r="DR43" s="694"/>
      <c r="DS43" s="694"/>
      <c r="DT43" s="694"/>
      <c r="DU43" s="694"/>
      <c r="DV43" s="695"/>
      <c r="DW43" s="684"/>
      <c r="DX43" s="685"/>
      <c r="DY43" s="685"/>
      <c r="DZ43" s="685"/>
      <c r="EA43" s="685"/>
      <c r="EB43" s="685"/>
      <c r="EC43" s="686"/>
    </row>
    <row r="44" spans="2:133" ht="11.25" customHeight="1" x14ac:dyDescent="0.2">
      <c r="B44" s="696" t="s">
        <v>344</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8" t="s">
        <v>292</v>
      </c>
      <c r="CE44" s="649"/>
      <c r="CF44" s="607" t="s">
        <v>345</v>
      </c>
      <c r="CG44" s="608"/>
      <c r="CH44" s="608"/>
      <c r="CI44" s="608"/>
      <c r="CJ44" s="608"/>
      <c r="CK44" s="608"/>
      <c r="CL44" s="608"/>
      <c r="CM44" s="608"/>
      <c r="CN44" s="608"/>
      <c r="CO44" s="608"/>
      <c r="CP44" s="608"/>
      <c r="CQ44" s="609"/>
      <c r="CR44" s="610">
        <v>2713192</v>
      </c>
      <c r="CS44" s="611"/>
      <c r="CT44" s="611"/>
      <c r="CU44" s="611"/>
      <c r="CV44" s="611"/>
      <c r="CW44" s="611"/>
      <c r="CX44" s="611"/>
      <c r="CY44" s="612"/>
      <c r="CZ44" s="615">
        <v>17.2</v>
      </c>
      <c r="DA44" s="616"/>
      <c r="DB44" s="616"/>
      <c r="DC44" s="622"/>
      <c r="DD44" s="619">
        <v>713039</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x14ac:dyDescent="0.2">
      <c r="B45" s="696" t="s">
        <v>346</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50"/>
      <c r="CE45" s="651"/>
      <c r="CF45" s="607" t="s">
        <v>347</v>
      </c>
      <c r="CG45" s="608"/>
      <c r="CH45" s="608"/>
      <c r="CI45" s="608"/>
      <c r="CJ45" s="608"/>
      <c r="CK45" s="608"/>
      <c r="CL45" s="608"/>
      <c r="CM45" s="608"/>
      <c r="CN45" s="608"/>
      <c r="CO45" s="608"/>
      <c r="CP45" s="608"/>
      <c r="CQ45" s="609"/>
      <c r="CR45" s="610">
        <v>1055170</v>
      </c>
      <c r="CS45" s="643"/>
      <c r="CT45" s="643"/>
      <c r="CU45" s="643"/>
      <c r="CV45" s="643"/>
      <c r="CW45" s="643"/>
      <c r="CX45" s="643"/>
      <c r="CY45" s="644"/>
      <c r="CZ45" s="615">
        <v>6.7</v>
      </c>
      <c r="DA45" s="640"/>
      <c r="DB45" s="640"/>
      <c r="DC45" s="645"/>
      <c r="DD45" s="619">
        <v>41482</v>
      </c>
      <c r="DE45" s="643"/>
      <c r="DF45" s="643"/>
      <c r="DG45" s="643"/>
      <c r="DH45" s="643"/>
      <c r="DI45" s="643"/>
      <c r="DJ45" s="643"/>
      <c r="DK45" s="644"/>
      <c r="DL45" s="693"/>
      <c r="DM45" s="694"/>
      <c r="DN45" s="694"/>
      <c r="DO45" s="694"/>
      <c r="DP45" s="694"/>
      <c r="DQ45" s="694"/>
      <c r="DR45" s="694"/>
      <c r="DS45" s="694"/>
      <c r="DT45" s="694"/>
      <c r="DU45" s="694"/>
      <c r="DV45" s="695"/>
      <c r="DW45" s="684"/>
      <c r="DX45" s="685"/>
      <c r="DY45" s="685"/>
      <c r="DZ45" s="685"/>
      <c r="EA45" s="685"/>
      <c r="EB45" s="685"/>
      <c r="EC45" s="686"/>
    </row>
    <row r="46" spans="2:133" ht="11.25" customHeight="1" x14ac:dyDescent="0.2">
      <c r="B46" s="207"/>
      <c r="CD46" s="650"/>
      <c r="CE46" s="651"/>
      <c r="CF46" s="607" t="s">
        <v>348</v>
      </c>
      <c r="CG46" s="608"/>
      <c r="CH46" s="608"/>
      <c r="CI46" s="608"/>
      <c r="CJ46" s="608"/>
      <c r="CK46" s="608"/>
      <c r="CL46" s="608"/>
      <c r="CM46" s="608"/>
      <c r="CN46" s="608"/>
      <c r="CO46" s="608"/>
      <c r="CP46" s="608"/>
      <c r="CQ46" s="609"/>
      <c r="CR46" s="610">
        <v>1616390</v>
      </c>
      <c r="CS46" s="611"/>
      <c r="CT46" s="611"/>
      <c r="CU46" s="611"/>
      <c r="CV46" s="611"/>
      <c r="CW46" s="611"/>
      <c r="CX46" s="611"/>
      <c r="CY46" s="612"/>
      <c r="CZ46" s="615">
        <v>10.199999999999999</v>
      </c>
      <c r="DA46" s="616"/>
      <c r="DB46" s="616"/>
      <c r="DC46" s="622"/>
      <c r="DD46" s="619">
        <v>652425</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x14ac:dyDescent="0.2">
      <c r="B47" s="207"/>
      <c r="CD47" s="650"/>
      <c r="CE47" s="651"/>
      <c r="CF47" s="607" t="s">
        <v>349</v>
      </c>
      <c r="CG47" s="608"/>
      <c r="CH47" s="608"/>
      <c r="CI47" s="608"/>
      <c r="CJ47" s="608"/>
      <c r="CK47" s="608"/>
      <c r="CL47" s="608"/>
      <c r="CM47" s="608"/>
      <c r="CN47" s="608"/>
      <c r="CO47" s="608"/>
      <c r="CP47" s="608"/>
      <c r="CQ47" s="609"/>
      <c r="CR47" s="610">
        <v>819980</v>
      </c>
      <c r="CS47" s="643"/>
      <c r="CT47" s="643"/>
      <c r="CU47" s="643"/>
      <c r="CV47" s="643"/>
      <c r="CW47" s="643"/>
      <c r="CX47" s="643"/>
      <c r="CY47" s="644"/>
      <c r="CZ47" s="615">
        <v>5.2</v>
      </c>
      <c r="DA47" s="640"/>
      <c r="DB47" s="640"/>
      <c r="DC47" s="645"/>
      <c r="DD47" s="619">
        <v>96813</v>
      </c>
      <c r="DE47" s="643"/>
      <c r="DF47" s="643"/>
      <c r="DG47" s="643"/>
      <c r="DH47" s="643"/>
      <c r="DI47" s="643"/>
      <c r="DJ47" s="643"/>
      <c r="DK47" s="644"/>
      <c r="DL47" s="693"/>
      <c r="DM47" s="694"/>
      <c r="DN47" s="694"/>
      <c r="DO47" s="694"/>
      <c r="DP47" s="694"/>
      <c r="DQ47" s="694"/>
      <c r="DR47" s="694"/>
      <c r="DS47" s="694"/>
      <c r="DT47" s="694"/>
      <c r="DU47" s="694"/>
      <c r="DV47" s="695"/>
      <c r="DW47" s="684"/>
      <c r="DX47" s="685"/>
      <c r="DY47" s="685"/>
      <c r="DZ47" s="685"/>
      <c r="EA47" s="685"/>
      <c r="EB47" s="685"/>
      <c r="EC47" s="686"/>
    </row>
    <row r="48" spans="2:133" ht="11" x14ac:dyDescent="0.2">
      <c r="B48" s="207"/>
      <c r="CD48" s="652"/>
      <c r="CE48" s="653"/>
      <c r="CF48" s="607" t="s">
        <v>350</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x14ac:dyDescent="0.2">
      <c r="B49" s="207"/>
      <c r="CD49" s="631" t="s">
        <v>351</v>
      </c>
      <c r="CE49" s="632"/>
      <c r="CF49" s="632"/>
      <c r="CG49" s="632"/>
      <c r="CH49" s="632"/>
      <c r="CI49" s="632"/>
      <c r="CJ49" s="632"/>
      <c r="CK49" s="632"/>
      <c r="CL49" s="632"/>
      <c r="CM49" s="632"/>
      <c r="CN49" s="632"/>
      <c r="CO49" s="632"/>
      <c r="CP49" s="632"/>
      <c r="CQ49" s="633"/>
      <c r="CR49" s="682">
        <v>15808051</v>
      </c>
      <c r="CS49" s="669"/>
      <c r="CT49" s="669"/>
      <c r="CU49" s="669"/>
      <c r="CV49" s="669"/>
      <c r="CW49" s="669"/>
      <c r="CX49" s="669"/>
      <c r="CY49" s="698"/>
      <c r="CZ49" s="690">
        <v>100</v>
      </c>
      <c r="DA49" s="699"/>
      <c r="DB49" s="699"/>
      <c r="DC49" s="700"/>
      <c r="DD49" s="701">
        <v>9737900</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ZqYf2EKpgZZ9Gbyn+xJChy3FxXW5AxqtrcxkQwnuWRJc5zvVVo4cKu3s+xVAuqkuFUIkoEMynHau0aiwunfb2Q==" saltValue="5ozJzFThXAa5aZzuFUyAuA=="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 zeroHeight="1" x14ac:dyDescent="0.2"/>
  <cols>
    <col min="1" max="130" width="2.7265625" style="213" customWidth="1"/>
    <col min="131" max="131" width="1.6328125" style="213" customWidth="1"/>
    <col min="132" max="16384" width="9" style="213" hidden="1"/>
  </cols>
  <sheetData>
    <row r="1" spans="1:131" ht="11.25" customHeight="1" thickBot="1" x14ac:dyDescent="0.25">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5">
      <c r="A2" s="708" t="s">
        <v>352</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09" t="s">
        <v>353</v>
      </c>
      <c r="DK2" s="710"/>
      <c r="DL2" s="710"/>
      <c r="DM2" s="710"/>
      <c r="DN2" s="710"/>
      <c r="DO2" s="711"/>
      <c r="DP2" s="210"/>
      <c r="DQ2" s="709" t="s">
        <v>354</v>
      </c>
      <c r="DR2" s="710"/>
      <c r="DS2" s="710"/>
      <c r="DT2" s="710"/>
      <c r="DU2" s="710"/>
      <c r="DV2" s="710"/>
      <c r="DW2" s="710"/>
      <c r="DX2" s="710"/>
      <c r="DY2" s="710"/>
      <c r="DZ2" s="711"/>
      <c r="EA2" s="212"/>
    </row>
    <row r="3" spans="1:131" ht="11.25" customHeight="1" x14ac:dyDescent="0.2">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x14ac:dyDescent="0.25">
      <c r="A4" s="712" t="s">
        <v>355</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14"/>
      <c r="BA4" s="214"/>
      <c r="BB4" s="214"/>
      <c r="BC4" s="214"/>
      <c r="BD4" s="214"/>
      <c r="BE4" s="215"/>
      <c r="BF4" s="215"/>
      <c r="BG4" s="215"/>
      <c r="BH4" s="215"/>
      <c r="BI4" s="215"/>
      <c r="BJ4" s="215"/>
      <c r="BK4" s="215"/>
      <c r="BL4" s="215"/>
      <c r="BM4" s="215"/>
      <c r="BN4" s="215"/>
      <c r="BO4" s="215"/>
      <c r="BP4" s="215"/>
      <c r="BQ4" s="713" t="s">
        <v>356</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16"/>
    </row>
    <row r="5" spans="1:131" s="217" customFormat="1" ht="26.25" customHeight="1" x14ac:dyDescent="0.2">
      <c r="A5" s="714" t="s">
        <v>357</v>
      </c>
      <c r="B5" s="715"/>
      <c r="C5" s="715"/>
      <c r="D5" s="715"/>
      <c r="E5" s="715"/>
      <c r="F5" s="715"/>
      <c r="G5" s="715"/>
      <c r="H5" s="715"/>
      <c r="I5" s="715"/>
      <c r="J5" s="715"/>
      <c r="K5" s="715"/>
      <c r="L5" s="715"/>
      <c r="M5" s="715"/>
      <c r="N5" s="715"/>
      <c r="O5" s="715"/>
      <c r="P5" s="716"/>
      <c r="Q5" s="720" t="s">
        <v>358</v>
      </c>
      <c r="R5" s="721"/>
      <c r="S5" s="721"/>
      <c r="T5" s="721"/>
      <c r="U5" s="722"/>
      <c r="V5" s="720" t="s">
        <v>359</v>
      </c>
      <c r="W5" s="721"/>
      <c r="X5" s="721"/>
      <c r="Y5" s="721"/>
      <c r="Z5" s="722"/>
      <c r="AA5" s="720" t="s">
        <v>360</v>
      </c>
      <c r="AB5" s="721"/>
      <c r="AC5" s="721"/>
      <c r="AD5" s="721"/>
      <c r="AE5" s="721"/>
      <c r="AF5" s="726" t="s">
        <v>361</v>
      </c>
      <c r="AG5" s="721"/>
      <c r="AH5" s="721"/>
      <c r="AI5" s="721"/>
      <c r="AJ5" s="727"/>
      <c r="AK5" s="721" t="s">
        <v>362</v>
      </c>
      <c r="AL5" s="721"/>
      <c r="AM5" s="721"/>
      <c r="AN5" s="721"/>
      <c r="AO5" s="722"/>
      <c r="AP5" s="720" t="s">
        <v>363</v>
      </c>
      <c r="AQ5" s="721"/>
      <c r="AR5" s="721"/>
      <c r="AS5" s="721"/>
      <c r="AT5" s="722"/>
      <c r="AU5" s="720" t="s">
        <v>364</v>
      </c>
      <c r="AV5" s="721"/>
      <c r="AW5" s="721"/>
      <c r="AX5" s="721"/>
      <c r="AY5" s="727"/>
      <c r="AZ5" s="214"/>
      <c r="BA5" s="214"/>
      <c r="BB5" s="214"/>
      <c r="BC5" s="214"/>
      <c r="BD5" s="214"/>
      <c r="BE5" s="215"/>
      <c r="BF5" s="215"/>
      <c r="BG5" s="215"/>
      <c r="BH5" s="215"/>
      <c r="BI5" s="215"/>
      <c r="BJ5" s="215"/>
      <c r="BK5" s="215"/>
      <c r="BL5" s="215"/>
      <c r="BM5" s="215"/>
      <c r="BN5" s="215"/>
      <c r="BO5" s="215"/>
      <c r="BP5" s="215"/>
      <c r="BQ5" s="714" t="s">
        <v>365</v>
      </c>
      <c r="BR5" s="715"/>
      <c r="BS5" s="715"/>
      <c r="BT5" s="715"/>
      <c r="BU5" s="715"/>
      <c r="BV5" s="715"/>
      <c r="BW5" s="715"/>
      <c r="BX5" s="715"/>
      <c r="BY5" s="715"/>
      <c r="BZ5" s="715"/>
      <c r="CA5" s="715"/>
      <c r="CB5" s="715"/>
      <c r="CC5" s="715"/>
      <c r="CD5" s="715"/>
      <c r="CE5" s="715"/>
      <c r="CF5" s="715"/>
      <c r="CG5" s="716"/>
      <c r="CH5" s="720" t="s">
        <v>366</v>
      </c>
      <c r="CI5" s="721"/>
      <c r="CJ5" s="721"/>
      <c r="CK5" s="721"/>
      <c r="CL5" s="722"/>
      <c r="CM5" s="720" t="s">
        <v>367</v>
      </c>
      <c r="CN5" s="721"/>
      <c r="CO5" s="721"/>
      <c r="CP5" s="721"/>
      <c r="CQ5" s="722"/>
      <c r="CR5" s="720" t="s">
        <v>368</v>
      </c>
      <c r="CS5" s="721"/>
      <c r="CT5" s="721"/>
      <c r="CU5" s="721"/>
      <c r="CV5" s="722"/>
      <c r="CW5" s="720" t="s">
        <v>369</v>
      </c>
      <c r="CX5" s="721"/>
      <c r="CY5" s="721"/>
      <c r="CZ5" s="721"/>
      <c r="DA5" s="722"/>
      <c r="DB5" s="720" t="s">
        <v>370</v>
      </c>
      <c r="DC5" s="721"/>
      <c r="DD5" s="721"/>
      <c r="DE5" s="721"/>
      <c r="DF5" s="722"/>
      <c r="DG5" s="750" t="s">
        <v>371</v>
      </c>
      <c r="DH5" s="751"/>
      <c r="DI5" s="751"/>
      <c r="DJ5" s="751"/>
      <c r="DK5" s="752"/>
      <c r="DL5" s="750" t="s">
        <v>372</v>
      </c>
      <c r="DM5" s="751"/>
      <c r="DN5" s="751"/>
      <c r="DO5" s="751"/>
      <c r="DP5" s="752"/>
      <c r="DQ5" s="720" t="s">
        <v>373</v>
      </c>
      <c r="DR5" s="721"/>
      <c r="DS5" s="721"/>
      <c r="DT5" s="721"/>
      <c r="DU5" s="722"/>
      <c r="DV5" s="720" t="s">
        <v>364</v>
      </c>
      <c r="DW5" s="721"/>
      <c r="DX5" s="721"/>
      <c r="DY5" s="721"/>
      <c r="DZ5" s="727"/>
      <c r="EA5" s="216"/>
    </row>
    <row r="6" spans="1:131" s="217" customFormat="1" ht="26.25" customHeight="1" thickBot="1" x14ac:dyDescent="0.25">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14"/>
      <c r="BA6" s="214"/>
      <c r="BB6" s="214"/>
      <c r="BC6" s="214"/>
      <c r="BD6" s="214"/>
      <c r="BE6" s="215"/>
      <c r="BF6" s="215"/>
      <c r="BG6" s="215"/>
      <c r="BH6" s="215"/>
      <c r="BI6" s="215"/>
      <c r="BJ6" s="215"/>
      <c r="BK6" s="215"/>
      <c r="BL6" s="215"/>
      <c r="BM6" s="215"/>
      <c r="BN6" s="215"/>
      <c r="BO6" s="215"/>
      <c r="BP6" s="215"/>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16"/>
    </row>
    <row r="7" spans="1:131" s="217" customFormat="1" ht="26.25" customHeight="1" thickTop="1" x14ac:dyDescent="0.2">
      <c r="A7" s="218">
        <v>1</v>
      </c>
      <c r="B7" s="736" t="s">
        <v>374</v>
      </c>
      <c r="C7" s="737"/>
      <c r="D7" s="737"/>
      <c r="E7" s="737"/>
      <c r="F7" s="737"/>
      <c r="G7" s="737"/>
      <c r="H7" s="737"/>
      <c r="I7" s="737"/>
      <c r="J7" s="737"/>
      <c r="K7" s="737"/>
      <c r="L7" s="737"/>
      <c r="M7" s="737"/>
      <c r="N7" s="737"/>
      <c r="O7" s="737"/>
      <c r="P7" s="738"/>
      <c r="Q7" s="739">
        <v>17109</v>
      </c>
      <c r="R7" s="740"/>
      <c r="S7" s="740"/>
      <c r="T7" s="740"/>
      <c r="U7" s="740"/>
      <c r="V7" s="740">
        <v>15808</v>
      </c>
      <c r="W7" s="740"/>
      <c r="X7" s="740"/>
      <c r="Y7" s="740"/>
      <c r="Z7" s="740"/>
      <c r="AA7" s="740">
        <v>1301</v>
      </c>
      <c r="AB7" s="740"/>
      <c r="AC7" s="740"/>
      <c r="AD7" s="740"/>
      <c r="AE7" s="741"/>
      <c r="AF7" s="742">
        <v>1105</v>
      </c>
      <c r="AG7" s="743"/>
      <c r="AH7" s="743"/>
      <c r="AI7" s="743"/>
      <c r="AJ7" s="744"/>
      <c r="AK7" s="745">
        <v>1853</v>
      </c>
      <c r="AL7" s="746"/>
      <c r="AM7" s="746"/>
      <c r="AN7" s="746"/>
      <c r="AO7" s="746"/>
      <c r="AP7" s="746">
        <v>12486</v>
      </c>
      <c r="AQ7" s="746"/>
      <c r="AR7" s="746"/>
      <c r="AS7" s="746"/>
      <c r="AT7" s="746"/>
      <c r="AU7" s="747"/>
      <c r="AV7" s="747"/>
      <c r="AW7" s="747"/>
      <c r="AX7" s="747"/>
      <c r="AY7" s="748"/>
      <c r="AZ7" s="214"/>
      <c r="BA7" s="214"/>
      <c r="BB7" s="214"/>
      <c r="BC7" s="214"/>
      <c r="BD7" s="214"/>
      <c r="BE7" s="215"/>
      <c r="BF7" s="215"/>
      <c r="BG7" s="215"/>
      <c r="BH7" s="215"/>
      <c r="BI7" s="215"/>
      <c r="BJ7" s="215"/>
      <c r="BK7" s="215"/>
      <c r="BL7" s="215"/>
      <c r="BM7" s="215"/>
      <c r="BN7" s="215"/>
      <c r="BO7" s="215"/>
      <c r="BP7" s="215"/>
      <c r="BQ7" s="218">
        <v>1</v>
      </c>
      <c r="BR7" s="219"/>
      <c r="BS7" s="733" t="s">
        <v>552</v>
      </c>
      <c r="BT7" s="734"/>
      <c r="BU7" s="734"/>
      <c r="BV7" s="734"/>
      <c r="BW7" s="734"/>
      <c r="BX7" s="734"/>
      <c r="BY7" s="734"/>
      <c r="BZ7" s="734"/>
      <c r="CA7" s="734"/>
      <c r="CB7" s="734"/>
      <c r="CC7" s="734"/>
      <c r="CD7" s="734"/>
      <c r="CE7" s="734"/>
      <c r="CF7" s="734"/>
      <c r="CG7" s="749"/>
      <c r="CH7" s="730">
        <v>2</v>
      </c>
      <c r="CI7" s="731"/>
      <c r="CJ7" s="731"/>
      <c r="CK7" s="731"/>
      <c r="CL7" s="732"/>
      <c r="CM7" s="730">
        <v>62</v>
      </c>
      <c r="CN7" s="731"/>
      <c r="CO7" s="731"/>
      <c r="CP7" s="731"/>
      <c r="CQ7" s="732"/>
      <c r="CR7" s="730">
        <v>2</v>
      </c>
      <c r="CS7" s="731"/>
      <c r="CT7" s="731"/>
      <c r="CU7" s="731"/>
      <c r="CV7" s="732"/>
      <c r="CW7" s="730" t="s">
        <v>551</v>
      </c>
      <c r="CX7" s="731"/>
      <c r="CY7" s="731"/>
      <c r="CZ7" s="731"/>
      <c r="DA7" s="732"/>
      <c r="DB7" s="730" t="s">
        <v>551</v>
      </c>
      <c r="DC7" s="731"/>
      <c r="DD7" s="731"/>
      <c r="DE7" s="731"/>
      <c r="DF7" s="732"/>
      <c r="DG7" s="730">
        <v>450</v>
      </c>
      <c r="DH7" s="731"/>
      <c r="DI7" s="731"/>
      <c r="DJ7" s="731"/>
      <c r="DK7" s="732"/>
      <c r="DL7" s="730" t="s">
        <v>551</v>
      </c>
      <c r="DM7" s="731"/>
      <c r="DN7" s="731"/>
      <c r="DO7" s="731"/>
      <c r="DP7" s="732"/>
      <c r="DQ7" s="730" t="s">
        <v>551</v>
      </c>
      <c r="DR7" s="731"/>
      <c r="DS7" s="731"/>
      <c r="DT7" s="731"/>
      <c r="DU7" s="732"/>
      <c r="DV7" s="733"/>
      <c r="DW7" s="734"/>
      <c r="DX7" s="734"/>
      <c r="DY7" s="734"/>
      <c r="DZ7" s="735"/>
      <c r="EA7" s="216"/>
    </row>
    <row r="8" spans="1:131" s="217" customFormat="1" ht="26.25" customHeight="1" x14ac:dyDescent="0.2">
      <c r="A8" s="220">
        <v>2</v>
      </c>
      <c r="B8" s="767"/>
      <c r="C8" s="768"/>
      <c r="D8" s="768"/>
      <c r="E8" s="768"/>
      <c r="F8" s="768"/>
      <c r="G8" s="768"/>
      <c r="H8" s="768"/>
      <c r="I8" s="768"/>
      <c r="J8" s="768"/>
      <c r="K8" s="768"/>
      <c r="L8" s="768"/>
      <c r="M8" s="768"/>
      <c r="N8" s="768"/>
      <c r="O8" s="768"/>
      <c r="P8" s="769"/>
      <c r="Q8" s="770"/>
      <c r="R8" s="771"/>
      <c r="S8" s="771"/>
      <c r="T8" s="771"/>
      <c r="U8" s="771"/>
      <c r="V8" s="771"/>
      <c r="W8" s="771"/>
      <c r="X8" s="771"/>
      <c r="Y8" s="771"/>
      <c r="Z8" s="771"/>
      <c r="AA8" s="771"/>
      <c r="AB8" s="771"/>
      <c r="AC8" s="771"/>
      <c r="AD8" s="771"/>
      <c r="AE8" s="772"/>
      <c r="AF8" s="773"/>
      <c r="AG8" s="774"/>
      <c r="AH8" s="774"/>
      <c r="AI8" s="774"/>
      <c r="AJ8" s="775"/>
      <c r="AK8" s="756"/>
      <c r="AL8" s="757"/>
      <c r="AM8" s="757"/>
      <c r="AN8" s="757"/>
      <c r="AO8" s="757"/>
      <c r="AP8" s="757"/>
      <c r="AQ8" s="757"/>
      <c r="AR8" s="757"/>
      <c r="AS8" s="757"/>
      <c r="AT8" s="757"/>
      <c r="AU8" s="758"/>
      <c r="AV8" s="758"/>
      <c r="AW8" s="758"/>
      <c r="AX8" s="758"/>
      <c r="AY8" s="759"/>
      <c r="AZ8" s="214"/>
      <c r="BA8" s="214"/>
      <c r="BB8" s="214"/>
      <c r="BC8" s="214"/>
      <c r="BD8" s="214"/>
      <c r="BE8" s="215"/>
      <c r="BF8" s="215"/>
      <c r="BG8" s="215"/>
      <c r="BH8" s="215"/>
      <c r="BI8" s="215"/>
      <c r="BJ8" s="215"/>
      <c r="BK8" s="215"/>
      <c r="BL8" s="215"/>
      <c r="BM8" s="215"/>
      <c r="BN8" s="215"/>
      <c r="BO8" s="215"/>
      <c r="BP8" s="215"/>
      <c r="BQ8" s="220">
        <v>2</v>
      </c>
      <c r="BR8" s="221"/>
      <c r="BS8" s="760"/>
      <c r="BT8" s="761"/>
      <c r="BU8" s="761"/>
      <c r="BV8" s="761"/>
      <c r="BW8" s="761"/>
      <c r="BX8" s="761"/>
      <c r="BY8" s="761"/>
      <c r="BZ8" s="761"/>
      <c r="CA8" s="761"/>
      <c r="CB8" s="761"/>
      <c r="CC8" s="761"/>
      <c r="CD8" s="761"/>
      <c r="CE8" s="761"/>
      <c r="CF8" s="761"/>
      <c r="CG8" s="762"/>
      <c r="CH8" s="763"/>
      <c r="CI8" s="764"/>
      <c r="CJ8" s="764"/>
      <c r="CK8" s="764"/>
      <c r="CL8" s="765"/>
      <c r="CM8" s="763"/>
      <c r="CN8" s="764"/>
      <c r="CO8" s="764"/>
      <c r="CP8" s="764"/>
      <c r="CQ8" s="765"/>
      <c r="CR8" s="763"/>
      <c r="CS8" s="764"/>
      <c r="CT8" s="764"/>
      <c r="CU8" s="764"/>
      <c r="CV8" s="765"/>
      <c r="CW8" s="763"/>
      <c r="CX8" s="764"/>
      <c r="CY8" s="764"/>
      <c r="CZ8" s="764"/>
      <c r="DA8" s="765"/>
      <c r="DB8" s="763"/>
      <c r="DC8" s="764"/>
      <c r="DD8" s="764"/>
      <c r="DE8" s="764"/>
      <c r="DF8" s="765"/>
      <c r="DG8" s="763"/>
      <c r="DH8" s="764"/>
      <c r="DI8" s="764"/>
      <c r="DJ8" s="764"/>
      <c r="DK8" s="765"/>
      <c r="DL8" s="763"/>
      <c r="DM8" s="764"/>
      <c r="DN8" s="764"/>
      <c r="DO8" s="764"/>
      <c r="DP8" s="765"/>
      <c r="DQ8" s="763"/>
      <c r="DR8" s="764"/>
      <c r="DS8" s="764"/>
      <c r="DT8" s="764"/>
      <c r="DU8" s="765"/>
      <c r="DV8" s="760"/>
      <c r="DW8" s="761"/>
      <c r="DX8" s="761"/>
      <c r="DY8" s="761"/>
      <c r="DZ8" s="766"/>
      <c r="EA8" s="216"/>
    </row>
    <row r="9" spans="1:131" s="217" customFormat="1" ht="26.25" customHeight="1" x14ac:dyDescent="0.2">
      <c r="A9" s="220">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14"/>
      <c r="BA9" s="214"/>
      <c r="BB9" s="214"/>
      <c r="BC9" s="214"/>
      <c r="BD9" s="214"/>
      <c r="BE9" s="215"/>
      <c r="BF9" s="215"/>
      <c r="BG9" s="215"/>
      <c r="BH9" s="215"/>
      <c r="BI9" s="215"/>
      <c r="BJ9" s="215"/>
      <c r="BK9" s="215"/>
      <c r="BL9" s="215"/>
      <c r="BM9" s="215"/>
      <c r="BN9" s="215"/>
      <c r="BO9" s="215"/>
      <c r="BP9" s="215"/>
      <c r="BQ9" s="220">
        <v>3</v>
      </c>
      <c r="BR9" s="221"/>
      <c r="BS9" s="760"/>
      <c r="BT9" s="761"/>
      <c r="BU9" s="761"/>
      <c r="BV9" s="761"/>
      <c r="BW9" s="761"/>
      <c r="BX9" s="761"/>
      <c r="BY9" s="761"/>
      <c r="BZ9" s="761"/>
      <c r="CA9" s="761"/>
      <c r="CB9" s="761"/>
      <c r="CC9" s="761"/>
      <c r="CD9" s="761"/>
      <c r="CE9" s="761"/>
      <c r="CF9" s="761"/>
      <c r="CG9" s="762"/>
      <c r="CH9" s="763"/>
      <c r="CI9" s="764"/>
      <c r="CJ9" s="764"/>
      <c r="CK9" s="764"/>
      <c r="CL9" s="765"/>
      <c r="CM9" s="763"/>
      <c r="CN9" s="764"/>
      <c r="CO9" s="764"/>
      <c r="CP9" s="764"/>
      <c r="CQ9" s="765"/>
      <c r="CR9" s="763"/>
      <c r="CS9" s="764"/>
      <c r="CT9" s="764"/>
      <c r="CU9" s="764"/>
      <c r="CV9" s="765"/>
      <c r="CW9" s="763"/>
      <c r="CX9" s="764"/>
      <c r="CY9" s="764"/>
      <c r="CZ9" s="764"/>
      <c r="DA9" s="765"/>
      <c r="DB9" s="763"/>
      <c r="DC9" s="764"/>
      <c r="DD9" s="764"/>
      <c r="DE9" s="764"/>
      <c r="DF9" s="765"/>
      <c r="DG9" s="763"/>
      <c r="DH9" s="764"/>
      <c r="DI9" s="764"/>
      <c r="DJ9" s="764"/>
      <c r="DK9" s="765"/>
      <c r="DL9" s="763"/>
      <c r="DM9" s="764"/>
      <c r="DN9" s="764"/>
      <c r="DO9" s="764"/>
      <c r="DP9" s="765"/>
      <c r="DQ9" s="763"/>
      <c r="DR9" s="764"/>
      <c r="DS9" s="764"/>
      <c r="DT9" s="764"/>
      <c r="DU9" s="765"/>
      <c r="DV9" s="760"/>
      <c r="DW9" s="761"/>
      <c r="DX9" s="761"/>
      <c r="DY9" s="761"/>
      <c r="DZ9" s="766"/>
      <c r="EA9" s="216"/>
    </row>
    <row r="10" spans="1:131" s="217" customFormat="1" ht="26.25" customHeight="1" x14ac:dyDescent="0.2">
      <c r="A10" s="220">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14"/>
      <c r="BA10" s="214"/>
      <c r="BB10" s="214"/>
      <c r="BC10" s="214"/>
      <c r="BD10" s="214"/>
      <c r="BE10" s="215"/>
      <c r="BF10" s="215"/>
      <c r="BG10" s="215"/>
      <c r="BH10" s="215"/>
      <c r="BI10" s="215"/>
      <c r="BJ10" s="215"/>
      <c r="BK10" s="215"/>
      <c r="BL10" s="215"/>
      <c r="BM10" s="215"/>
      <c r="BN10" s="215"/>
      <c r="BO10" s="215"/>
      <c r="BP10" s="215"/>
      <c r="BQ10" s="220">
        <v>4</v>
      </c>
      <c r="BR10" s="221"/>
      <c r="BS10" s="760"/>
      <c r="BT10" s="761"/>
      <c r="BU10" s="761"/>
      <c r="BV10" s="761"/>
      <c r="BW10" s="761"/>
      <c r="BX10" s="761"/>
      <c r="BY10" s="761"/>
      <c r="BZ10" s="761"/>
      <c r="CA10" s="761"/>
      <c r="CB10" s="761"/>
      <c r="CC10" s="761"/>
      <c r="CD10" s="761"/>
      <c r="CE10" s="761"/>
      <c r="CF10" s="761"/>
      <c r="CG10" s="762"/>
      <c r="CH10" s="763"/>
      <c r="CI10" s="764"/>
      <c r="CJ10" s="764"/>
      <c r="CK10" s="764"/>
      <c r="CL10" s="765"/>
      <c r="CM10" s="763"/>
      <c r="CN10" s="764"/>
      <c r="CO10" s="764"/>
      <c r="CP10" s="764"/>
      <c r="CQ10" s="765"/>
      <c r="CR10" s="763"/>
      <c r="CS10" s="764"/>
      <c r="CT10" s="764"/>
      <c r="CU10" s="764"/>
      <c r="CV10" s="765"/>
      <c r="CW10" s="763"/>
      <c r="CX10" s="764"/>
      <c r="CY10" s="764"/>
      <c r="CZ10" s="764"/>
      <c r="DA10" s="765"/>
      <c r="DB10" s="763"/>
      <c r="DC10" s="764"/>
      <c r="DD10" s="764"/>
      <c r="DE10" s="764"/>
      <c r="DF10" s="765"/>
      <c r="DG10" s="763"/>
      <c r="DH10" s="764"/>
      <c r="DI10" s="764"/>
      <c r="DJ10" s="764"/>
      <c r="DK10" s="765"/>
      <c r="DL10" s="763"/>
      <c r="DM10" s="764"/>
      <c r="DN10" s="764"/>
      <c r="DO10" s="764"/>
      <c r="DP10" s="765"/>
      <c r="DQ10" s="763"/>
      <c r="DR10" s="764"/>
      <c r="DS10" s="764"/>
      <c r="DT10" s="764"/>
      <c r="DU10" s="765"/>
      <c r="DV10" s="760"/>
      <c r="DW10" s="761"/>
      <c r="DX10" s="761"/>
      <c r="DY10" s="761"/>
      <c r="DZ10" s="766"/>
      <c r="EA10" s="216"/>
    </row>
    <row r="11" spans="1:131" s="217" customFormat="1" ht="26.25" customHeight="1" x14ac:dyDescent="0.2">
      <c r="A11" s="220">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14"/>
      <c r="BA11" s="214"/>
      <c r="BB11" s="214"/>
      <c r="BC11" s="214"/>
      <c r="BD11" s="214"/>
      <c r="BE11" s="215"/>
      <c r="BF11" s="215"/>
      <c r="BG11" s="215"/>
      <c r="BH11" s="215"/>
      <c r="BI11" s="215"/>
      <c r="BJ11" s="215"/>
      <c r="BK11" s="215"/>
      <c r="BL11" s="215"/>
      <c r="BM11" s="215"/>
      <c r="BN11" s="215"/>
      <c r="BO11" s="215"/>
      <c r="BP11" s="215"/>
      <c r="BQ11" s="220">
        <v>5</v>
      </c>
      <c r="BR11" s="221"/>
      <c r="BS11" s="760"/>
      <c r="BT11" s="761"/>
      <c r="BU11" s="761"/>
      <c r="BV11" s="761"/>
      <c r="BW11" s="761"/>
      <c r="BX11" s="761"/>
      <c r="BY11" s="761"/>
      <c r="BZ11" s="761"/>
      <c r="CA11" s="761"/>
      <c r="CB11" s="761"/>
      <c r="CC11" s="761"/>
      <c r="CD11" s="761"/>
      <c r="CE11" s="761"/>
      <c r="CF11" s="761"/>
      <c r="CG11" s="762"/>
      <c r="CH11" s="763"/>
      <c r="CI11" s="764"/>
      <c r="CJ11" s="764"/>
      <c r="CK11" s="764"/>
      <c r="CL11" s="765"/>
      <c r="CM11" s="763"/>
      <c r="CN11" s="764"/>
      <c r="CO11" s="764"/>
      <c r="CP11" s="764"/>
      <c r="CQ11" s="765"/>
      <c r="CR11" s="763"/>
      <c r="CS11" s="764"/>
      <c r="CT11" s="764"/>
      <c r="CU11" s="764"/>
      <c r="CV11" s="765"/>
      <c r="CW11" s="763"/>
      <c r="CX11" s="764"/>
      <c r="CY11" s="764"/>
      <c r="CZ11" s="764"/>
      <c r="DA11" s="765"/>
      <c r="DB11" s="763"/>
      <c r="DC11" s="764"/>
      <c r="DD11" s="764"/>
      <c r="DE11" s="764"/>
      <c r="DF11" s="765"/>
      <c r="DG11" s="763"/>
      <c r="DH11" s="764"/>
      <c r="DI11" s="764"/>
      <c r="DJ11" s="764"/>
      <c r="DK11" s="765"/>
      <c r="DL11" s="763"/>
      <c r="DM11" s="764"/>
      <c r="DN11" s="764"/>
      <c r="DO11" s="764"/>
      <c r="DP11" s="765"/>
      <c r="DQ11" s="763"/>
      <c r="DR11" s="764"/>
      <c r="DS11" s="764"/>
      <c r="DT11" s="764"/>
      <c r="DU11" s="765"/>
      <c r="DV11" s="760"/>
      <c r="DW11" s="761"/>
      <c r="DX11" s="761"/>
      <c r="DY11" s="761"/>
      <c r="DZ11" s="766"/>
      <c r="EA11" s="216"/>
    </row>
    <row r="12" spans="1:131" s="217" customFormat="1" ht="26.25" customHeight="1" x14ac:dyDescent="0.2">
      <c r="A12" s="220">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14"/>
      <c r="BA12" s="214"/>
      <c r="BB12" s="214"/>
      <c r="BC12" s="214"/>
      <c r="BD12" s="214"/>
      <c r="BE12" s="215"/>
      <c r="BF12" s="215"/>
      <c r="BG12" s="215"/>
      <c r="BH12" s="215"/>
      <c r="BI12" s="215"/>
      <c r="BJ12" s="215"/>
      <c r="BK12" s="215"/>
      <c r="BL12" s="215"/>
      <c r="BM12" s="215"/>
      <c r="BN12" s="215"/>
      <c r="BO12" s="215"/>
      <c r="BP12" s="215"/>
      <c r="BQ12" s="220">
        <v>6</v>
      </c>
      <c r="BR12" s="221"/>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16"/>
    </row>
    <row r="13" spans="1:131" s="217" customFormat="1" ht="26.25" customHeight="1" x14ac:dyDescent="0.2">
      <c r="A13" s="220">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14"/>
      <c r="BA13" s="214"/>
      <c r="BB13" s="214"/>
      <c r="BC13" s="214"/>
      <c r="BD13" s="214"/>
      <c r="BE13" s="215"/>
      <c r="BF13" s="215"/>
      <c r="BG13" s="215"/>
      <c r="BH13" s="215"/>
      <c r="BI13" s="215"/>
      <c r="BJ13" s="215"/>
      <c r="BK13" s="215"/>
      <c r="BL13" s="215"/>
      <c r="BM13" s="215"/>
      <c r="BN13" s="215"/>
      <c r="BO13" s="215"/>
      <c r="BP13" s="215"/>
      <c r="BQ13" s="220">
        <v>7</v>
      </c>
      <c r="BR13" s="221"/>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16"/>
    </row>
    <row r="14" spans="1:131" s="217" customFormat="1" ht="26.25" customHeight="1" x14ac:dyDescent="0.2">
      <c r="A14" s="220">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14"/>
      <c r="BA14" s="214"/>
      <c r="BB14" s="214"/>
      <c r="BC14" s="214"/>
      <c r="BD14" s="214"/>
      <c r="BE14" s="215"/>
      <c r="BF14" s="215"/>
      <c r="BG14" s="215"/>
      <c r="BH14" s="215"/>
      <c r="BI14" s="215"/>
      <c r="BJ14" s="215"/>
      <c r="BK14" s="215"/>
      <c r="BL14" s="215"/>
      <c r="BM14" s="215"/>
      <c r="BN14" s="215"/>
      <c r="BO14" s="215"/>
      <c r="BP14" s="215"/>
      <c r="BQ14" s="220">
        <v>8</v>
      </c>
      <c r="BR14" s="221"/>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16"/>
    </row>
    <row r="15" spans="1:131" s="217" customFormat="1" ht="26.25" customHeight="1" x14ac:dyDescent="0.2">
      <c r="A15" s="220">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14"/>
      <c r="BA15" s="214"/>
      <c r="BB15" s="214"/>
      <c r="BC15" s="214"/>
      <c r="BD15" s="214"/>
      <c r="BE15" s="215"/>
      <c r="BF15" s="215"/>
      <c r="BG15" s="215"/>
      <c r="BH15" s="215"/>
      <c r="BI15" s="215"/>
      <c r="BJ15" s="215"/>
      <c r="BK15" s="215"/>
      <c r="BL15" s="215"/>
      <c r="BM15" s="215"/>
      <c r="BN15" s="215"/>
      <c r="BO15" s="215"/>
      <c r="BP15" s="215"/>
      <c r="BQ15" s="220">
        <v>9</v>
      </c>
      <c r="BR15" s="221"/>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16"/>
    </row>
    <row r="16" spans="1:131" s="217" customFormat="1" ht="26.25" customHeight="1" x14ac:dyDescent="0.2">
      <c r="A16" s="220">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14"/>
      <c r="BA16" s="214"/>
      <c r="BB16" s="214"/>
      <c r="BC16" s="214"/>
      <c r="BD16" s="214"/>
      <c r="BE16" s="215"/>
      <c r="BF16" s="215"/>
      <c r="BG16" s="215"/>
      <c r="BH16" s="215"/>
      <c r="BI16" s="215"/>
      <c r="BJ16" s="215"/>
      <c r="BK16" s="215"/>
      <c r="BL16" s="215"/>
      <c r="BM16" s="215"/>
      <c r="BN16" s="215"/>
      <c r="BO16" s="215"/>
      <c r="BP16" s="215"/>
      <c r="BQ16" s="220">
        <v>10</v>
      </c>
      <c r="BR16" s="221"/>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16"/>
    </row>
    <row r="17" spans="1:131" s="217" customFormat="1" ht="26.25" customHeight="1" x14ac:dyDescent="0.2">
      <c r="A17" s="220">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14"/>
      <c r="BA17" s="214"/>
      <c r="BB17" s="214"/>
      <c r="BC17" s="214"/>
      <c r="BD17" s="214"/>
      <c r="BE17" s="215"/>
      <c r="BF17" s="215"/>
      <c r="BG17" s="215"/>
      <c r="BH17" s="215"/>
      <c r="BI17" s="215"/>
      <c r="BJ17" s="215"/>
      <c r="BK17" s="215"/>
      <c r="BL17" s="215"/>
      <c r="BM17" s="215"/>
      <c r="BN17" s="215"/>
      <c r="BO17" s="215"/>
      <c r="BP17" s="215"/>
      <c r="BQ17" s="220">
        <v>11</v>
      </c>
      <c r="BR17" s="221"/>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16"/>
    </row>
    <row r="18" spans="1:131" s="217" customFormat="1" ht="26.25" customHeight="1" x14ac:dyDescent="0.2">
      <c r="A18" s="220">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14"/>
      <c r="BA18" s="214"/>
      <c r="BB18" s="214"/>
      <c r="BC18" s="214"/>
      <c r="BD18" s="214"/>
      <c r="BE18" s="215"/>
      <c r="BF18" s="215"/>
      <c r="BG18" s="215"/>
      <c r="BH18" s="215"/>
      <c r="BI18" s="215"/>
      <c r="BJ18" s="215"/>
      <c r="BK18" s="215"/>
      <c r="BL18" s="215"/>
      <c r="BM18" s="215"/>
      <c r="BN18" s="215"/>
      <c r="BO18" s="215"/>
      <c r="BP18" s="215"/>
      <c r="BQ18" s="220">
        <v>12</v>
      </c>
      <c r="BR18" s="221"/>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16"/>
    </row>
    <row r="19" spans="1:131" s="217" customFormat="1" ht="26.25" customHeight="1" x14ac:dyDescent="0.2">
      <c r="A19" s="220">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14"/>
      <c r="BA19" s="214"/>
      <c r="BB19" s="214"/>
      <c r="BC19" s="214"/>
      <c r="BD19" s="214"/>
      <c r="BE19" s="215"/>
      <c r="BF19" s="215"/>
      <c r="BG19" s="215"/>
      <c r="BH19" s="215"/>
      <c r="BI19" s="215"/>
      <c r="BJ19" s="215"/>
      <c r="BK19" s="215"/>
      <c r="BL19" s="215"/>
      <c r="BM19" s="215"/>
      <c r="BN19" s="215"/>
      <c r="BO19" s="215"/>
      <c r="BP19" s="215"/>
      <c r="BQ19" s="220">
        <v>13</v>
      </c>
      <c r="BR19" s="221"/>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16"/>
    </row>
    <row r="20" spans="1:131" s="217" customFormat="1" ht="26.25" customHeight="1" x14ac:dyDescent="0.2">
      <c r="A20" s="220">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14"/>
      <c r="BA20" s="214"/>
      <c r="BB20" s="214"/>
      <c r="BC20" s="214"/>
      <c r="BD20" s="214"/>
      <c r="BE20" s="215"/>
      <c r="BF20" s="215"/>
      <c r="BG20" s="215"/>
      <c r="BH20" s="215"/>
      <c r="BI20" s="215"/>
      <c r="BJ20" s="215"/>
      <c r="BK20" s="215"/>
      <c r="BL20" s="215"/>
      <c r="BM20" s="215"/>
      <c r="BN20" s="215"/>
      <c r="BO20" s="215"/>
      <c r="BP20" s="215"/>
      <c r="BQ20" s="220">
        <v>14</v>
      </c>
      <c r="BR20" s="221"/>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16"/>
    </row>
    <row r="21" spans="1:131" s="217" customFormat="1" ht="26.25" customHeight="1" thickBot="1" x14ac:dyDescent="0.25">
      <c r="A21" s="220">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14"/>
      <c r="BA21" s="214"/>
      <c r="BB21" s="214"/>
      <c r="BC21" s="214"/>
      <c r="BD21" s="214"/>
      <c r="BE21" s="215"/>
      <c r="BF21" s="215"/>
      <c r="BG21" s="215"/>
      <c r="BH21" s="215"/>
      <c r="BI21" s="215"/>
      <c r="BJ21" s="215"/>
      <c r="BK21" s="215"/>
      <c r="BL21" s="215"/>
      <c r="BM21" s="215"/>
      <c r="BN21" s="215"/>
      <c r="BO21" s="215"/>
      <c r="BP21" s="215"/>
      <c r="BQ21" s="220">
        <v>15</v>
      </c>
      <c r="BR21" s="221"/>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16"/>
    </row>
    <row r="22" spans="1:131" s="217" customFormat="1" ht="26.25" customHeight="1" x14ac:dyDescent="0.2">
      <c r="A22" s="220">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375</v>
      </c>
      <c r="BA22" s="793"/>
      <c r="BB22" s="793"/>
      <c r="BC22" s="793"/>
      <c r="BD22" s="794"/>
      <c r="BE22" s="215"/>
      <c r="BF22" s="215"/>
      <c r="BG22" s="215"/>
      <c r="BH22" s="215"/>
      <c r="BI22" s="215"/>
      <c r="BJ22" s="215"/>
      <c r="BK22" s="215"/>
      <c r="BL22" s="215"/>
      <c r="BM22" s="215"/>
      <c r="BN22" s="215"/>
      <c r="BO22" s="215"/>
      <c r="BP22" s="215"/>
      <c r="BQ22" s="220">
        <v>16</v>
      </c>
      <c r="BR22" s="221"/>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16"/>
    </row>
    <row r="23" spans="1:131" s="217" customFormat="1" ht="26.25" customHeight="1" thickBot="1" x14ac:dyDescent="0.25">
      <c r="A23" s="222" t="s">
        <v>376</v>
      </c>
      <c r="B23" s="776" t="s">
        <v>377</v>
      </c>
      <c r="C23" s="777"/>
      <c r="D23" s="777"/>
      <c r="E23" s="777"/>
      <c r="F23" s="777"/>
      <c r="G23" s="777"/>
      <c r="H23" s="777"/>
      <c r="I23" s="777"/>
      <c r="J23" s="777"/>
      <c r="K23" s="777"/>
      <c r="L23" s="777"/>
      <c r="M23" s="777"/>
      <c r="N23" s="777"/>
      <c r="O23" s="777"/>
      <c r="P23" s="778"/>
      <c r="Q23" s="779">
        <v>17109</v>
      </c>
      <c r="R23" s="780"/>
      <c r="S23" s="780"/>
      <c r="T23" s="780"/>
      <c r="U23" s="780"/>
      <c r="V23" s="780">
        <v>15808</v>
      </c>
      <c r="W23" s="780"/>
      <c r="X23" s="780"/>
      <c r="Y23" s="780"/>
      <c r="Z23" s="780"/>
      <c r="AA23" s="780">
        <v>13301</v>
      </c>
      <c r="AB23" s="780"/>
      <c r="AC23" s="780"/>
      <c r="AD23" s="780"/>
      <c r="AE23" s="781"/>
      <c r="AF23" s="782">
        <v>1105</v>
      </c>
      <c r="AG23" s="780"/>
      <c r="AH23" s="780"/>
      <c r="AI23" s="780"/>
      <c r="AJ23" s="783"/>
      <c r="AK23" s="784"/>
      <c r="AL23" s="785"/>
      <c r="AM23" s="785"/>
      <c r="AN23" s="785"/>
      <c r="AO23" s="785"/>
      <c r="AP23" s="780">
        <v>12486</v>
      </c>
      <c r="AQ23" s="780"/>
      <c r="AR23" s="780"/>
      <c r="AS23" s="780"/>
      <c r="AT23" s="780"/>
      <c r="AU23" s="796"/>
      <c r="AV23" s="796"/>
      <c r="AW23" s="796"/>
      <c r="AX23" s="796"/>
      <c r="AY23" s="797"/>
      <c r="AZ23" s="798" t="s">
        <v>122</v>
      </c>
      <c r="BA23" s="799"/>
      <c r="BB23" s="799"/>
      <c r="BC23" s="799"/>
      <c r="BD23" s="800"/>
      <c r="BE23" s="215"/>
      <c r="BF23" s="215"/>
      <c r="BG23" s="215"/>
      <c r="BH23" s="215"/>
      <c r="BI23" s="215"/>
      <c r="BJ23" s="215"/>
      <c r="BK23" s="215"/>
      <c r="BL23" s="215"/>
      <c r="BM23" s="215"/>
      <c r="BN23" s="215"/>
      <c r="BO23" s="215"/>
      <c r="BP23" s="215"/>
      <c r="BQ23" s="220">
        <v>17</v>
      </c>
      <c r="BR23" s="221"/>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16"/>
    </row>
    <row r="24" spans="1:131" s="217" customFormat="1" ht="26.25" customHeight="1" x14ac:dyDescent="0.2">
      <c r="A24" s="795" t="s">
        <v>378</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14"/>
      <c r="BA24" s="214"/>
      <c r="BB24" s="214"/>
      <c r="BC24" s="214"/>
      <c r="BD24" s="214"/>
      <c r="BE24" s="215"/>
      <c r="BF24" s="215"/>
      <c r="BG24" s="215"/>
      <c r="BH24" s="215"/>
      <c r="BI24" s="215"/>
      <c r="BJ24" s="215"/>
      <c r="BK24" s="215"/>
      <c r="BL24" s="215"/>
      <c r="BM24" s="215"/>
      <c r="BN24" s="215"/>
      <c r="BO24" s="215"/>
      <c r="BP24" s="215"/>
      <c r="BQ24" s="220">
        <v>18</v>
      </c>
      <c r="BR24" s="221"/>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16"/>
    </row>
    <row r="25" spans="1:131" ht="26.25" customHeight="1" thickBot="1" x14ac:dyDescent="0.25">
      <c r="A25" s="712" t="s">
        <v>379</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14"/>
      <c r="BK25" s="214"/>
      <c r="BL25" s="214"/>
      <c r="BM25" s="214"/>
      <c r="BN25" s="214"/>
      <c r="BO25" s="223"/>
      <c r="BP25" s="223"/>
      <c r="BQ25" s="220">
        <v>19</v>
      </c>
      <c r="BR25" s="221"/>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12"/>
    </row>
    <row r="26" spans="1:131" ht="26.25" customHeight="1" x14ac:dyDescent="0.2">
      <c r="A26" s="714" t="s">
        <v>357</v>
      </c>
      <c r="B26" s="715"/>
      <c r="C26" s="715"/>
      <c r="D26" s="715"/>
      <c r="E26" s="715"/>
      <c r="F26" s="715"/>
      <c r="G26" s="715"/>
      <c r="H26" s="715"/>
      <c r="I26" s="715"/>
      <c r="J26" s="715"/>
      <c r="K26" s="715"/>
      <c r="L26" s="715"/>
      <c r="M26" s="715"/>
      <c r="N26" s="715"/>
      <c r="O26" s="715"/>
      <c r="P26" s="716"/>
      <c r="Q26" s="720" t="s">
        <v>380</v>
      </c>
      <c r="R26" s="721"/>
      <c r="S26" s="721"/>
      <c r="T26" s="721"/>
      <c r="U26" s="722"/>
      <c r="V26" s="720" t="s">
        <v>381</v>
      </c>
      <c r="W26" s="721"/>
      <c r="X26" s="721"/>
      <c r="Y26" s="721"/>
      <c r="Z26" s="722"/>
      <c r="AA26" s="720" t="s">
        <v>382</v>
      </c>
      <c r="AB26" s="721"/>
      <c r="AC26" s="721"/>
      <c r="AD26" s="721"/>
      <c r="AE26" s="721"/>
      <c r="AF26" s="801" t="s">
        <v>383</v>
      </c>
      <c r="AG26" s="802"/>
      <c r="AH26" s="802"/>
      <c r="AI26" s="802"/>
      <c r="AJ26" s="803"/>
      <c r="AK26" s="721" t="s">
        <v>384</v>
      </c>
      <c r="AL26" s="721"/>
      <c r="AM26" s="721"/>
      <c r="AN26" s="721"/>
      <c r="AO26" s="722"/>
      <c r="AP26" s="720" t="s">
        <v>385</v>
      </c>
      <c r="AQ26" s="721"/>
      <c r="AR26" s="721"/>
      <c r="AS26" s="721"/>
      <c r="AT26" s="722"/>
      <c r="AU26" s="720" t="s">
        <v>386</v>
      </c>
      <c r="AV26" s="721"/>
      <c r="AW26" s="721"/>
      <c r="AX26" s="721"/>
      <c r="AY26" s="722"/>
      <c r="AZ26" s="720" t="s">
        <v>387</v>
      </c>
      <c r="BA26" s="721"/>
      <c r="BB26" s="721"/>
      <c r="BC26" s="721"/>
      <c r="BD26" s="722"/>
      <c r="BE26" s="720" t="s">
        <v>364</v>
      </c>
      <c r="BF26" s="721"/>
      <c r="BG26" s="721"/>
      <c r="BH26" s="721"/>
      <c r="BI26" s="727"/>
      <c r="BJ26" s="214"/>
      <c r="BK26" s="214"/>
      <c r="BL26" s="214"/>
      <c r="BM26" s="214"/>
      <c r="BN26" s="214"/>
      <c r="BO26" s="223"/>
      <c r="BP26" s="223"/>
      <c r="BQ26" s="220">
        <v>20</v>
      </c>
      <c r="BR26" s="221"/>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12"/>
    </row>
    <row r="27" spans="1:131" ht="26.25" customHeight="1" thickBot="1" x14ac:dyDescent="0.25">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14"/>
      <c r="BK27" s="214"/>
      <c r="BL27" s="214"/>
      <c r="BM27" s="214"/>
      <c r="BN27" s="214"/>
      <c r="BO27" s="223"/>
      <c r="BP27" s="223"/>
      <c r="BQ27" s="220">
        <v>21</v>
      </c>
      <c r="BR27" s="221"/>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12"/>
    </row>
    <row r="28" spans="1:131" ht="26.25" customHeight="1" thickTop="1" x14ac:dyDescent="0.2">
      <c r="A28" s="224">
        <v>1</v>
      </c>
      <c r="B28" s="736" t="s">
        <v>388</v>
      </c>
      <c r="C28" s="737"/>
      <c r="D28" s="737"/>
      <c r="E28" s="737"/>
      <c r="F28" s="737"/>
      <c r="G28" s="737"/>
      <c r="H28" s="737"/>
      <c r="I28" s="737"/>
      <c r="J28" s="737"/>
      <c r="K28" s="737"/>
      <c r="L28" s="737"/>
      <c r="M28" s="737"/>
      <c r="N28" s="737"/>
      <c r="O28" s="737"/>
      <c r="P28" s="738"/>
      <c r="Q28" s="809">
        <v>2816</v>
      </c>
      <c r="R28" s="810"/>
      <c r="S28" s="810"/>
      <c r="T28" s="810"/>
      <c r="U28" s="810"/>
      <c r="V28" s="810">
        <v>2688</v>
      </c>
      <c r="W28" s="810"/>
      <c r="X28" s="810"/>
      <c r="Y28" s="810"/>
      <c r="Z28" s="810"/>
      <c r="AA28" s="810">
        <v>128</v>
      </c>
      <c r="AB28" s="810"/>
      <c r="AC28" s="810"/>
      <c r="AD28" s="810"/>
      <c r="AE28" s="811"/>
      <c r="AF28" s="812">
        <v>128</v>
      </c>
      <c r="AG28" s="810"/>
      <c r="AH28" s="810"/>
      <c r="AI28" s="810"/>
      <c r="AJ28" s="813"/>
      <c r="AK28" s="814">
        <v>310</v>
      </c>
      <c r="AL28" s="815"/>
      <c r="AM28" s="815"/>
      <c r="AN28" s="815"/>
      <c r="AO28" s="815"/>
      <c r="AP28" s="815" t="s">
        <v>547</v>
      </c>
      <c r="AQ28" s="815"/>
      <c r="AR28" s="815"/>
      <c r="AS28" s="815"/>
      <c r="AT28" s="815"/>
      <c r="AU28" s="815" t="s">
        <v>547</v>
      </c>
      <c r="AV28" s="815"/>
      <c r="AW28" s="815"/>
      <c r="AX28" s="815"/>
      <c r="AY28" s="815"/>
      <c r="AZ28" s="816" t="s">
        <v>547</v>
      </c>
      <c r="BA28" s="816"/>
      <c r="BB28" s="816"/>
      <c r="BC28" s="816"/>
      <c r="BD28" s="816"/>
      <c r="BE28" s="807"/>
      <c r="BF28" s="807"/>
      <c r="BG28" s="807"/>
      <c r="BH28" s="807"/>
      <c r="BI28" s="808"/>
      <c r="BJ28" s="214"/>
      <c r="BK28" s="214"/>
      <c r="BL28" s="214"/>
      <c r="BM28" s="214"/>
      <c r="BN28" s="214"/>
      <c r="BO28" s="223"/>
      <c r="BP28" s="223"/>
      <c r="BQ28" s="220">
        <v>22</v>
      </c>
      <c r="BR28" s="221"/>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12"/>
    </row>
    <row r="29" spans="1:131" ht="26.25" customHeight="1" x14ac:dyDescent="0.2">
      <c r="A29" s="224">
        <v>2</v>
      </c>
      <c r="B29" s="767" t="s">
        <v>389</v>
      </c>
      <c r="C29" s="768"/>
      <c r="D29" s="768"/>
      <c r="E29" s="768"/>
      <c r="F29" s="768"/>
      <c r="G29" s="768"/>
      <c r="H29" s="768"/>
      <c r="I29" s="768"/>
      <c r="J29" s="768"/>
      <c r="K29" s="768"/>
      <c r="L29" s="768"/>
      <c r="M29" s="768"/>
      <c r="N29" s="768"/>
      <c r="O29" s="768"/>
      <c r="P29" s="769"/>
      <c r="Q29" s="770">
        <v>3353</v>
      </c>
      <c r="R29" s="771"/>
      <c r="S29" s="771"/>
      <c r="T29" s="771"/>
      <c r="U29" s="771"/>
      <c r="V29" s="771">
        <v>3240</v>
      </c>
      <c r="W29" s="771"/>
      <c r="X29" s="771"/>
      <c r="Y29" s="771"/>
      <c r="Z29" s="771"/>
      <c r="AA29" s="771">
        <v>113</v>
      </c>
      <c r="AB29" s="771"/>
      <c r="AC29" s="771"/>
      <c r="AD29" s="771"/>
      <c r="AE29" s="772"/>
      <c r="AF29" s="773">
        <v>113</v>
      </c>
      <c r="AG29" s="774"/>
      <c r="AH29" s="774"/>
      <c r="AI29" s="774"/>
      <c r="AJ29" s="775"/>
      <c r="AK29" s="821">
        <v>529</v>
      </c>
      <c r="AL29" s="817"/>
      <c r="AM29" s="817"/>
      <c r="AN29" s="817"/>
      <c r="AO29" s="817"/>
      <c r="AP29" s="817" t="s">
        <v>547</v>
      </c>
      <c r="AQ29" s="817"/>
      <c r="AR29" s="817"/>
      <c r="AS29" s="817"/>
      <c r="AT29" s="817"/>
      <c r="AU29" s="817" t="s">
        <v>547</v>
      </c>
      <c r="AV29" s="817"/>
      <c r="AW29" s="817"/>
      <c r="AX29" s="817"/>
      <c r="AY29" s="817"/>
      <c r="AZ29" s="818" t="s">
        <v>547</v>
      </c>
      <c r="BA29" s="818"/>
      <c r="BB29" s="818"/>
      <c r="BC29" s="818"/>
      <c r="BD29" s="818"/>
      <c r="BE29" s="819"/>
      <c r="BF29" s="819"/>
      <c r="BG29" s="819"/>
      <c r="BH29" s="819"/>
      <c r="BI29" s="820"/>
      <c r="BJ29" s="214"/>
      <c r="BK29" s="214"/>
      <c r="BL29" s="214"/>
      <c r="BM29" s="214"/>
      <c r="BN29" s="214"/>
      <c r="BO29" s="223"/>
      <c r="BP29" s="223"/>
      <c r="BQ29" s="220">
        <v>23</v>
      </c>
      <c r="BR29" s="221"/>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12"/>
    </row>
    <row r="30" spans="1:131" ht="26.25" customHeight="1" x14ac:dyDescent="0.2">
      <c r="A30" s="224">
        <v>3</v>
      </c>
      <c r="B30" s="767" t="s">
        <v>390</v>
      </c>
      <c r="C30" s="768"/>
      <c r="D30" s="768"/>
      <c r="E30" s="768"/>
      <c r="F30" s="768"/>
      <c r="G30" s="768"/>
      <c r="H30" s="768"/>
      <c r="I30" s="768"/>
      <c r="J30" s="768"/>
      <c r="K30" s="768"/>
      <c r="L30" s="768"/>
      <c r="M30" s="768"/>
      <c r="N30" s="768"/>
      <c r="O30" s="768"/>
      <c r="P30" s="769"/>
      <c r="Q30" s="770">
        <v>410</v>
      </c>
      <c r="R30" s="771"/>
      <c r="S30" s="771"/>
      <c r="T30" s="771"/>
      <c r="U30" s="771"/>
      <c r="V30" s="771">
        <v>408</v>
      </c>
      <c r="W30" s="771"/>
      <c r="X30" s="771"/>
      <c r="Y30" s="771"/>
      <c r="Z30" s="771"/>
      <c r="AA30" s="771">
        <v>2</v>
      </c>
      <c r="AB30" s="771"/>
      <c r="AC30" s="771"/>
      <c r="AD30" s="771"/>
      <c r="AE30" s="772"/>
      <c r="AF30" s="773">
        <v>2</v>
      </c>
      <c r="AG30" s="774"/>
      <c r="AH30" s="774"/>
      <c r="AI30" s="774"/>
      <c r="AJ30" s="775"/>
      <c r="AK30" s="821">
        <v>168</v>
      </c>
      <c r="AL30" s="817"/>
      <c r="AM30" s="817"/>
      <c r="AN30" s="817"/>
      <c r="AO30" s="817"/>
      <c r="AP30" s="817" t="s">
        <v>547</v>
      </c>
      <c r="AQ30" s="817"/>
      <c r="AR30" s="817"/>
      <c r="AS30" s="817"/>
      <c r="AT30" s="817"/>
      <c r="AU30" s="817" t="s">
        <v>547</v>
      </c>
      <c r="AV30" s="817"/>
      <c r="AW30" s="817"/>
      <c r="AX30" s="817"/>
      <c r="AY30" s="817"/>
      <c r="AZ30" s="818" t="s">
        <v>547</v>
      </c>
      <c r="BA30" s="818"/>
      <c r="BB30" s="818"/>
      <c r="BC30" s="818"/>
      <c r="BD30" s="818"/>
      <c r="BE30" s="819"/>
      <c r="BF30" s="819"/>
      <c r="BG30" s="819"/>
      <c r="BH30" s="819"/>
      <c r="BI30" s="820"/>
      <c r="BJ30" s="214"/>
      <c r="BK30" s="214"/>
      <c r="BL30" s="214"/>
      <c r="BM30" s="214"/>
      <c r="BN30" s="214"/>
      <c r="BO30" s="223"/>
      <c r="BP30" s="223"/>
      <c r="BQ30" s="220">
        <v>24</v>
      </c>
      <c r="BR30" s="221"/>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12"/>
    </row>
    <row r="31" spans="1:131" ht="26.25" customHeight="1" x14ac:dyDescent="0.2">
      <c r="A31" s="224">
        <v>4</v>
      </c>
      <c r="B31" s="767" t="s">
        <v>391</v>
      </c>
      <c r="C31" s="768"/>
      <c r="D31" s="768"/>
      <c r="E31" s="768"/>
      <c r="F31" s="768"/>
      <c r="G31" s="768"/>
      <c r="H31" s="768"/>
      <c r="I31" s="768"/>
      <c r="J31" s="768"/>
      <c r="K31" s="768"/>
      <c r="L31" s="768"/>
      <c r="M31" s="768"/>
      <c r="N31" s="768"/>
      <c r="O31" s="768"/>
      <c r="P31" s="769"/>
      <c r="Q31" s="770">
        <v>414</v>
      </c>
      <c r="R31" s="771"/>
      <c r="S31" s="771"/>
      <c r="T31" s="771"/>
      <c r="U31" s="771"/>
      <c r="V31" s="771">
        <v>410</v>
      </c>
      <c r="W31" s="771"/>
      <c r="X31" s="771"/>
      <c r="Y31" s="771"/>
      <c r="Z31" s="771"/>
      <c r="AA31" s="771">
        <v>4</v>
      </c>
      <c r="AB31" s="771"/>
      <c r="AC31" s="771"/>
      <c r="AD31" s="771"/>
      <c r="AE31" s="772"/>
      <c r="AF31" s="773">
        <v>421</v>
      </c>
      <c r="AG31" s="774"/>
      <c r="AH31" s="774"/>
      <c r="AI31" s="774"/>
      <c r="AJ31" s="775"/>
      <c r="AK31" s="821">
        <v>8</v>
      </c>
      <c r="AL31" s="817"/>
      <c r="AM31" s="817"/>
      <c r="AN31" s="817"/>
      <c r="AO31" s="817"/>
      <c r="AP31" s="817">
        <v>771</v>
      </c>
      <c r="AQ31" s="817"/>
      <c r="AR31" s="817"/>
      <c r="AS31" s="817"/>
      <c r="AT31" s="817"/>
      <c r="AU31" s="817">
        <v>262</v>
      </c>
      <c r="AV31" s="817"/>
      <c r="AW31" s="817"/>
      <c r="AX31" s="817"/>
      <c r="AY31" s="817"/>
      <c r="AZ31" s="818" t="s">
        <v>547</v>
      </c>
      <c r="BA31" s="818"/>
      <c r="BB31" s="818"/>
      <c r="BC31" s="818"/>
      <c r="BD31" s="818"/>
      <c r="BE31" s="819" t="s">
        <v>392</v>
      </c>
      <c r="BF31" s="819"/>
      <c r="BG31" s="819"/>
      <c r="BH31" s="819"/>
      <c r="BI31" s="820"/>
      <c r="BJ31" s="214"/>
      <c r="BK31" s="214"/>
      <c r="BL31" s="214"/>
      <c r="BM31" s="214"/>
      <c r="BN31" s="214"/>
      <c r="BO31" s="223"/>
      <c r="BP31" s="223"/>
      <c r="BQ31" s="220">
        <v>25</v>
      </c>
      <c r="BR31" s="221"/>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12"/>
    </row>
    <row r="32" spans="1:131" ht="26.25" customHeight="1" x14ac:dyDescent="0.2">
      <c r="A32" s="224">
        <v>5</v>
      </c>
      <c r="B32" s="767" t="s">
        <v>393</v>
      </c>
      <c r="C32" s="768"/>
      <c r="D32" s="768"/>
      <c r="E32" s="768"/>
      <c r="F32" s="768"/>
      <c r="G32" s="768"/>
      <c r="H32" s="768"/>
      <c r="I32" s="768"/>
      <c r="J32" s="768"/>
      <c r="K32" s="768"/>
      <c r="L32" s="768"/>
      <c r="M32" s="768"/>
      <c r="N32" s="768"/>
      <c r="O32" s="768"/>
      <c r="P32" s="769"/>
      <c r="Q32" s="770">
        <v>70</v>
      </c>
      <c r="R32" s="771"/>
      <c r="S32" s="771"/>
      <c r="T32" s="771"/>
      <c r="U32" s="771"/>
      <c r="V32" s="771">
        <v>61</v>
      </c>
      <c r="W32" s="771"/>
      <c r="X32" s="771"/>
      <c r="Y32" s="771"/>
      <c r="Z32" s="771"/>
      <c r="AA32" s="771">
        <v>9</v>
      </c>
      <c r="AB32" s="771"/>
      <c r="AC32" s="771"/>
      <c r="AD32" s="771"/>
      <c r="AE32" s="772"/>
      <c r="AF32" s="773">
        <v>73</v>
      </c>
      <c r="AG32" s="774"/>
      <c r="AH32" s="774"/>
      <c r="AI32" s="774"/>
      <c r="AJ32" s="775"/>
      <c r="AK32" s="821">
        <v>26</v>
      </c>
      <c r="AL32" s="817"/>
      <c r="AM32" s="817"/>
      <c r="AN32" s="817"/>
      <c r="AO32" s="817"/>
      <c r="AP32" s="817">
        <v>96</v>
      </c>
      <c r="AQ32" s="817"/>
      <c r="AR32" s="817"/>
      <c r="AS32" s="817"/>
      <c r="AT32" s="817"/>
      <c r="AU32" s="817">
        <v>96</v>
      </c>
      <c r="AV32" s="817"/>
      <c r="AW32" s="817"/>
      <c r="AX32" s="817"/>
      <c r="AY32" s="817"/>
      <c r="AZ32" s="818" t="s">
        <v>547</v>
      </c>
      <c r="BA32" s="818"/>
      <c r="BB32" s="818"/>
      <c r="BC32" s="818"/>
      <c r="BD32" s="818"/>
      <c r="BE32" s="819" t="s">
        <v>392</v>
      </c>
      <c r="BF32" s="819"/>
      <c r="BG32" s="819"/>
      <c r="BH32" s="819"/>
      <c r="BI32" s="820"/>
      <c r="BJ32" s="214"/>
      <c r="BK32" s="214"/>
      <c r="BL32" s="214"/>
      <c r="BM32" s="214"/>
      <c r="BN32" s="214"/>
      <c r="BO32" s="223"/>
      <c r="BP32" s="223"/>
      <c r="BQ32" s="220">
        <v>26</v>
      </c>
      <c r="BR32" s="221"/>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12"/>
    </row>
    <row r="33" spans="1:131" ht="26.25" customHeight="1" x14ac:dyDescent="0.2">
      <c r="A33" s="224">
        <v>6</v>
      </c>
      <c r="B33" s="767"/>
      <c r="C33" s="768"/>
      <c r="D33" s="768"/>
      <c r="E33" s="768"/>
      <c r="F33" s="768"/>
      <c r="G33" s="768"/>
      <c r="H33" s="768"/>
      <c r="I33" s="768"/>
      <c r="J33" s="768"/>
      <c r="K33" s="768"/>
      <c r="L33" s="768"/>
      <c r="M33" s="768"/>
      <c r="N33" s="768"/>
      <c r="O33" s="768"/>
      <c r="P33" s="769"/>
      <c r="Q33" s="770"/>
      <c r="R33" s="771"/>
      <c r="S33" s="771"/>
      <c r="T33" s="771"/>
      <c r="U33" s="771"/>
      <c r="V33" s="771"/>
      <c r="W33" s="771"/>
      <c r="X33" s="771"/>
      <c r="Y33" s="771"/>
      <c r="Z33" s="771"/>
      <c r="AA33" s="771"/>
      <c r="AB33" s="771"/>
      <c r="AC33" s="771"/>
      <c r="AD33" s="771"/>
      <c r="AE33" s="772"/>
      <c r="AF33" s="773"/>
      <c r="AG33" s="774"/>
      <c r="AH33" s="774"/>
      <c r="AI33" s="774"/>
      <c r="AJ33" s="775"/>
      <c r="AK33" s="821"/>
      <c r="AL33" s="817"/>
      <c r="AM33" s="817"/>
      <c r="AN33" s="817"/>
      <c r="AO33" s="817"/>
      <c r="AP33" s="817"/>
      <c r="AQ33" s="817"/>
      <c r="AR33" s="817"/>
      <c r="AS33" s="817"/>
      <c r="AT33" s="817"/>
      <c r="AU33" s="817"/>
      <c r="AV33" s="817"/>
      <c r="AW33" s="817"/>
      <c r="AX33" s="817"/>
      <c r="AY33" s="817"/>
      <c r="AZ33" s="818"/>
      <c r="BA33" s="818"/>
      <c r="BB33" s="818"/>
      <c r="BC33" s="818"/>
      <c r="BD33" s="818"/>
      <c r="BE33" s="819"/>
      <c r="BF33" s="819"/>
      <c r="BG33" s="819"/>
      <c r="BH33" s="819"/>
      <c r="BI33" s="820"/>
      <c r="BJ33" s="214"/>
      <c r="BK33" s="214"/>
      <c r="BL33" s="214"/>
      <c r="BM33" s="214"/>
      <c r="BN33" s="214"/>
      <c r="BO33" s="223"/>
      <c r="BP33" s="223"/>
      <c r="BQ33" s="220">
        <v>27</v>
      </c>
      <c r="BR33" s="221"/>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12"/>
    </row>
    <row r="34" spans="1:131" ht="26.25" customHeight="1" x14ac:dyDescent="0.2">
      <c r="A34" s="224">
        <v>7</v>
      </c>
      <c r="B34" s="767"/>
      <c r="C34" s="768"/>
      <c r="D34" s="768"/>
      <c r="E34" s="768"/>
      <c r="F34" s="768"/>
      <c r="G34" s="768"/>
      <c r="H34" s="768"/>
      <c r="I34" s="768"/>
      <c r="J34" s="768"/>
      <c r="K34" s="768"/>
      <c r="L34" s="768"/>
      <c r="M34" s="768"/>
      <c r="N34" s="768"/>
      <c r="O34" s="768"/>
      <c r="P34" s="769"/>
      <c r="Q34" s="770"/>
      <c r="R34" s="771"/>
      <c r="S34" s="771"/>
      <c r="T34" s="771"/>
      <c r="U34" s="771"/>
      <c r="V34" s="771"/>
      <c r="W34" s="771"/>
      <c r="X34" s="771"/>
      <c r="Y34" s="771"/>
      <c r="Z34" s="771"/>
      <c r="AA34" s="771"/>
      <c r="AB34" s="771"/>
      <c r="AC34" s="771"/>
      <c r="AD34" s="771"/>
      <c r="AE34" s="772"/>
      <c r="AF34" s="773"/>
      <c r="AG34" s="774"/>
      <c r="AH34" s="774"/>
      <c r="AI34" s="774"/>
      <c r="AJ34" s="775"/>
      <c r="AK34" s="821"/>
      <c r="AL34" s="817"/>
      <c r="AM34" s="817"/>
      <c r="AN34" s="817"/>
      <c r="AO34" s="817"/>
      <c r="AP34" s="817"/>
      <c r="AQ34" s="817"/>
      <c r="AR34" s="817"/>
      <c r="AS34" s="817"/>
      <c r="AT34" s="817"/>
      <c r="AU34" s="817"/>
      <c r="AV34" s="817"/>
      <c r="AW34" s="817"/>
      <c r="AX34" s="817"/>
      <c r="AY34" s="817"/>
      <c r="AZ34" s="818"/>
      <c r="BA34" s="818"/>
      <c r="BB34" s="818"/>
      <c r="BC34" s="818"/>
      <c r="BD34" s="818"/>
      <c r="BE34" s="819"/>
      <c r="BF34" s="819"/>
      <c r="BG34" s="819"/>
      <c r="BH34" s="819"/>
      <c r="BI34" s="820"/>
      <c r="BJ34" s="214"/>
      <c r="BK34" s="214"/>
      <c r="BL34" s="214"/>
      <c r="BM34" s="214"/>
      <c r="BN34" s="214"/>
      <c r="BO34" s="223"/>
      <c r="BP34" s="223"/>
      <c r="BQ34" s="220">
        <v>28</v>
      </c>
      <c r="BR34" s="221"/>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12"/>
    </row>
    <row r="35" spans="1:131" ht="26.25" customHeight="1" x14ac:dyDescent="0.2">
      <c r="A35" s="224">
        <v>8</v>
      </c>
      <c r="B35" s="767"/>
      <c r="C35" s="768"/>
      <c r="D35" s="768"/>
      <c r="E35" s="768"/>
      <c r="F35" s="768"/>
      <c r="G35" s="768"/>
      <c r="H35" s="768"/>
      <c r="I35" s="768"/>
      <c r="J35" s="768"/>
      <c r="K35" s="768"/>
      <c r="L35" s="768"/>
      <c r="M35" s="768"/>
      <c r="N35" s="768"/>
      <c r="O35" s="768"/>
      <c r="P35" s="769"/>
      <c r="Q35" s="770"/>
      <c r="R35" s="771"/>
      <c r="S35" s="771"/>
      <c r="T35" s="771"/>
      <c r="U35" s="771"/>
      <c r="V35" s="771"/>
      <c r="W35" s="771"/>
      <c r="X35" s="771"/>
      <c r="Y35" s="771"/>
      <c r="Z35" s="771"/>
      <c r="AA35" s="771"/>
      <c r="AB35" s="771"/>
      <c r="AC35" s="771"/>
      <c r="AD35" s="771"/>
      <c r="AE35" s="772"/>
      <c r="AF35" s="773"/>
      <c r="AG35" s="774"/>
      <c r="AH35" s="774"/>
      <c r="AI35" s="774"/>
      <c r="AJ35" s="775"/>
      <c r="AK35" s="821"/>
      <c r="AL35" s="817"/>
      <c r="AM35" s="817"/>
      <c r="AN35" s="817"/>
      <c r="AO35" s="817"/>
      <c r="AP35" s="817"/>
      <c r="AQ35" s="817"/>
      <c r="AR35" s="817"/>
      <c r="AS35" s="817"/>
      <c r="AT35" s="817"/>
      <c r="AU35" s="817"/>
      <c r="AV35" s="817"/>
      <c r="AW35" s="817"/>
      <c r="AX35" s="817"/>
      <c r="AY35" s="817"/>
      <c r="AZ35" s="818"/>
      <c r="BA35" s="818"/>
      <c r="BB35" s="818"/>
      <c r="BC35" s="818"/>
      <c r="BD35" s="818"/>
      <c r="BE35" s="819"/>
      <c r="BF35" s="819"/>
      <c r="BG35" s="819"/>
      <c r="BH35" s="819"/>
      <c r="BI35" s="820"/>
      <c r="BJ35" s="214"/>
      <c r="BK35" s="214"/>
      <c r="BL35" s="214"/>
      <c r="BM35" s="214"/>
      <c r="BN35" s="214"/>
      <c r="BO35" s="223"/>
      <c r="BP35" s="223"/>
      <c r="BQ35" s="220">
        <v>29</v>
      </c>
      <c r="BR35" s="221"/>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12"/>
    </row>
    <row r="36" spans="1:131" ht="26.25" customHeight="1" x14ac:dyDescent="0.2">
      <c r="A36" s="224">
        <v>9</v>
      </c>
      <c r="B36" s="767"/>
      <c r="C36" s="768"/>
      <c r="D36" s="768"/>
      <c r="E36" s="768"/>
      <c r="F36" s="768"/>
      <c r="G36" s="768"/>
      <c r="H36" s="768"/>
      <c r="I36" s="768"/>
      <c r="J36" s="768"/>
      <c r="K36" s="768"/>
      <c r="L36" s="768"/>
      <c r="M36" s="768"/>
      <c r="N36" s="768"/>
      <c r="O36" s="768"/>
      <c r="P36" s="769"/>
      <c r="Q36" s="770"/>
      <c r="R36" s="771"/>
      <c r="S36" s="771"/>
      <c r="T36" s="771"/>
      <c r="U36" s="771"/>
      <c r="V36" s="771"/>
      <c r="W36" s="771"/>
      <c r="X36" s="771"/>
      <c r="Y36" s="771"/>
      <c r="Z36" s="771"/>
      <c r="AA36" s="771"/>
      <c r="AB36" s="771"/>
      <c r="AC36" s="771"/>
      <c r="AD36" s="771"/>
      <c r="AE36" s="772"/>
      <c r="AF36" s="773"/>
      <c r="AG36" s="774"/>
      <c r="AH36" s="774"/>
      <c r="AI36" s="774"/>
      <c r="AJ36" s="775"/>
      <c r="AK36" s="821"/>
      <c r="AL36" s="817"/>
      <c r="AM36" s="817"/>
      <c r="AN36" s="817"/>
      <c r="AO36" s="817"/>
      <c r="AP36" s="817"/>
      <c r="AQ36" s="817"/>
      <c r="AR36" s="817"/>
      <c r="AS36" s="817"/>
      <c r="AT36" s="817"/>
      <c r="AU36" s="817"/>
      <c r="AV36" s="817"/>
      <c r="AW36" s="817"/>
      <c r="AX36" s="817"/>
      <c r="AY36" s="817"/>
      <c r="AZ36" s="818"/>
      <c r="BA36" s="818"/>
      <c r="BB36" s="818"/>
      <c r="BC36" s="818"/>
      <c r="BD36" s="818"/>
      <c r="BE36" s="819"/>
      <c r="BF36" s="819"/>
      <c r="BG36" s="819"/>
      <c r="BH36" s="819"/>
      <c r="BI36" s="820"/>
      <c r="BJ36" s="214"/>
      <c r="BK36" s="214"/>
      <c r="BL36" s="214"/>
      <c r="BM36" s="214"/>
      <c r="BN36" s="214"/>
      <c r="BO36" s="223"/>
      <c r="BP36" s="223"/>
      <c r="BQ36" s="220">
        <v>30</v>
      </c>
      <c r="BR36" s="221"/>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12"/>
    </row>
    <row r="37" spans="1:131" ht="26.25" customHeight="1" x14ac:dyDescent="0.2">
      <c r="A37" s="224">
        <v>10</v>
      </c>
      <c r="B37" s="767"/>
      <c r="C37" s="768"/>
      <c r="D37" s="768"/>
      <c r="E37" s="768"/>
      <c r="F37" s="768"/>
      <c r="G37" s="768"/>
      <c r="H37" s="768"/>
      <c r="I37" s="768"/>
      <c r="J37" s="768"/>
      <c r="K37" s="768"/>
      <c r="L37" s="768"/>
      <c r="M37" s="768"/>
      <c r="N37" s="768"/>
      <c r="O37" s="768"/>
      <c r="P37" s="769"/>
      <c r="Q37" s="770"/>
      <c r="R37" s="771"/>
      <c r="S37" s="771"/>
      <c r="T37" s="771"/>
      <c r="U37" s="771"/>
      <c r="V37" s="771"/>
      <c r="W37" s="771"/>
      <c r="X37" s="771"/>
      <c r="Y37" s="771"/>
      <c r="Z37" s="771"/>
      <c r="AA37" s="771"/>
      <c r="AB37" s="771"/>
      <c r="AC37" s="771"/>
      <c r="AD37" s="771"/>
      <c r="AE37" s="772"/>
      <c r="AF37" s="773"/>
      <c r="AG37" s="774"/>
      <c r="AH37" s="774"/>
      <c r="AI37" s="774"/>
      <c r="AJ37" s="775"/>
      <c r="AK37" s="821"/>
      <c r="AL37" s="817"/>
      <c r="AM37" s="817"/>
      <c r="AN37" s="817"/>
      <c r="AO37" s="817"/>
      <c r="AP37" s="817"/>
      <c r="AQ37" s="817"/>
      <c r="AR37" s="817"/>
      <c r="AS37" s="817"/>
      <c r="AT37" s="817"/>
      <c r="AU37" s="817"/>
      <c r="AV37" s="817"/>
      <c r="AW37" s="817"/>
      <c r="AX37" s="817"/>
      <c r="AY37" s="817"/>
      <c r="AZ37" s="818"/>
      <c r="BA37" s="818"/>
      <c r="BB37" s="818"/>
      <c r="BC37" s="818"/>
      <c r="BD37" s="818"/>
      <c r="BE37" s="819"/>
      <c r="BF37" s="819"/>
      <c r="BG37" s="819"/>
      <c r="BH37" s="819"/>
      <c r="BI37" s="820"/>
      <c r="BJ37" s="214"/>
      <c r="BK37" s="214"/>
      <c r="BL37" s="214"/>
      <c r="BM37" s="214"/>
      <c r="BN37" s="214"/>
      <c r="BO37" s="223"/>
      <c r="BP37" s="223"/>
      <c r="BQ37" s="220">
        <v>31</v>
      </c>
      <c r="BR37" s="221"/>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12"/>
    </row>
    <row r="38" spans="1:131" ht="26.25" customHeight="1" x14ac:dyDescent="0.2">
      <c r="A38" s="224">
        <v>11</v>
      </c>
      <c r="B38" s="767"/>
      <c r="C38" s="768"/>
      <c r="D38" s="768"/>
      <c r="E38" s="768"/>
      <c r="F38" s="768"/>
      <c r="G38" s="768"/>
      <c r="H38" s="768"/>
      <c r="I38" s="768"/>
      <c r="J38" s="768"/>
      <c r="K38" s="768"/>
      <c r="L38" s="768"/>
      <c r="M38" s="768"/>
      <c r="N38" s="768"/>
      <c r="O38" s="768"/>
      <c r="P38" s="769"/>
      <c r="Q38" s="770"/>
      <c r="R38" s="771"/>
      <c r="S38" s="771"/>
      <c r="T38" s="771"/>
      <c r="U38" s="771"/>
      <c r="V38" s="771"/>
      <c r="W38" s="771"/>
      <c r="X38" s="771"/>
      <c r="Y38" s="771"/>
      <c r="Z38" s="771"/>
      <c r="AA38" s="771"/>
      <c r="AB38" s="771"/>
      <c r="AC38" s="771"/>
      <c r="AD38" s="771"/>
      <c r="AE38" s="772"/>
      <c r="AF38" s="773"/>
      <c r="AG38" s="774"/>
      <c r="AH38" s="774"/>
      <c r="AI38" s="774"/>
      <c r="AJ38" s="775"/>
      <c r="AK38" s="821"/>
      <c r="AL38" s="817"/>
      <c r="AM38" s="817"/>
      <c r="AN38" s="817"/>
      <c r="AO38" s="817"/>
      <c r="AP38" s="817"/>
      <c r="AQ38" s="817"/>
      <c r="AR38" s="817"/>
      <c r="AS38" s="817"/>
      <c r="AT38" s="817"/>
      <c r="AU38" s="817"/>
      <c r="AV38" s="817"/>
      <c r="AW38" s="817"/>
      <c r="AX38" s="817"/>
      <c r="AY38" s="817"/>
      <c r="AZ38" s="818"/>
      <c r="BA38" s="818"/>
      <c r="BB38" s="818"/>
      <c r="BC38" s="818"/>
      <c r="BD38" s="818"/>
      <c r="BE38" s="819"/>
      <c r="BF38" s="819"/>
      <c r="BG38" s="819"/>
      <c r="BH38" s="819"/>
      <c r="BI38" s="820"/>
      <c r="BJ38" s="214"/>
      <c r="BK38" s="214"/>
      <c r="BL38" s="214"/>
      <c r="BM38" s="214"/>
      <c r="BN38" s="214"/>
      <c r="BO38" s="223"/>
      <c r="BP38" s="223"/>
      <c r="BQ38" s="220">
        <v>32</v>
      </c>
      <c r="BR38" s="221"/>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12"/>
    </row>
    <row r="39" spans="1:131" ht="26.25" customHeight="1" x14ac:dyDescent="0.2">
      <c r="A39" s="224">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14"/>
      <c r="BK39" s="214"/>
      <c r="BL39" s="214"/>
      <c r="BM39" s="214"/>
      <c r="BN39" s="214"/>
      <c r="BO39" s="223"/>
      <c r="BP39" s="223"/>
      <c r="BQ39" s="220">
        <v>33</v>
      </c>
      <c r="BR39" s="221"/>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12"/>
    </row>
    <row r="40" spans="1:131" ht="26.25" customHeight="1" x14ac:dyDescent="0.2">
      <c r="A40" s="220">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14"/>
      <c r="BK40" s="214"/>
      <c r="BL40" s="214"/>
      <c r="BM40" s="214"/>
      <c r="BN40" s="214"/>
      <c r="BO40" s="223"/>
      <c r="BP40" s="223"/>
      <c r="BQ40" s="220">
        <v>34</v>
      </c>
      <c r="BR40" s="221"/>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12"/>
    </row>
    <row r="41" spans="1:131" ht="26.25" customHeight="1" x14ac:dyDescent="0.2">
      <c r="A41" s="220">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14"/>
      <c r="BK41" s="214"/>
      <c r="BL41" s="214"/>
      <c r="BM41" s="214"/>
      <c r="BN41" s="214"/>
      <c r="BO41" s="223"/>
      <c r="BP41" s="223"/>
      <c r="BQ41" s="220">
        <v>35</v>
      </c>
      <c r="BR41" s="221"/>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12"/>
    </row>
    <row r="42" spans="1:131" ht="26.25" customHeight="1" x14ac:dyDescent="0.2">
      <c r="A42" s="220">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14"/>
      <c r="BK42" s="214"/>
      <c r="BL42" s="214"/>
      <c r="BM42" s="214"/>
      <c r="BN42" s="214"/>
      <c r="BO42" s="223"/>
      <c r="BP42" s="223"/>
      <c r="BQ42" s="220">
        <v>36</v>
      </c>
      <c r="BR42" s="221"/>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12"/>
    </row>
    <row r="43" spans="1:131" ht="26.25" customHeight="1" x14ac:dyDescent="0.2">
      <c r="A43" s="220">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14"/>
      <c r="BK43" s="214"/>
      <c r="BL43" s="214"/>
      <c r="BM43" s="214"/>
      <c r="BN43" s="214"/>
      <c r="BO43" s="223"/>
      <c r="BP43" s="223"/>
      <c r="BQ43" s="220">
        <v>37</v>
      </c>
      <c r="BR43" s="221"/>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12"/>
    </row>
    <row r="44" spans="1:131" ht="26.25" customHeight="1" x14ac:dyDescent="0.2">
      <c r="A44" s="220">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14"/>
      <c r="BK44" s="214"/>
      <c r="BL44" s="214"/>
      <c r="BM44" s="214"/>
      <c r="BN44" s="214"/>
      <c r="BO44" s="223"/>
      <c r="BP44" s="223"/>
      <c r="BQ44" s="220">
        <v>38</v>
      </c>
      <c r="BR44" s="221"/>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12"/>
    </row>
    <row r="45" spans="1:131" ht="26.25" customHeight="1" x14ac:dyDescent="0.2">
      <c r="A45" s="220">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14"/>
      <c r="BK45" s="214"/>
      <c r="BL45" s="214"/>
      <c r="BM45" s="214"/>
      <c r="BN45" s="214"/>
      <c r="BO45" s="223"/>
      <c r="BP45" s="223"/>
      <c r="BQ45" s="220">
        <v>39</v>
      </c>
      <c r="BR45" s="221"/>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12"/>
    </row>
    <row r="46" spans="1:131" ht="26.25" customHeight="1" x14ac:dyDescent="0.2">
      <c r="A46" s="220">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14"/>
      <c r="BK46" s="214"/>
      <c r="BL46" s="214"/>
      <c r="BM46" s="214"/>
      <c r="BN46" s="214"/>
      <c r="BO46" s="223"/>
      <c r="BP46" s="223"/>
      <c r="BQ46" s="220">
        <v>40</v>
      </c>
      <c r="BR46" s="221"/>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12"/>
    </row>
    <row r="47" spans="1:131" ht="26.25" customHeight="1" x14ac:dyDescent="0.2">
      <c r="A47" s="220">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14"/>
      <c r="BK47" s="214"/>
      <c r="BL47" s="214"/>
      <c r="BM47" s="214"/>
      <c r="BN47" s="214"/>
      <c r="BO47" s="223"/>
      <c r="BP47" s="223"/>
      <c r="BQ47" s="220">
        <v>41</v>
      </c>
      <c r="BR47" s="221"/>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12"/>
    </row>
    <row r="48" spans="1:131" ht="26.25" customHeight="1" x14ac:dyDescent="0.2">
      <c r="A48" s="220">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14"/>
      <c r="BK48" s="214"/>
      <c r="BL48" s="214"/>
      <c r="BM48" s="214"/>
      <c r="BN48" s="214"/>
      <c r="BO48" s="223"/>
      <c r="BP48" s="223"/>
      <c r="BQ48" s="220">
        <v>42</v>
      </c>
      <c r="BR48" s="221"/>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12"/>
    </row>
    <row r="49" spans="1:131" ht="26.25" customHeight="1" x14ac:dyDescent="0.2">
      <c r="A49" s="220">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14"/>
      <c r="BK49" s="214"/>
      <c r="BL49" s="214"/>
      <c r="BM49" s="214"/>
      <c r="BN49" s="214"/>
      <c r="BO49" s="223"/>
      <c r="BP49" s="223"/>
      <c r="BQ49" s="220">
        <v>43</v>
      </c>
      <c r="BR49" s="221"/>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12"/>
    </row>
    <row r="50" spans="1:131" ht="26.25" customHeight="1" x14ac:dyDescent="0.2">
      <c r="A50" s="220">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14"/>
      <c r="BK50" s="214"/>
      <c r="BL50" s="214"/>
      <c r="BM50" s="214"/>
      <c r="BN50" s="214"/>
      <c r="BO50" s="223"/>
      <c r="BP50" s="223"/>
      <c r="BQ50" s="220">
        <v>44</v>
      </c>
      <c r="BR50" s="221"/>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12"/>
    </row>
    <row r="51" spans="1:131" ht="26.25" customHeight="1" x14ac:dyDescent="0.2">
      <c r="A51" s="220">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14"/>
      <c r="BK51" s="214"/>
      <c r="BL51" s="214"/>
      <c r="BM51" s="214"/>
      <c r="BN51" s="214"/>
      <c r="BO51" s="223"/>
      <c r="BP51" s="223"/>
      <c r="BQ51" s="220">
        <v>45</v>
      </c>
      <c r="BR51" s="221"/>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12"/>
    </row>
    <row r="52" spans="1:131" ht="26.25" customHeight="1" x14ac:dyDescent="0.2">
      <c r="A52" s="220">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14"/>
      <c r="BK52" s="214"/>
      <c r="BL52" s="214"/>
      <c r="BM52" s="214"/>
      <c r="BN52" s="214"/>
      <c r="BO52" s="223"/>
      <c r="BP52" s="223"/>
      <c r="BQ52" s="220">
        <v>46</v>
      </c>
      <c r="BR52" s="221"/>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12"/>
    </row>
    <row r="53" spans="1:131" ht="26.25" customHeight="1" x14ac:dyDescent="0.2">
      <c r="A53" s="220">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14"/>
      <c r="BK53" s="214"/>
      <c r="BL53" s="214"/>
      <c r="BM53" s="214"/>
      <c r="BN53" s="214"/>
      <c r="BO53" s="223"/>
      <c r="BP53" s="223"/>
      <c r="BQ53" s="220">
        <v>47</v>
      </c>
      <c r="BR53" s="221"/>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12"/>
    </row>
    <row r="54" spans="1:131" ht="26.25" customHeight="1" x14ac:dyDescent="0.2">
      <c r="A54" s="220">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14"/>
      <c r="BK54" s="214"/>
      <c r="BL54" s="214"/>
      <c r="BM54" s="214"/>
      <c r="BN54" s="214"/>
      <c r="BO54" s="223"/>
      <c r="BP54" s="223"/>
      <c r="BQ54" s="220">
        <v>48</v>
      </c>
      <c r="BR54" s="221"/>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12"/>
    </row>
    <row r="55" spans="1:131" ht="26.25" customHeight="1" x14ac:dyDescent="0.2">
      <c r="A55" s="220">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14"/>
      <c r="BK55" s="214"/>
      <c r="BL55" s="214"/>
      <c r="BM55" s="214"/>
      <c r="BN55" s="214"/>
      <c r="BO55" s="223"/>
      <c r="BP55" s="223"/>
      <c r="BQ55" s="220">
        <v>49</v>
      </c>
      <c r="BR55" s="221"/>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12"/>
    </row>
    <row r="56" spans="1:131" ht="26.25" customHeight="1" x14ac:dyDescent="0.2">
      <c r="A56" s="220">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14"/>
      <c r="BK56" s="214"/>
      <c r="BL56" s="214"/>
      <c r="BM56" s="214"/>
      <c r="BN56" s="214"/>
      <c r="BO56" s="223"/>
      <c r="BP56" s="223"/>
      <c r="BQ56" s="220">
        <v>50</v>
      </c>
      <c r="BR56" s="221"/>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12"/>
    </row>
    <row r="57" spans="1:131" ht="26.25" customHeight="1" x14ac:dyDescent="0.2">
      <c r="A57" s="220">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14"/>
      <c r="BK57" s="214"/>
      <c r="BL57" s="214"/>
      <c r="BM57" s="214"/>
      <c r="BN57" s="214"/>
      <c r="BO57" s="223"/>
      <c r="BP57" s="223"/>
      <c r="BQ57" s="220">
        <v>51</v>
      </c>
      <c r="BR57" s="221"/>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12"/>
    </row>
    <row r="58" spans="1:131" ht="26.25" customHeight="1" x14ac:dyDescent="0.2">
      <c r="A58" s="220">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14"/>
      <c r="BK58" s="214"/>
      <c r="BL58" s="214"/>
      <c r="BM58" s="214"/>
      <c r="BN58" s="214"/>
      <c r="BO58" s="223"/>
      <c r="BP58" s="223"/>
      <c r="BQ58" s="220">
        <v>52</v>
      </c>
      <c r="BR58" s="221"/>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12"/>
    </row>
    <row r="59" spans="1:131" ht="26.25" customHeight="1" x14ac:dyDescent="0.2">
      <c r="A59" s="220">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14"/>
      <c r="BK59" s="214"/>
      <c r="BL59" s="214"/>
      <c r="BM59" s="214"/>
      <c r="BN59" s="214"/>
      <c r="BO59" s="223"/>
      <c r="BP59" s="223"/>
      <c r="BQ59" s="220">
        <v>53</v>
      </c>
      <c r="BR59" s="221"/>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12"/>
    </row>
    <row r="60" spans="1:131" ht="26.25" customHeight="1" x14ac:dyDescent="0.2">
      <c r="A60" s="220">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14"/>
      <c r="BK60" s="214"/>
      <c r="BL60" s="214"/>
      <c r="BM60" s="214"/>
      <c r="BN60" s="214"/>
      <c r="BO60" s="223"/>
      <c r="BP60" s="223"/>
      <c r="BQ60" s="220">
        <v>54</v>
      </c>
      <c r="BR60" s="221"/>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12"/>
    </row>
    <row r="61" spans="1:131" ht="26.25" customHeight="1" thickBot="1" x14ac:dyDescent="0.25">
      <c r="A61" s="220">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14"/>
      <c r="BK61" s="214"/>
      <c r="BL61" s="214"/>
      <c r="BM61" s="214"/>
      <c r="BN61" s="214"/>
      <c r="BO61" s="223"/>
      <c r="BP61" s="223"/>
      <c r="BQ61" s="220">
        <v>55</v>
      </c>
      <c r="BR61" s="221"/>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12"/>
    </row>
    <row r="62" spans="1:131" ht="26.25" customHeight="1" x14ac:dyDescent="0.2">
      <c r="A62" s="220">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394</v>
      </c>
      <c r="BK62" s="793"/>
      <c r="BL62" s="793"/>
      <c r="BM62" s="793"/>
      <c r="BN62" s="794"/>
      <c r="BO62" s="223"/>
      <c r="BP62" s="223"/>
      <c r="BQ62" s="220">
        <v>56</v>
      </c>
      <c r="BR62" s="221"/>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12"/>
    </row>
    <row r="63" spans="1:131" ht="26.25" customHeight="1" thickBot="1" x14ac:dyDescent="0.25">
      <c r="A63" s="222" t="s">
        <v>376</v>
      </c>
      <c r="B63" s="776" t="s">
        <v>395</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737</v>
      </c>
      <c r="AG63" s="831"/>
      <c r="AH63" s="831"/>
      <c r="AI63" s="831"/>
      <c r="AJ63" s="832"/>
      <c r="AK63" s="833"/>
      <c r="AL63" s="828"/>
      <c r="AM63" s="828"/>
      <c r="AN63" s="828"/>
      <c r="AO63" s="828"/>
      <c r="AP63" s="831"/>
      <c r="AQ63" s="831"/>
      <c r="AR63" s="831"/>
      <c r="AS63" s="831"/>
      <c r="AT63" s="831"/>
      <c r="AU63" s="831"/>
      <c r="AV63" s="831"/>
      <c r="AW63" s="831"/>
      <c r="AX63" s="831"/>
      <c r="AY63" s="831"/>
      <c r="AZ63" s="835"/>
      <c r="BA63" s="835"/>
      <c r="BB63" s="835"/>
      <c r="BC63" s="835"/>
      <c r="BD63" s="835"/>
      <c r="BE63" s="836"/>
      <c r="BF63" s="836"/>
      <c r="BG63" s="836"/>
      <c r="BH63" s="836"/>
      <c r="BI63" s="837"/>
      <c r="BJ63" s="838" t="s">
        <v>122</v>
      </c>
      <c r="BK63" s="839"/>
      <c r="BL63" s="839"/>
      <c r="BM63" s="839"/>
      <c r="BN63" s="840"/>
      <c r="BO63" s="223"/>
      <c r="BP63" s="223"/>
      <c r="BQ63" s="220">
        <v>57</v>
      </c>
      <c r="BR63" s="221"/>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12"/>
    </row>
    <row r="64" spans="1:131" ht="26.25" customHeight="1" x14ac:dyDescent="0.2">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12"/>
    </row>
    <row r="65" spans="1:131" ht="26.25" customHeight="1" thickBot="1" x14ac:dyDescent="0.25">
      <c r="A65" s="214" t="s">
        <v>396</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12"/>
    </row>
    <row r="66" spans="1:131" ht="26.25" customHeight="1" x14ac:dyDescent="0.2">
      <c r="A66" s="714" t="s">
        <v>397</v>
      </c>
      <c r="B66" s="715"/>
      <c r="C66" s="715"/>
      <c r="D66" s="715"/>
      <c r="E66" s="715"/>
      <c r="F66" s="715"/>
      <c r="G66" s="715"/>
      <c r="H66" s="715"/>
      <c r="I66" s="715"/>
      <c r="J66" s="715"/>
      <c r="K66" s="715"/>
      <c r="L66" s="715"/>
      <c r="M66" s="715"/>
      <c r="N66" s="715"/>
      <c r="O66" s="715"/>
      <c r="P66" s="716"/>
      <c r="Q66" s="720" t="s">
        <v>380</v>
      </c>
      <c r="R66" s="721"/>
      <c r="S66" s="721"/>
      <c r="T66" s="721"/>
      <c r="U66" s="722"/>
      <c r="V66" s="720" t="s">
        <v>381</v>
      </c>
      <c r="W66" s="721"/>
      <c r="X66" s="721"/>
      <c r="Y66" s="721"/>
      <c r="Z66" s="722"/>
      <c r="AA66" s="720" t="s">
        <v>382</v>
      </c>
      <c r="AB66" s="721"/>
      <c r="AC66" s="721"/>
      <c r="AD66" s="721"/>
      <c r="AE66" s="722"/>
      <c r="AF66" s="841" t="s">
        <v>383</v>
      </c>
      <c r="AG66" s="802"/>
      <c r="AH66" s="802"/>
      <c r="AI66" s="802"/>
      <c r="AJ66" s="842"/>
      <c r="AK66" s="720" t="s">
        <v>384</v>
      </c>
      <c r="AL66" s="715"/>
      <c r="AM66" s="715"/>
      <c r="AN66" s="715"/>
      <c r="AO66" s="716"/>
      <c r="AP66" s="720" t="s">
        <v>385</v>
      </c>
      <c r="AQ66" s="721"/>
      <c r="AR66" s="721"/>
      <c r="AS66" s="721"/>
      <c r="AT66" s="722"/>
      <c r="AU66" s="720" t="s">
        <v>398</v>
      </c>
      <c r="AV66" s="721"/>
      <c r="AW66" s="721"/>
      <c r="AX66" s="721"/>
      <c r="AY66" s="722"/>
      <c r="AZ66" s="720" t="s">
        <v>364</v>
      </c>
      <c r="BA66" s="721"/>
      <c r="BB66" s="721"/>
      <c r="BC66" s="721"/>
      <c r="BD66" s="727"/>
      <c r="BE66" s="223"/>
      <c r="BF66" s="223"/>
      <c r="BG66" s="223"/>
      <c r="BH66" s="223"/>
      <c r="BI66" s="223"/>
      <c r="BJ66" s="223"/>
      <c r="BK66" s="223"/>
      <c r="BL66" s="223"/>
      <c r="BM66" s="223"/>
      <c r="BN66" s="223"/>
      <c r="BO66" s="223"/>
      <c r="BP66" s="223"/>
      <c r="BQ66" s="220">
        <v>60</v>
      </c>
      <c r="BR66" s="225"/>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12"/>
    </row>
    <row r="67" spans="1:131" ht="26.25" customHeight="1" thickBot="1" x14ac:dyDescent="0.25">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23"/>
      <c r="BF67" s="223"/>
      <c r="BG67" s="223"/>
      <c r="BH67" s="223"/>
      <c r="BI67" s="223"/>
      <c r="BJ67" s="223"/>
      <c r="BK67" s="223"/>
      <c r="BL67" s="223"/>
      <c r="BM67" s="223"/>
      <c r="BN67" s="223"/>
      <c r="BO67" s="223"/>
      <c r="BP67" s="223"/>
      <c r="BQ67" s="220">
        <v>61</v>
      </c>
      <c r="BR67" s="225"/>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12"/>
    </row>
    <row r="68" spans="1:131" ht="26.25" customHeight="1" thickTop="1" x14ac:dyDescent="0.2">
      <c r="A68" s="218">
        <v>1</v>
      </c>
      <c r="B68" s="856" t="s">
        <v>548</v>
      </c>
      <c r="C68" s="857"/>
      <c r="D68" s="857"/>
      <c r="E68" s="857"/>
      <c r="F68" s="857"/>
      <c r="G68" s="857"/>
      <c r="H68" s="857"/>
      <c r="I68" s="857"/>
      <c r="J68" s="857"/>
      <c r="K68" s="857"/>
      <c r="L68" s="857"/>
      <c r="M68" s="857"/>
      <c r="N68" s="857"/>
      <c r="O68" s="857"/>
      <c r="P68" s="858"/>
      <c r="Q68" s="859">
        <v>10742</v>
      </c>
      <c r="R68" s="853"/>
      <c r="S68" s="853"/>
      <c r="T68" s="853"/>
      <c r="U68" s="853"/>
      <c r="V68" s="853">
        <v>10165</v>
      </c>
      <c r="W68" s="853"/>
      <c r="X68" s="853"/>
      <c r="Y68" s="853"/>
      <c r="Z68" s="853"/>
      <c r="AA68" s="853">
        <v>577</v>
      </c>
      <c r="AB68" s="853"/>
      <c r="AC68" s="853"/>
      <c r="AD68" s="853"/>
      <c r="AE68" s="853"/>
      <c r="AF68" s="853">
        <v>577</v>
      </c>
      <c r="AG68" s="853"/>
      <c r="AH68" s="853"/>
      <c r="AI68" s="853"/>
      <c r="AJ68" s="853"/>
      <c r="AK68" s="853">
        <v>565</v>
      </c>
      <c r="AL68" s="853"/>
      <c r="AM68" s="853"/>
      <c r="AN68" s="853"/>
      <c r="AO68" s="853"/>
      <c r="AP68" s="853" t="s">
        <v>551</v>
      </c>
      <c r="AQ68" s="853"/>
      <c r="AR68" s="853"/>
      <c r="AS68" s="853"/>
      <c r="AT68" s="853"/>
      <c r="AU68" s="853" t="s">
        <v>551</v>
      </c>
      <c r="AV68" s="853"/>
      <c r="AW68" s="853"/>
      <c r="AX68" s="853"/>
      <c r="AY68" s="853"/>
      <c r="AZ68" s="854"/>
      <c r="BA68" s="854"/>
      <c r="BB68" s="854"/>
      <c r="BC68" s="854"/>
      <c r="BD68" s="855"/>
      <c r="BE68" s="223"/>
      <c r="BF68" s="223"/>
      <c r="BG68" s="223"/>
      <c r="BH68" s="223"/>
      <c r="BI68" s="223"/>
      <c r="BJ68" s="223"/>
      <c r="BK68" s="223"/>
      <c r="BL68" s="223"/>
      <c r="BM68" s="223"/>
      <c r="BN68" s="223"/>
      <c r="BO68" s="223"/>
      <c r="BP68" s="223"/>
      <c r="BQ68" s="220">
        <v>62</v>
      </c>
      <c r="BR68" s="225"/>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12"/>
    </row>
    <row r="69" spans="1:131" ht="26.25" customHeight="1" x14ac:dyDescent="0.2">
      <c r="A69" s="220">
        <v>2</v>
      </c>
      <c r="B69" s="860" t="s">
        <v>549</v>
      </c>
      <c r="C69" s="861"/>
      <c r="D69" s="861"/>
      <c r="E69" s="861"/>
      <c r="F69" s="861"/>
      <c r="G69" s="861"/>
      <c r="H69" s="861"/>
      <c r="I69" s="861"/>
      <c r="J69" s="861"/>
      <c r="K69" s="861"/>
      <c r="L69" s="861"/>
      <c r="M69" s="861"/>
      <c r="N69" s="861"/>
      <c r="O69" s="861"/>
      <c r="P69" s="862"/>
      <c r="Q69" s="863">
        <v>100</v>
      </c>
      <c r="R69" s="817"/>
      <c r="S69" s="817"/>
      <c r="T69" s="817"/>
      <c r="U69" s="817"/>
      <c r="V69" s="817">
        <v>91</v>
      </c>
      <c r="W69" s="817"/>
      <c r="X69" s="817"/>
      <c r="Y69" s="817"/>
      <c r="Z69" s="817"/>
      <c r="AA69" s="817">
        <v>9</v>
      </c>
      <c r="AB69" s="817"/>
      <c r="AC69" s="817"/>
      <c r="AD69" s="817"/>
      <c r="AE69" s="817"/>
      <c r="AF69" s="817">
        <v>9</v>
      </c>
      <c r="AG69" s="817"/>
      <c r="AH69" s="817"/>
      <c r="AI69" s="817"/>
      <c r="AJ69" s="817"/>
      <c r="AK69" s="817">
        <v>17</v>
      </c>
      <c r="AL69" s="817"/>
      <c r="AM69" s="817"/>
      <c r="AN69" s="817"/>
      <c r="AO69" s="817"/>
      <c r="AP69" s="817" t="s">
        <v>551</v>
      </c>
      <c r="AQ69" s="817"/>
      <c r="AR69" s="817"/>
      <c r="AS69" s="817"/>
      <c r="AT69" s="817"/>
      <c r="AU69" s="817" t="s">
        <v>551</v>
      </c>
      <c r="AV69" s="817"/>
      <c r="AW69" s="817"/>
      <c r="AX69" s="817"/>
      <c r="AY69" s="817"/>
      <c r="AZ69" s="819"/>
      <c r="BA69" s="819"/>
      <c r="BB69" s="819"/>
      <c r="BC69" s="819"/>
      <c r="BD69" s="820"/>
      <c r="BE69" s="223"/>
      <c r="BF69" s="223"/>
      <c r="BG69" s="223"/>
      <c r="BH69" s="223"/>
      <c r="BI69" s="223"/>
      <c r="BJ69" s="223"/>
      <c r="BK69" s="223"/>
      <c r="BL69" s="223"/>
      <c r="BM69" s="223"/>
      <c r="BN69" s="223"/>
      <c r="BO69" s="223"/>
      <c r="BP69" s="223"/>
      <c r="BQ69" s="220">
        <v>63</v>
      </c>
      <c r="BR69" s="225"/>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12"/>
    </row>
    <row r="70" spans="1:131" ht="26.25" customHeight="1" x14ac:dyDescent="0.2">
      <c r="A70" s="220">
        <v>3</v>
      </c>
      <c r="B70" s="860" t="s">
        <v>550</v>
      </c>
      <c r="C70" s="861"/>
      <c r="D70" s="861"/>
      <c r="E70" s="861"/>
      <c r="F70" s="861"/>
      <c r="G70" s="861"/>
      <c r="H70" s="861"/>
      <c r="I70" s="861"/>
      <c r="J70" s="861"/>
      <c r="K70" s="861"/>
      <c r="L70" s="861"/>
      <c r="M70" s="861"/>
      <c r="N70" s="861"/>
      <c r="O70" s="861"/>
      <c r="P70" s="862"/>
      <c r="Q70" s="863">
        <v>303344</v>
      </c>
      <c r="R70" s="817"/>
      <c r="S70" s="817"/>
      <c r="T70" s="817"/>
      <c r="U70" s="817"/>
      <c r="V70" s="817">
        <v>298534</v>
      </c>
      <c r="W70" s="817"/>
      <c r="X70" s="817"/>
      <c r="Y70" s="817"/>
      <c r="Z70" s="817"/>
      <c r="AA70" s="817">
        <v>4810</v>
      </c>
      <c r="AB70" s="817"/>
      <c r="AC70" s="817"/>
      <c r="AD70" s="817"/>
      <c r="AE70" s="817"/>
      <c r="AF70" s="817">
        <v>4810</v>
      </c>
      <c r="AG70" s="817"/>
      <c r="AH70" s="817"/>
      <c r="AI70" s="817"/>
      <c r="AJ70" s="817"/>
      <c r="AK70" s="817">
        <v>2401</v>
      </c>
      <c r="AL70" s="817"/>
      <c r="AM70" s="817"/>
      <c r="AN70" s="817"/>
      <c r="AO70" s="817"/>
      <c r="AP70" s="817" t="s">
        <v>551</v>
      </c>
      <c r="AQ70" s="817"/>
      <c r="AR70" s="817"/>
      <c r="AS70" s="817"/>
      <c r="AT70" s="817"/>
      <c r="AU70" s="817" t="s">
        <v>551</v>
      </c>
      <c r="AV70" s="817"/>
      <c r="AW70" s="817"/>
      <c r="AX70" s="817"/>
      <c r="AY70" s="817"/>
      <c r="AZ70" s="819"/>
      <c r="BA70" s="819"/>
      <c r="BB70" s="819"/>
      <c r="BC70" s="819"/>
      <c r="BD70" s="820"/>
      <c r="BE70" s="223"/>
      <c r="BF70" s="223"/>
      <c r="BG70" s="223"/>
      <c r="BH70" s="223"/>
      <c r="BI70" s="223"/>
      <c r="BJ70" s="223"/>
      <c r="BK70" s="223"/>
      <c r="BL70" s="223"/>
      <c r="BM70" s="223"/>
      <c r="BN70" s="223"/>
      <c r="BO70" s="223"/>
      <c r="BP70" s="223"/>
      <c r="BQ70" s="220">
        <v>64</v>
      </c>
      <c r="BR70" s="225"/>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12"/>
    </row>
    <row r="71" spans="1:131" ht="26.25" customHeight="1" x14ac:dyDescent="0.2">
      <c r="A71" s="220">
        <v>4</v>
      </c>
      <c r="B71" s="860"/>
      <c r="C71" s="861"/>
      <c r="D71" s="861"/>
      <c r="E71" s="861"/>
      <c r="F71" s="861"/>
      <c r="G71" s="861"/>
      <c r="H71" s="861"/>
      <c r="I71" s="861"/>
      <c r="J71" s="861"/>
      <c r="K71" s="861"/>
      <c r="L71" s="861"/>
      <c r="M71" s="861"/>
      <c r="N71" s="861"/>
      <c r="O71" s="861"/>
      <c r="P71" s="862"/>
      <c r="Q71" s="863"/>
      <c r="R71" s="817"/>
      <c r="S71" s="817"/>
      <c r="T71" s="817"/>
      <c r="U71" s="817"/>
      <c r="V71" s="817"/>
      <c r="W71" s="817"/>
      <c r="X71" s="817"/>
      <c r="Y71" s="817"/>
      <c r="Z71" s="817"/>
      <c r="AA71" s="817"/>
      <c r="AB71" s="817"/>
      <c r="AC71" s="817"/>
      <c r="AD71" s="817"/>
      <c r="AE71" s="817"/>
      <c r="AF71" s="817"/>
      <c r="AG71" s="817"/>
      <c r="AH71" s="817"/>
      <c r="AI71" s="817"/>
      <c r="AJ71" s="817"/>
      <c r="AK71" s="817"/>
      <c r="AL71" s="817"/>
      <c r="AM71" s="817"/>
      <c r="AN71" s="817"/>
      <c r="AO71" s="817"/>
      <c r="AP71" s="817"/>
      <c r="AQ71" s="817"/>
      <c r="AR71" s="817"/>
      <c r="AS71" s="817"/>
      <c r="AT71" s="817"/>
      <c r="AU71" s="817"/>
      <c r="AV71" s="817"/>
      <c r="AW71" s="817"/>
      <c r="AX71" s="817"/>
      <c r="AY71" s="817"/>
      <c r="AZ71" s="819"/>
      <c r="BA71" s="819"/>
      <c r="BB71" s="819"/>
      <c r="BC71" s="819"/>
      <c r="BD71" s="820"/>
      <c r="BE71" s="223"/>
      <c r="BF71" s="223"/>
      <c r="BG71" s="223"/>
      <c r="BH71" s="223"/>
      <c r="BI71" s="223"/>
      <c r="BJ71" s="223"/>
      <c r="BK71" s="223"/>
      <c r="BL71" s="223"/>
      <c r="BM71" s="223"/>
      <c r="BN71" s="223"/>
      <c r="BO71" s="223"/>
      <c r="BP71" s="223"/>
      <c r="BQ71" s="220">
        <v>65</v>
      </c>
      <c r="BR71" s="225"/>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12"/>
    </row>
    <row r="72" spans="1:131" ht="26.25" customHeight="1" x14ac:dyDescent="0.2">
      <c r="A72" s="220">
        <v>5</v>
      </c>
      <c r="B72" s="860"/>
      <c r="C72" s="861"/>
      <c r="D72" s="861"/>
      <c r="E72" s="861"/>
      <c r="F72" s="861"/>
      <c r="G72" s="861"/>
      <c r="H72" s="861"/>
      <c r="I72" s="861"/>
      <c r="J72" s="861"/>
      <c r="K72" s="861"/>
      <c r="L72" s="861"/>
      <c r="M72" s="861"/>
      <c r="N72" s="861"/>
      <c r="O72" s="861"/>
      <c r="P72" s="862"/>
      <c r="Q72" s="863"/>
      <c r="R72" s="817"/>
      <c r="S72" s="817"/>
      <c r="T72" s="817"/>
      <c r="U72" s="817"/>
      <c r="V72" s="817"/>
      <c r="W72" s="817"/>
      <c r="X72" s="817"/>
      <c r="Y72" s="817"/>
      <c r="Z72" s="817"/>
      <c r="AA72" s="817"/>
      <c r="AB72" s="817"/>
      <c r="AC72" s="817"/>
      <c r="AD72" s="817"/>
      <c r="AE72" s="817"/>
      <c r="AF72" s="817"/>
      <c r="AG72" s="817"/>
      <c r="AH72" s="817"/>
      <c r="AI72" s="817"/>
      <c r="AJ72" s="817"/>
      <c r="AK72" s="817"/>
      <c r="AL72" s="817"/>
      <c r="AM72" s="817"/>
      <c r="AN72" s="817"/>
      <c r="AO72" s="817"/>
      <c r="AP72" s="817"/>
      <c r="AQ72" s="817"/>
      <c r="AR72" s="817"/>
      <c r="AS72" s="817"/>
      <c r="AT72" s="817"/>
      <c r="AU72" s="817"/>
      <c r="AV72" s="817"/>
      <c r="AW72" s="817"/>
      <c r="AX72" s="817"/>
      <c r="AY72" s="817"/>
      <c r="AZ72" s="819"/>
      <c r="BA72" s="819"/>
      <c r="BB72" s="819"/>
      <c r="BC72" s="819"/>
      <c r="BD72" s="820"/>
      <c r="BE72" s="223"/>
      <c r="BF72" s="223"/>
      <c r="BG72" s="223"/>
      <c r="BH72" s="223"/>
      <c r="BI72" s="223"/>
      <c r="BJ72" s="223"/>
      <c r="BK72" s="223"/>
      <c r="BL72" s="223"/>
      <c r="BM72" s="223"/>
      <c r="BN72" s="223"/>
      <c r="BO72" s="223"/>
      <c r="BP72" s="223"/>
      <c r="BQ72" s="220">
        <v>66</v>
      </c>
      <c r="BR72" s="225"/>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12"/>
    </row>
    <row r="73" spans="1:131" ht="26.25" customHeight="1" x14ac:dyDescent="0.2">
      <c r="A73" s="220">
        <v>6</v>
      </c>
      <c r="B73" s="860"/>
      <c r="C73" s="861"/>
      <c r="D73" s="861"/>
      <c r="E73" s="861"/>
      <c r="F73" s="861"/>
      <c r="G73" s="861"/>
      <c r="H73" s="861"/>
      <c r="I73" s="861"/>
      <c r="J73" s="861"/>
      <c r="K73" s="861"/>
      <c r="L73" s="861"/>
      <c r="M73" s="861"/>
      <c r="N73" s="861"/>
      <c r="O73" s="861"/>
      <c r="P73" s="862"/>
      <c r="Q73" s="863"/>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19"/>
      <c r="BA73" s="819"/>
      <c r="BB73" s="819"/>
      <c r="BC73" s="819"/>
      <c r="BD73" s="820"/>
      <c r="BE73" s="223"/>
      <c r="BF73" s="223"/>
      <c r="BG73" s="223"/>
      <c r="BH73" s="223"/>
      <c r="BI73" s="223"/>
      <c r="BJ73" s="223"/>
      <c r="BK73" s="223"/>
      <c r="BL73" s="223"/>
      <c r="BM73" s="223"/>
      <c r="BN73" s="223"/>
      <c r="BO73" s="223"/>
      <c r="BP73" s="223"/>
      <c r="BQ73" s="220">
        <v>67</v>
      </c>
      <c r="BR73" s="225"/>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12"/>
    </row>
    <row r="74" spans="1:131" ht="26.25" customHeight="1" x14ac:dyDescent="0.2">
      <c r="A74" s="220">
        <v>7</v>
      </c>
      <c r="B74" s="860"/>
      <c r="C74" s="861"/>
      <c r="D74" s="861"/>
      <c r="E74" s="861"/>
      <c r="F74" s="861"/>
      <c r="G74" s="861"/>
      <c r="H74" s="861"/>
      <c r="I74" s="861"/>
      <c r="J74" s="861"/>
      <c r="K74" s="861"/>
      <c r="L74" s="861"/>
      <c r="M74" s="861"/>
      <c r="N74" s="861"/>
      <c r="O74" s="861"/>
      <c r="P74" s="862"/>
      <c r="Q74" s="863"/>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19"/>
      <c r="BA74" s="819"/>
      <c r="BB74" s="819"/>
      <c r="BC74" s="819"/>
      <c r="BD74" s="820"/>
      <c r="BE74" s="223"/>
      <c r="BF74" s="223"/>
      <c r="BG74" s="223"/>
      <c r="BH74" s="223"/>
      <c r="BI74" s="223"/>
      <c r="BJ74" s="223"/>
      <c r="BK74" s="223"/>
      <c r="BL74" s="223"/>
      <c r="BM74" s="223"/>
      <c r="BN74" s="223"/>
      <c r="BO74" s="223"/>
      <c r="BP74" s="223"/>
      <c r="BQ74" s="220">
        <v>68</v>
      </c>
      <c r="BR74" s="225"/>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12"/>
    </row>
    <row r="75" spans="1:131" ht="26.25" customHeight="1" x14ac:dyDescent="0.2">
      <c r="A75" s="220">
        <v>8</v>
      </c>
      <c r="B75" s="860"/>
      <c r="C75" s="861"/>
      <c r="D75" s="861"/>
      <c r="E75" s="861"/>
      <c r="F75" s="861"/>
      <c r="G75" s="861"/>
      <c r="H75" s="861"/>
      <c r="I75" s="861"/>
      <c r="J75" s="861"/>
      <c r="K75" s="861"/>
      <c r="L75" s="861"/>
      <c r="M75" s="861"/>
      <c r="N75" s="861"/>
      <c r="O75" s="861"/>
      <c r="P75" s="862"/>
      <c r="Q75" s="864"/>
      <c r="R75" s="865"/>
      <c r="S75" s="865"/>
      <c r="T75" s="865"/>
      <c r="U75" s="821"/>
      <c r="V75" s="866"/>
      <c r="W75" s="865"/>
      <c r="X75" s="865"/>
      <c r="Y75" s="865"/>
      <c r="Z75" s="821"/>
      <c r="AA75" s="866"/>
      <c r="AB75" s="865"/>
      <c r="AC75" s="865"/>
      <c r="AD75" s="865"/>
      <c r="AE75" s="821"/>
      <c r="AF75" s="866"/>
      <c r="AG75" s="865"/>
      <c r="AH75" s="865"/>
      <c r="AI75" s="865"/>
      <c r="AJ75" s="821"/>
      <c r="AK75" s="866"/>
      <c r="AL75" s="865"/>
      <c r="AM75" s="865"/>
      <c r="AN75" s="865"/>
      <c r="AO75" s="821"/>
      <c r="AP75" s="866"/>
      <c r="AQ75" s="865"/>
      <c r="AR75" s="865"/>
      <c r="AS75" s="865"/>
      <c r="AT75" s="821"/>
      <c r="AU75" s="866"/>
      <c r="AV75" s="865"/>
      <c r="AW75" s="865"/>
      <c r="AX75" s="865"/>
      <c r="AY75" s="821"/>
      <c r="AZ75" s="819"/>
      <c r="BA75" s="819"/>
      <c r="BB75" s="819"/>
      <c r="BC75" s="819"/>
      <c r="BD75" s="820"/>
      <c r="BE75" s="223"/>
      <c r="BF75" s="223"/>
      <c r="BG75" s="223"/>
      <c r="BH75" s="223"/>
      <c r="BI75" s="223"/>
      <c r="BJ75" s="223"/>
      <c r="BK75" s="223"/>
      <c r="BL75" s="223"/>
      <c r="BM75" s="223"/>
      <c r="BN75" s="223"/>
      <c r="BO75" s="223"/>
      <c r="BP75" s="223"/>
      <c r="BQ75" s="220">
        <v>69</v>
      </c>
      <c r="BR75" s="225"/>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12"/>
    </row>
    <row r="76" spans="1:131" ht="26.25" customHeight="1" x14ac:dyDescent="0.2">
      <c r="A76" s="220">
        <v>9</v>
      </c>
      <c r="B76" s="860"/>
      <c r="C76" s="861"/>
      <c r="D76" s="861"/>
      <c r="E76" s="861"/>
      <c r="F76" s="861"/>
      <c r="G76" s="861"/>
      <c r="H76" s="861"/>
      <c r="I76" s="861"/>
      <c r="J76" s="861"/>
      <c r="K76" s="861"/>
      <c r="L76" s="861"/>
      <c r="M76" s="861"/>
      <c r="N76" s="861"/>
      <c r="O76" s="861"/>
      <c r="P76" s="862"/>
      <c r="Q76" s="864"/>
      <c r="R76" s="865"/>
      <c r="S76" s="865"/>
      <c r="T76" s="865"/>
      <c r="U76" s="821"/>
      <c r="V76" s="866"/>
      <c r="W76" s="865"/>
      <c r="X76" s="865"/>
      <c r="Y76" s="865"/>
      <c r="Z76" s="821"/>
      <c r="AA76" s="866"/>
      <c r="AB76" s="865"/>
      <c r="AC76" s="865"/>
      <c r="AD76" s="865"/>
      <c r="AE76" s="821"/>
      <c r="AF76" s="866"/>
      <c r="AG76" s="865"/>
      <c r="AH76" s="865"/>
      <c r="AI76" s="865"/>
      <c r="AJ76" s="821"/>
      <c r="AK76" s="866"/>
      <c r="AL76" s="865"/>
      <c r="AM76" s="865"/>
      <c r="AN76" s="865"/>
      <c r="AO76" s="821"/>
      <c r="AP76" s="866"/>
      <c r="AQ76" s="865"/>
      <c r="AR76" s="865"/>
      <c r="AS76" s="865"/>
      <c r="AT76" s="821"/>
      <c r="AU76" s="866"/>
      <c r="AV76" s="865"/>
      <c r="AW76" s="865"/>
      <c r="AX76" s="865"/>
      <c r="AY76" s="821"/>
      <c r="AZ76" s="819"/>
      <c r="BA76" s="819"/>
      <c r="BB76" s="819"/>
      <c r="BC76" s="819"/>
      <c r="BD76" s="820"/>
      <c r="BE76" s="223"/>
      <c r="BF76" s="223"/>
      <c r="BG76" s="223"/>
      <c r="BH76" s="223"/>
      <c r="BI76" s="223"/>
      <c r="BJ76" s="223"/>
      <c r="BK76" s="223"/>
      <c r="BL76" s="223"/>
      <c r="BM76" s="223"/>
      <c r="BN76" s="223"/>
      <c r="BO76" s="223"/>
      <c r="BP76" s="223"/>
      <c r="BQ76" s="220">
        <v>70</v>
      </c>
      <c r="BR76" s="225"/>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12"/>
    </row>
    <row r="77" spans="1:131" ht="26.25" customHeight="1" x14ac:dyDescent="0.2">
      <c r="A77" s="220">
        <v>10</v>
      </c>
      <c r="B77" s="860"/>
      <c r="C77" s="861"/>
      <c r="D77" s="861"/>
      <c r="E77" s="861"/>
      <c r="F77" s="861"/>
      <c r="G77" s="861"/>
      <c r="H77" s="861"/>
      <c r="I77" s="861"/>
      <c r="J77" s="861"/>
      <c r="K77" s="861"/>
      <c r="L77" s="861"/>
      <c r="M77" s="861"/>
      <c r="N77" s="861"/>
      <c r="O77" s="861"/>
      <c r="P77" s="862"/>
      <c r="Q77" s="864"/>
      <c r="R77" s="865"/>
      <c r="S77" s="865"/>
      <c r="T77" s="865"/>
      <c r="U77" s="821"/>
      <c r="V77" s="866"/>
      <c r="W77" s="865"/>
      <c r="X77" s="865"/>
      <c r="Y77" s="865"/>
      <c r="Z77" s="821"/>
      <c r="AA77" s="866"/>
      <c r="AB77" s="865"/>
      <c r="AC77" s="865"/>
      <c r="AD77" s="865"/>
      <c r="AE77" s="821"/>
      <c r="AF77" s="866"/>
      <c r="AG77" s="865"/>
      <c r="AH77" s="865"/>
      <c r="AI77" s="865"/>
      <c r="AJ77" s="821"/>
      <c r="AK77" s="866"/>
      <c r="AL77" s="865"/>
      <c r="AM77" s="865"/>
      <c r="AN77" s="865"/>
      <c r="AO77" s="821"/>
      <c r="AP77" s="866"/>
      <c r="AQ77" s="865"/>
      <c r="AR77" s="865"/>
      <c r="AS77" s="865"/>
      <c r="AT77" s="821"/>
      <c r="AU77" s="866"/>
      <c r="AV77" s="865"/>
      <c r="AW77" s="865"/>
      <c r="AX77" s="865"/>
      <c r="AY77" s="821"/>
      <c r="AZ77" s="819"/>
      <c r="BA77" s="819"/>
      <c r="BB77" s="819"/>
      <c r="BC77" s="819"/>
      <c r="BD77" s="820"/>
      <c r="BE77" s="223"/>
      <c r="BF77" s="223"/>
      <c r="BG77" s="223"/>
      <c r="BH77" s="223"/>
      <c r="BI77" s="223"/>
      <c r="BJ77" s="223"/>
      <c r="BK77" s="223"/>
      <c r="BL77" s="223"/>
      <c r="BM77" s="223"/>
      <c r="BN77" s="223"/>
      <c r="BO77" s="223"/>
      <c r="BP77" s="223"/>
      <c r="BQ77" s="220">
        <v>71</v>
      </c>
      <c r="BR77" s="225"/>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12"/>
    </row>
    <row r="78" spans="1:131" ht="26.25" customHeight="1" x14ac:dyDescent="0.2">
      <c r="A78" s="220">
        <v>11</v>
      </c>
      <c r="B78" s="860"/>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19"/>
      <c r="BA78" s="819"/>
      <c r="BB78" s="819"/>
      <c r="BC78" s="819"/>
      <c r="BD78" s="820"/>
      <c r="BE78" s="223"/>
      <c r="BF78" s="223"/>
      <c r="BG78" s="223"/>
      <c r="BH78" s="223"/>
      <c r="BI78" s="223"/>
      <c r="BJ78" s="212"/>
      <c r="BK78" s="212"/>
      <c r="BL78" s="212"/>
      <c r="BM78" s="212"/>
      <c r="BN78" s="212"/>
      <c r="BO78" s="223"/>
      <c r="BP78" s="223"/>
      <c r="BQ78" s="220">
        <v>72</v>
      </c>
      <c r="BR78" s="225"/>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12"/>
    </row>
    <row r="79" spans="1:131" ht="26.25" customHeight="1" x14ac:dyDescent="0.2">
      <c r="A79" s="220">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23"/>
      <c r="BF79" s="223"/>
      <c r="BG79" s="223"/>
      <c r="BH79" s="223"/>
      <c r="BI79" s="223"/>
      <c r="BJ79" s="212"/>
      <c r="BK79" s="212"/>
      <c r="BL79" s="212"/>
      <c r="BM79" s="212"/>
      <c r="BN79" s="212"/>
      <c r="BO79" s="223"/>
      <c r="BP79" s="223"/>
      <c r="BQ79" s="220">
        <v>73</v>
      </c>
      <c r="BR79" s="225"/>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12"/>
    </row>
    <row r="80" spans="1:131" ht="26.25" customHeight="1" x14ac:dyDescent="0.2">
      <c r="A80" s="220">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23"/>
      <c r="BF80" s="223"/>
      <c r="BG80" s="223"/>
      <c r="BH80" s="223"/>
      <c r="BI80" s="223"/>
      <c r="BJ80" s="223"/>
      <c r="BK80" s="223"/>
      <c r="BL80" s="223"/>
      <c r="BM80" s="223"/>
      <c r="BN80" s="223"/>
      <c r="BO80" s="223"/>
      <c r="BP80" s="223"/>
      <c r="BQ80" s="220">
        <v>74</v>
      </c>
      <c r="BR80" s="225"/>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12"/>
    </row>
    <row r="81" spans="1:131" ht="26.25" customHeight="1" x14ac:dyDescent="0.2">
      <c r="A81" s="220">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23"/>
      <c r="BF81" s="223"/>
      <c r="BG81" s="223"/>
      <c r="BH81" s="223"/>
      <c r="BI81" s="223"/>
      <c r="BJ81" s="223"/>
      <c r="BK81" s="223"/>
      <c r="BL81" s="223"/>
      <c r="BM81" s="223"/>
      <c r="BN81" s="223"/>
      <c r="BO81" s="223"/>
      <c r="BP81" s="223"/>
      <c r="BQ81" s="220">
        <v>75</v>
      </c>
      <c r="BR81" s="225"/>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12"/>
    </row>
    <row r="82" spans="1:131" ht="26.25" customHeight="1" x14ac:dyDescent="0.2">
      <c r="A82" s="220">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23"/>
      <c r="BF82" s="223"/>
      <c r="BG82" s="223"/>
      <c r="BH82" s="223"/>
      <c r="BI82" s="223"/>
      <c r="BJ82" s="223"/>
      <c r="BK82" s="223"/>
      <c r="BL82" s="223"/>
      <c r="BM82" s="223"/>
      <c r="BN82" s="223"/>
      <c r="BO82" s="223"/>
      <c r="BP82" s="223"/>
      <c r="BQ82" s="220">
        <v>76</v>
      </c>
      <c r="BR82" s="225"/>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12"/>
    </row>
    <row r="83" spans="1:131" ht="26.25" customHeight="1" x14ac:dyDescent="0.2">
      <c r="A83" s="220">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23"/>
      <c r="BF83" s="223"/>
      <c r="BG83" s="223"/>
      <c r="BH83" s="223"/>
      <c r="BI83" s="223"/>
      <c r="BJ83" s="223"/>
      <c r="BK83" s="223"/>
      <c r="BL83" s="223"/>
      <c r="BM83" s="223"/>
      <c r="BN83" s="223"/>
      <c r="BO83" s="223"/>
      <c r="BP83" s="223"/>
      <c r="BQ83" s="220">
        <v>77</v>
      </c>
      <c r="BR83" s="225"/>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12"/>
    </row>
    <row r="84" spans="1:131" ht="26.25" customHeight="1" x14ac:dyDescent="0.2">
      <c r="A84" s="220">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23"/>
      <c r="BF84" s="223"/>
      <c r="BG84" s="223"/>
      <c r="BH84" s="223"/>
      <c r="BI84" s="223"/>
      <c r="BJ84" s="223"/>
      <c r="BK84" s="223"/>
      <c r="BL84" s="223"/>
      <c r="BM84" s="223"/>
      <c r="BN84" s="223"/>
      <c r="BO84" s="223"/>
      <c r="BP84" s="223"/>
      <c r="BQ84" s="220">
        <v>78</v>
      </c>
      <c r="BR84" s="225"/>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12"/>
    </row>
    <row r="85" spans="1:131" ht="26.25" customHeight="1" x14ac:dyDescent="0.2">
      <c r="A85" s="220">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23"/>
      <c r="BF85" s="223"/>
      <c r="BG85" s="223"/>
      <c r="BH85" s="223"/>
      <c r="BI85" s="223"/>
      <c r="BJ85" s="223"/>
      <c r="BK85" s="223"/>
      <c r="BL85" s="223"/>
      <c r="BM85" s="223"/>
      <c r="BN85" s="223"/>
      <c r="BO85" s="223"/>
      <c r="BP85" s="223"/>
      <c r="BQ85" s="220">
        <v>79</v>
      </c>
      <c r="BR85" s="225"/>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12"/>
    </row>
    <row r="86" spans="1:131" ht="26.25" customHeight="1" x14ac:dyDescent="0.2">
      <c r="A86" s="220">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23"/>
      <c r="BF86" s="223"/>
      <c r="BG86" s="223"/>
      <c r="BH86" s="223"/>
      <c r="BI86" s="223"/>
      <c r="BJ86" s="223"/>
      <c r="BK86" s="223"/>
      <c r="BL86" s="223"/>
      <c r="BM86" s="223"/>
      <c r="BN86" s="223"/>
      <c r="BO86" s="223"/>
      <c r="BP86" s="223"/>
      <c r="BQ86" s="220">
        <v>80</v>
      </c>
      <c r="BR86" s="225"/>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12"/>
    </row>
    <row r="87" spans="1:131" ht="26.25" customHeight="1" x14ac:dyDescent="0.2">
      <c r="A87" s="226">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23"/>
      <c r="BF87" s="223"/>
      <c r="BG87" s="223"/>
      <c r="BH87" s="223"/>
      <c r="BI87" s="223"/>
      <c r="BJ87" s="223"/>
      <c r="BK87" s="223"/>
      <c r="BL87" s="223"/>
      <c r="BM87" s="223"/>
      <c r="BN87" s="223"/>
      <c r="BO87" s="223"/>
      <c r="BP87" s="223"/>
      <c r="BQ87" s="220">
        <v>81</v>
      </c>
      <c r="BR87" s="225"/>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12"/>
    </row>
    <row r="88" spans="1:131" ht="26.25" customHeight="1" thickBot="1" x14ac:dyDescent="0.25">
      <c r="A88" s="222" t="s">
        <v>376</v>
      </c>
      <c r="B88" s="776" t="s">
        <v>399</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c r="AG88" s="831"/>
      <c r="AH88" s="831"/>
      <c r="AI88" s="831"/>
      <c r="AJ88" s="831"/>
      <c r="AK88" s="828"/>
      <c r="AL88" s="828"/>
      <c r="AM88" s="828"/>
      <c r="AN88" s="828"/>
      <c r="AO88" s="828"/>
      <c r="AP88" s="831"/>
      <c r="AQ88" s="831"/>
      <c r="AR88" s="831"/>
      <c r="AS88" s="831"/>
      <c r="AT88" s="831"/>
      <c r="AU88" s="831"/>
      <c r="AV88" s="831"/>
      <c r="AW88" s="831"/>
      <c r="AX88" s="831"/>
      <c r="AY88" s="831"/>
      <c r="AZ88" s="836"/>
      <c r="BA88" s="836"/>
      <c r="BB88" s="836"/>
      <c r="BC88" s="836"/>
      <c r="BD88" s="837"/>
      <c r="BE88" s="223"/>
      <c r="BF88" s="223"/>
      <c r="BG88" s="223"/>
      <c r="BH88" s="223"/>
      <c r="BI88" s="223"/>
      <c r="BJ88" s="223"/>
      <c r="BK88" s="223"/>
      <c r="BL88" s="223"/>
      <c r="BM88" s="223"/>
      <c r="BN88" s="223"/>
      <c r="BO88" s="223"/>
      <c r="BP88" s="223"/>
      <c r="BQ88" s="220">
        <v>82</v>
      </c>
      <c r="BR88" s="225"/>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12"/>
    </row>
    <row r="89" spans="1:131" ht="26.25" hidden="1" customHeight="1" x14ac:dyDescent="0.2">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12"/>
    </row>
    <row r="90" spans="1:131" ht="26.25" hidden="1" customHeight="1" x14ac:dyDescent="0.2">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12"/>
    </row>
    <row r="91" spans="1:131" ht="26.25" hidden="1" customHeight="1" x14ac:dyDescent="0.2">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12"/>
    </row>
    <row r="92" spans="1:131" ht="26.25" hidden="1" customHeight="1" x14ac:dyDescent="0.2">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12"/>
    </row>
    <row r="93" spans="1:131" ht="26.25" hidden="1" customHeight="1" x14ac:dyDescent="0.2">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12"/>
    </row>
    <row r="94" spans="1:131" ht="26.25" hidden="1" customHeight="1" x14ac:dyDescent="0.2">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12"/>
    </row>
    <row r="95" spans="1:131" ht="26.25" hidden="1" customHeight="1" x14ac:dyDescent="0.2">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12"/>
    </row>
    <row r="96" spans="1:131" ht="26.25" hidden="1" customHeight="1" x14ac:dyDescent="0.2">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12"/>
    </row>
    <row r="97" spans="1:131" ht="26.25" hidden="1" customHeight="1" x14ac:dyDescent="0.2">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12"/>
    </row>
    <row r="98" spans="1:131" ht="26.25" hidden="1" customHeight="1" x14ac:dyDescent="0.2">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12"/>
    </row>
    <row r="99" spans="1:131" ht="26.25" hidden="1" customHeight="1" x14ac:dyDescent="0.2">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12"/>
    </row>
    <row r="100" spans="1:131" ht="26.25" hidden="1" customHeight="1" x14ac:dyDescent="0.2">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12"/>
    </row>
    <row r="101" spans="1:131" ht="26.25" hidden="1" customHeight="1" x14ac:dyDescent="0.2">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12"/>
    </row>
    <row r="102" spans="1:131" ht="26.25" customHeight="1" thickBot="1" x14ac:dyDescent="0.25">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376</v>
      </c>
      <c r="BR102" s="776" t="s">
        <v>400</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c r="CS102" s="839"/>
      <c r="CT102" s="839"/>
      <c r="CU102" s="839"/>
      <c r="CV102" s="878"/>
      <c r="CW102" s="877"/>
      <c r="CX102" s="839"/>
      <c r="CY102" s="839"/>
      <c r="CZ102" s="839"/>
      <c r="DA102" s="878"/>
      <c r="DB102" s="877"/>
      <c r="DC102" s="839"/>
      <c r="DD102" s="839"/>
      <c r="DE102" s="839"/>
      <c r="DF102" s="878"/>
      <c r="DG102" s="877"/>
      <c r="DH102" s="839"/>
      <c r="DI102" s="839"/>
      <c r="DJ102" s="839"/>
      <c r="DK102" s="878"/>
      <c r="DL102" s="877"/>
      <c r="DM102" s="839"/>
      <c r="DN102" s="839"/>
      <c r="DO102" s="839"/>
      <c r="DP102" s="878"/>
      <c r="DQ102" s="877"/>
      <c r="DR102" s="839"/>
      <c r="DS102" s="839"/>
      <c r="DT102" s="839"/>
      <c r="DU102" s="878"/>
      <c r="DV102" s="776"/>
      <c r="DW102" s="777"/>
      <c r="DX102" s="777"/>
      <c r="DY102" s="777"/>
      <c r="DZ102" s="901"/>
      <c r="EA102" s="212"/>
    </row>
    <row r="103" spans="1:131" ht="26.25" customHeight="1" x14ac:dyDescent="0.2">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902" t="s">
        <v>401</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12"/>
    </row>
    <row r="104" spans="1:131" ht="26.25" customHeight="1" x14ac:dyDescent="0.2">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903" t="s">
        <v>402</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12"/>
    </row>
    <row r="105" spans="1:131" ht="11.25" customHeight="1" x14ac:dyDescent="0.2">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2">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5">
      <c r="A107" s="231" t="s">
        <v>403</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404</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2">
      <c r="A108" s="904" t="s">
        <v>405</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406</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12" customFormat="1" ht="26.25" customHeight="1" x14ac:dyDescent="0.2">
      <c r="A109" s="899" t="s">
        <v>407</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408</v>
      </c>
      <c r="AB109" s="880"/>
      <c r="AC109" s="880"/>
      <c r="AD109" s="880"/>
      <c r="AE109" s="881"/>
      <c r="AF109" s="879" t="s">
        <v>409</v>
      </c>
      <c r="AG109" s="880"/>
      <c r="AH109" s="880"/>
      <c r="AI109" s="880"/>
      <c r="AJ109" s="881"/>
      <c r="AK109" s="879" t="s">
        <v>294</v>
      </c>
      <c r="AL109" s="880"/>
      <c r="AM109" s="880"/>
      <c r="AN109" s="880"/>
      <c r="AO109" s="881"/>
      <c r="AP109" s="879" t="s">
        <v>410</v>
      </c>
      <c r="AQ109" s="880"/>
      <c r="AR109" s="880"/>
      <c r="AS109" s="880"/>
      <c r="AT109" s="882"/>
      <c r="AU109" s="899" t="s">
        <v>407</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408</v>
      </c>
      <c r="BR109" s="880"/>
      <c r="BS109" s="880"/>
      <c r="BT109" s="880"/>
      <c r="BU109" s="881"/>
      <c r="BV109" s="879" t="s">
        <v>409</v>
      </c>
      <c r="BW109" s="880"/>
      <c r="BX109" s="880"/>
      <c r="BY109" s="880"/>
      <c r="BZ109" s="881"/>
      <c r="CA109" s="879" t="s">
        <v>294</v>
      </c>
      <c r="CB109" s="880"/>
      <c r="CC109" s="880"/>
      <c r="CD109" s="880"/>
      <c r="CE109" s="881"/>
      <c r="CF109" s="900" t="s">
        <v>410</v>
      </c>
      <c r="CG109" s="900"/>
      <c r="CH109" s="900"/>
      <c r="CI109" s="900"/>
      <c r="CJ109" s="900"/>
      <c r="CK109" s="879" t="s">
        <v>411</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408</v>
      </c>
      <c r="DH109" s="880"/>
      <c r="DI109" s="880"/>
      <c r="DJ109" s="880"/>
      <c r="DK109" s="881"/>
      <c r="DL109" s="879" t="s">
        <v>409</v>
      </c>
      <c r="DM109" s="880"/>
      <c r="DN109" s="880"/>
      <c r="DO109" s="880"/>
      <c r="DP109" s="881"/>
      <c r="DQ109" s="879" t="s">
        <v>294</v>
      </c>
      <c r="DR109" s="880"/>
      <c r="DS109" s="880"/>
      <c r="DT109" s="880"/>
      <c r="DU109" s="881"/>
      <c r="DV109" s="879" t="s">
        <v>410</v>
      </c>
      <c r="DW109" s="880"/>
      <c r="DX109" s="880"/>
      <c r="DY109" s="880"/>
      <c r="DZ109" s="882"/>
    </row>
    <row r="110" spans="1:131" s="212" customFormat="1" ht="26.25" customHeight="1" x14ac:dyDescent="0.2">
      <c r="A110" s="883" t="s">
        <v>412</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1422644</v>
      </c>
      <c r="AB110" s="887"/>
      <c r="AC110" s="887"/>
      <c r="AD110" s="887"/>
      <c r="AE110" s="888"/>
      <c r="AF110" s="889">
        <v>1320256</v>
      </c>
      <c r="AG110" s="887"/>
      <c r="AH110" s="887"/>
      <c r="AI110" s="887"/>
      <c r="AJ110" s="888"/>
      <c r="AK110" s="889">
        <v>1273902</v>
      </c>
      <c r="AL110" s="887"/>
      <c r="AM110" s="887"/>
      <c r="AN110" s="887"/>
      <c r="AO110" s="888"/>
      <c r="AP110" s="890">
        <v>17.899999999999999</v>
      </c>
      <c r="AQ110" s="891"/>
      <c r="AR110" s="891"/>
      <c r="AS110" s="891"/>
      <c r="AT110" s="892"/>
      <c r="AU110" s="893" t="s">
        <v>69</v>
      </c>
      <c r="AV110" s="894"/>
      <c r="AW110" s="894"/>
      <c r="AX110" s="894"/>
      <c r="AY110" s="894"/>
      <c r="AZ110" s="916" t="s">
        <v>413</v>
      </c>
      <c r="BA110" s="884"/>
      <c r="BB110" s="884"/>
      <c r="BC110" s="884"/>
      <c r="BD110" s="884"/>
      <c r="BE110" s="884"/>
      <c r="BF110" s="884"/>
      <c r="BG110" s="884"/>
      <c r="BH110" s="884"/>
      <c r="BI110" s="884"/>
      <c r="BJ110" s="884"/>
      <c r="BK110" s="884"/>
      <c r="BL110" s="884"/>
      <c r="BM110" s="884"/>
      <c r="BN110" s="884"/>
      <c r="BO110" s="884"/>
      <c r="BP110" s="885"/>
      <c r="BQ110" s="917">
        <v>12555169</v>
      </c>
      <c r="BR110" s="918"/>
      <c r="BS110" s="918"/>
      <c r="BT110" s="918"/>
      <c r="BU110" s="918"/>
      <c r="BV110" s="918">
        <v>12463135</v>
      </c>
      <c r="BW110" s="918"/>
      <c r="BX110" s="918"/>
      <c r="BY110" s="918"/>
      <c r="BZ110" s="918"/>
      <c r="CA110" s="918">
        <v>12485974</v>
      </c>
      <c r="CB110" s="918"/>
      <c r="CC110" s="918"/>
      <c r="CD110" s="918"/>
      <c r="CE110" s="918"/>
      <c r="CF110" s="931">
        <v>175</v>
      </c>
      <c r="CG110" s="932"/>
      <c r="CH110" s="932"/>
      <c r="CI110" s="932"/>
      <c r="CJ110" s="932"/>
      <c r="CK110" s="933" t="s">
        <v>414</v>
      </c>
      <c r="CL110" s="934"/>
      <c r="CM110" s="916" t="s">
        <v>415</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t="s">
        <v>122</v>
      </c>
      <c r="DH110" s="918"/>
      <c r="DI110" s="918"/>
      <c r="DJ110" s="918"/>
      <c r="DK110" s="918"/>
      <c r="DL110" s="918" t="s">
        <v>122</v>
      </c>
      <c r="DM110" s="918"/>
      <c r="DN110" s="918"/>
      <c r="DO110" s="918"/>
      <c r="DP110" s="918"/>
      <c r="DQ110" s="918" t="s">
        <v>122</v>
      </c>
      <c r="DR110" s="918"/>
      <c r="DS110" s="918"/>
      <c r="DT110" s="918"/>
      <c r="DU110" s="918"/>
      <c r="DV110" s="919" t="s">
        <v>122</v>
      </c>
      <c r="DW110" s="919"/>
      <c r="DX110" s="919"/>
      <c r="DY110" s="919"/>
      <c r="DZ110" s="920"/>
    </row>
    <row r="111" spans="1:131" s="212" customFormat="1" ht="26.25" customHeight="1" x14ac:dyDescent="0.2">
      <c r="A111" s="921" t="s">
        <v>416</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122</v>
      </c>
      <c r="AB111" s="925"/>
      <c r="AC111" s="925"/>
      <c r="AD111" s="925"/>
      <c r="AE111" s="926"/>
      <c r="AF111" s="927" t="s">
        <v>122</v>
      </c>
      <c r="AG111" s="925"/>
      <c r="AH111" s="925"/>
      <c r="AI111" s="925"/>
      <c r="AJ111" s="926"/>
      <c r="AK111" s="927" t="s">
        <v>122</v>
      </c>
      <c r="AL111" s="925"/>
      <c r="AM111" s="925"/>
      <c r="AN111" s="925"/>
      <c r="AO111" s="926"/>
      <c r="AP111" s="928" t="s">
        <v>122</v>
      </c>
      <c r="AQ111" s="929"/>
      <c r="AR111" s="929"/>
      <c r="AS111" s="929"/>
      <c r="AT111" s="930"/>
      <c r="AU111" s="895"/>
      <c r="AV111" s="896"/>
      <c r="AW111" s="896"/>
      <c r="AX111" s="896"/>
      <c r="AY111" s="896"/>
      <c r="AZ111" s="909" t="s">
        <v>417</v>
      </c>
      <c r="BA111" s="910"/>
      <c r="BB111" s="910"/>
      <c r="BC111" s="910"/>
      <c r="BD111" s="910"/>
      <c r="BE111" s="910"/>
      <c r="BF111" s="910"/>
      <c r="BG111" s="910"/>
      <c r="BH111" s="910"/>
      <c r="BI111" s="910"/>
      <c r="BJ111" s="910"/>
      <c r="BK111" s="910"/>
      <c r="BL111" s="910"/>
      <c r="BM111" s="910"/>
      <c r="BN111" s="910"/>
      <c r="BO111" s="910"/>
      <c r="BP111" s="911"/>
      <c r="BQ111" s="912" t="s">
        <v>122</v>
      </c>
      <c r="BR111" s="913"/>
      <c r="BS111" s="913"/>
      <c r="BT111" s="913"/>
      <c r="BU111" s="913"/>
      <c r="BV111" s="913" t="s">
        <v>122</v>
      </c>
      <c r="BW111" s="913"/>
      <c r="BX111" s="913"/>
      <c r="BY111" s="913"/>
      <c r="BZ111" s="913"/>
      <c r="CA111" s="913" t="s">
        <v>122</v>
      </c>
      <c r="CB111" s="913"/>
      <c r="CC111" s="913"/>
      <c r="CD111" s="913"/>
      <c r="CE111" s="913"/>
      <c r="CF111" s="907" t="s">
        <v>122</v>
      </c>
      <c r="CG111" s="908"/>
      <c r="CH111" s="908"/>
      <c r="CI111" s="908"/>
      <c r="CJ111" s="908"/>
      <c r="CK111" s="935"/>
      <c r="CL111" s="936"/>
      <c r="CM111" s="909" t="s">
        <v>418</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122</v>
      </c>
      <c r="DH111" s="913"/>
      <c r="DI111" s="913"/>
      <c r="DJ111" s="913"/>
      <c r="DK111" s="913"/>
      <c r="DL111" s="913" t="s">
        <v>122</v>
      </c>
      <c r="DM111" s="913"/>
      <c r="DN111" s="913"/>
      <c r="DO111" s="913"/>
      <c r="DP111" s="913"/>
      <c r="DQ111" s="913" t="s">
        <v>122</v>
      </c>
      <c r="DR111" s="913"/>
      <c r="DS111" s="913"/>
      <c r="DT111" s="913"/>
      <c r="DU111" s="913"/>
      <c r="DV111" s="914" t="s">
        <v>122</v>
      </c>
      <c r="DW111" s="914"/>
      <c r="DX111" s="914"/>
      <c r="DY111" s="914"/>
      <c r="DZ111" s="915"/>
    </row>
    <row r="112" spans="1:131" s="212" customFormat="1" ht="26.25" customHeight="1" x14ac:dyDescent="0.2">
      <c r="A112" s="939" t="s">
        <v>419</v>
      </c>
      <c r="B112" s="940"/>
      <c r="C112" s="910" t="s">
        <v>420</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t="s">
        <v>122</v>
      </c>
      <c r="AB112" s="946"/>
      <c r="AC112" s="946"/>
      <c r="AD112" s="946"/>
      <c r="AE112" s="947"/>
      <c r="AF112" s="948" t="s">
        <v>122</v>
      </c>
      <c r="AG112" s="946"/>
      <c r="AH112" s="946"/>
      <c r="AI112" s="946"/>
      <c r="AJ112" s="947"/>
      <c r="AK112" s="948" t="s">
        <v>122</v>
      </c>
      <c r="AL112" s="946"/>
      <c r="AM112" s="946"/>
      <c r="AN112" s="946"/>
      <c r="AO112" s="947"/>
      <c r="AP112" s="949" t="s">
        <v>122</v>
      </c>
      <c r="AQ112" s="950"/>
      <c r="AR112" s="950"/>
      <c r="AS112" s="950"/>
      <c r="AT112" s="951"/>
      <c r="AU112" s="895"/>
      <c r="AV112" s="896"/>
      <c r="AW112" s="896"/>
      <c r="AX112" s="896"/>
      <c r="AY112" s="896"/>
      <c r="AZ112" s="909" t="s">
        <v>421</v>
      </c>
      <c r="BA112" s="910"/>
      <c r="BB112" s="910"/>
      <c r="BC112" s="910"/>
      <c r="BD112" s="910"/>
      <c r="BE112" s="910"/>
      <c r="BF112" s="910"/>
      <c r="BG112" s="910"/>
      <c r="BH112" s="910"/>
      <c r="BI112" s="910"/>
      <c r="BJ112" s="910"/>
      <c r="BK112" s="910"/>
      <c r="BL112" s="910"/>
      <c r="BM112" s="910"/>
      <c r="BN112" s="910"/>
      <c r="BO112" s="910"/>
      <c r="BP112" s="911"/>
      <c r="BQ112" s="912">
        <v>392558</v>
      </c>
      <c r="BR112" s="913"/>
      <c r="BS112" s="913"/>
      <c r="BT112" s="913"/>
      <c r="BU112" s="913"/>
      <c r="BV112" s="913">
        <v>373441</v>
      </c>
      <c r="BW112" s="913"/>
      <c r="BX112" s="913"/>
      <c r="BY112" s="913"/>
      <c r="BZ112" s="913"/>
      <c r="CA112" s="913">
        <v>357864</v>
      </c>
      <c r="CB112" s="913"/>
      <c r="CC112" s="913"/>
      <c r="CD112" s="913"/>
      <c r="CE112" s="913"/>
      <c r="CF112" s="907">
        <v>5</v>
      </c>
      <c r="CG112" s="908"/>
      <c r="CH112" s="908"/>
      <c r="CI112" s="908"/>
      <c r="CJ112" s="908"/>
      <c r="CK112" s="935"/>
      <c r="CL112" s="936"/>
      <c r="CM112" s="909" t="s">
        <v>422</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t="s">
        <v>122</v>
      </c>
      <c r="DH112" s="913"/>
      <c r="DI112" s="913"/>
      <c r="DJ112" s="913"/>
      <c r="DK112" s="913"/>
      <c r="DL112" s="913" t="s">
        <v>122</v>
      </c>
      <c r="DM112" s="913"/>
      <c r="DN112" s="913"/>
      <c r="DO112" s="913"/>
      <c r="DP112" s="913"/>
      <c r="DQ112" s="913" t="s">
        <v>122</v>
      </c>
      <c r="DR112" s="913"/>
      <c r="DS112" s="913"/>
      <c r="DT112" s="913"/>
      <c r="DU112" s="913"/>
      <c r="DV112" s="914" t="s">
        <v>122</v>
      </c>
      <c r="DW112" s="914"/>
      <c r="DX112" s="914"/>
      <c r="DY112" s="914"/>
      <c r="DZ112" s="915"/>
    </row>
    <row r="113" spans="1:130" s="212" customFormat="1" ht="26.25" customHeight="1" x14ac:dyDescent="0.2">
      <c r="A113" s="941"/>
      <c r="B113" s="942"/>
      <c r="C113" s="910" t="s">
        <v>423</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v>60783</v>
      </c>
      <c r="AB113" s="925"/>
      <c r="AC113" s="925"/>
      <c r="AD113" s="925"/>
      <c r="AE113" s="926"/>
      <c r="AF113" s="927">
        <v>56789</v>
      </c>
      <c r="AG113" s="925"/>
      <c r="AH113" s="925"/>
      <c r="AI113" s="925"/>
      <c r="AJ113" s="926"/>
      <c r="AK113" s="927">
        <v>51374</v>
      </c>
      <c r="AL113" s="925"/>
      <c r="AM113" s="925"/>
      <c r="AN113" s="925"/>
      <c r="AO113" s="926"/>
      <c r="AP113" s="928">
        <v>0.7</v>
      </c>
      <c r="AQ113" s="929"/>
      <c r="AR113" s="929"/>
      <c r="AS113" s="929"/>
      <c r="AT113" s="930"/>
      <c r="AU113" s="895"/>
      <c r="AV113" s="896"/>
      <c r="AW113" s="896"/>
      <c r="AX113" s="896"/>
      <c r="AY113" s="896"/>
      <c r="AZ113" s="909" t="s">
        <v>424</v>
      </c>
      <c r="BA113" s="910"/>
      <c r="BB113" s="910"/>
      <c r="BC113" s="910"/>
      <c r="BD113" s="910"/>
      <c r="BE113" s="910"/>
      <c r="BF113" s="910"/>
      <c r="BG113" s="910"/>
      <c r="BH113" s="910"/>
      <c r="BI113" s="910"/>
      <c r="BJ113" s="910"/>
      <c r="BK113" s="910"/>
      <c r="BL113" s="910"/>
      <c r="BM113" s="910"/>
      <c r="BN113" s="910"/>
      <c r="BO113" s="910"/>
      <c r="BP113" s="911"/>
      <c r="BQ113" s="912" t="s">
        <v>122</v>
      </c>
      <c r="BR113" s="913"/>
      <c r="BS113" s="913"/>
      <c r="BT113" s="913"/>
      <c r="BU113" s="913"/>
      <c r="BV113" s="913" t="s">
        <v>122</v>
      </c>
      <c r="BW113" s="913"/>
      <c r="BX113" s="913"/>
      <c r="BY113" s="913"/>
      <c r="BZ113" s="913"/>
      <c r="CA113" s="913" t="s">
        <v>122</v>
      </c>
      <c r="CB113" s="913"/>
      <c r="CC113" s="913"/>
      <c r="CD113" s="913"/>
      <c r="CE113" s="913"/>
      <c r="CF113" s="907" t="s">
        <v>122</v>
      </c>
      <c r="CG113" s="908"/>
      <c r="CH113" s="908"/>
      <c r="CI113" s="908"/>
      <c r="CJ113" s="908"/>
      <c r="CK113" s="935"/>
      <c r="CL113" s="936"/>
      <c r="CM113" s="909" t="s">
        <v>425</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122</v>
      </c>
      <c r="DH113" s="946"/>
      <c r="DI113" s="946"/>
      <c r="DJ113" s="946"/>
      <c r="DK113" s="947"/>
      <c r="DL113" s="948" t="s">
        <v>122</v>
      </c>
      <c r="DM113" s="946"/>
      <c r="DN113" s="946"/>
      <c r="DO113" s="946"/>
      <c r="DP113" s="947"/>
      <c r="DQ113" s="948" t="s">
        <v>122</v>
      </c>
      <c r="DR113" s="946"/>
      <c r="DS113" s="946"/>
      <c r="DT113" s="946"/>
      <c r="DU113" s="947"/>
      <c r="DV113" s="949" t="s">
        <v>122</v>
      </c>
      <c r="DW113" s="950"/>
      <c r="DX113" s="950"/>
      <c r="DY113" s="950"/>
      <c r="DZ113" s="951"/>
    </row>
    <row r="114" spans="1:130" s="212" customFormat="1" ht="26.25" customHeight="1" x14ac:dyDescent="0.2">
      <c r="A114" s="941"/>
      <c r="B114" s="942"/>
      <c r="C114" s="910" t="s">
        <v>426</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t="s">
        <v>122</v>
      </c>
      <c r="AB114" s="946"/>
      <c r="AC114" s="946"/>
      <c r="AD114" s="946"/>
      <c r="AE114" s="947"/>
      <c r="AF114" s="948" t="s">
        <v>122</v>
      </c>
      <c r="AG114" s="946"/>
      <c r="AH114" s="946"/>
      <c r="AI114" s="946"/>
      <c r="AJ114" s="947"/>
      <c r="AK114" s="948" t="s">
        <v>122</v>
      </c>
      <c r="AL114" s="946"/>
      <c r="AM114" s="946"/>
      <c r="AN114" s="946"/>
      <c r="AO114" s="947"/>
      <c r="AP114" s="949" t="s">
        <v>122</v>
      </c>
      <c r="AQ114" s="950"/>
      <c r="AR114" s="950"/>
      <c r="AS114" s="950"/>
      <c r="AT114" s="951"/>
      <c r="AU114" s="895"/>
      <c r="AV114" s="896"/>
      <c r="AW114" s="896"/>
      <c r="AX114" s="896"/>
      <c r="AY114" s="896"/>
      <c r="AZ114" s="909" t="s">
        <v>427</v>
      </c>
      <c r="BA114" s="910"/>
      <c r="BB114" s="910"/>
      <c r="BC114" s="910"/>
      <c r="BD114" s="910"/>
      <c r="BE114" s="910"/>
      <c r="BF114" s="910"/>
      <c r="BG114" s="910"/>
      <c r="BH114" s="910"/>
      <c r="BI114" s="910"/>
      <c r="BJ114" s="910"/>
      <c r="BK114" s="910"/>
      <c r="BL114" s="910"/>
      <c r="BM114" s="910"/>
      <c r="BN114" s="910"/>
      <c r="BO114" s="910"/>
      <c r="BP114" s="911"/>
      <c r="BQ114" s="912">
        <v>2017775</v>
      </c>
      <c r="BR114" s="913"/>
      <c r="BS114" s="913"/>
      <c r="BT114" s="913"/>
      <c r="BU114" s="913"/>
      <c r="BV114" s="913">
        <v>2032027</v>
      </c>
      <c r="BW114" s="913"/>
      <c r="BX114" s="913"/>
      <c r="BY114" s="913"/>
      <c r="BZ114" s="913"/>
      <c r="CA114" s="913">
        <v>2068788</v>
      </c>
      <c r="CB114" s="913"/>
      <c r="CC114" s="913"/>
      <c r="CD114" s="913"/>
      <c r="CE114" s="913"/>
      <c r="CF114" s="907">
        <v>29</v>
      </c>
      <c r="CG114" s="908"/>
      <c r="CH114" s="908"/>
      <c r="CI114" s="908"/>
      <c r="CJ114" s="908"/>
      <c r="CK114" s="935"/>
      <c r="CL114" s="936"/>
      <c r="CM114" s="909" t="s">
        <v>428</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122</v>
      </c>
      <c r="DH114" s="946"/>
      <c r="DI114" s="946"/>
      <c r="DJ114" s="946"/>
      <c r="DK114" s="947"/>
      <c r="DL114" s="948" t="s">
        <v>122</v>
      </c>
      <c r="DM114" s="946"/>
      <c r="DN114" s="946"/>
      <c r="DO114" s="946"/>
      <c r="DP114" s="947"/>
      <c r="DQ114" s="948" t="s">
        <v>122</v>
      </c>
      <c r="DR114" s="946"/>
      <c r="DS114" s="946"/>
      <c r="DT114" s="946"/>
      <c r="DU114" s="947"/>
      <c r="DV114" s="949" t="s">
        <v>122</v>
      </c>
      <c r="DW114" s="950"/>
      <c r="DX114" s="950"/>
      <c r="DY114" s="950"/>
      <c r="DZ114" s="951"/>
    </row>
    <row r="115" spans="1:130" s="212" customFormat="1" ht="26.25" customHeight="1" x14ac:dyDescent="0.2">
      <c r="A115" s="941"/>
      <c r="B115" s="942"/>
      <c r="C115" s="910" t="s">
        <v>429</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t="s">
        <v>122</v>
      </c>
      <c r="AB115" s="925"/>
      <c r="AC115" s="925"/>
      <c r="AD115" s="925"/>
      <c r="AE115" s="926"/>
      <c r="AF115" s="927" t="s">
        <v>122</v>
      </c>
      <c r="AG115" s="925"/>
      <c r="AH115" s="925"/>
      <c r="AI115" s="925"/>
      <c r="AJ115" s="926"/>
      <c r="AK115" s="927" t="s">
        <v>122</v>
      </c>
      <c r="AL115" s="925"/>
      <c r="AM115" s="925"/>
      <c r="AN115" s="925"/>
      <c r="AO115" s="926"/>
      <c r="AP115" s="928" t="s">
        <v>122</v>
      </c>
      <c r="AQ115" s="929"/>
      <c r="AR115" s="929"/>
      <c r="AS115" s="929"/>
      <c r="AT115" s="930"/>
      <c r="AU115" s="895"/>
      <c r="AV115" s="896"/>
      <c r="AW115" s="896"/>
      <c r="AX115" s="896"/>
      <c r="AY115" s="896"/>
      <c r="AZ115" s="909" t="s">
        <v>430</v>
      </c>
      <c r="BA115" s="910"/>
      <c r="BB115" s="910"/>
      <c r="BC115" s="910"/>
      <c r="BD115" s="910"/>
      <c r="BE115" s="910"/>
      <c r="BF115" s="910"/>
      <c r="BG115" s="910"/>
      <c r="BH115" s="910"/>
      <c r="BI115" s="910"/>
      <c r="BJ115" s="910"/>
      <c r="BK115" s="910"/>
      <c r="BL115" s="910"/>
      <c r="BM115" s="910"/>
      <c r="BN115" s="910"/>
      <c r="BO115" s="910"/>
      <c r="BP115" s="911"/>
      <c r="BQ115" s="912" t="s">
        <v>122</v>
      </c>
      <c r="BR115" s="913"/>
      <c r="BS115" s="913"/>
      <c r="BT115" s="913"/>
      <c r="BU115" s="913"/>
      <c r="BV115" s="913" t="s">
        <v>122</v>
      </c>
      <c r="BW115" s="913"/>
      <c r="BX115" s="913"/>
      <c r="BY115" s="913"/>
      <c r="BZ115" s="913"/>
      <c r="CA115" s="913" t="s">
        <v>122</v>
      </c>
      <c r="CB115" s="913"/>
      <c r="CC115" s="913"/>
      <c r="CD115" s="913"/>
      <c r="CE115" s="913"/>
      <c r="CF115" s="907" t="s">
        <v>122</v>
      </c>
      <c r="CG115" s="908"/>
      <c r="CH115" s="908"/>
      <c r="CI115" s="908"/>
      <c r="CJ115" s="908"/>
      <c r="CK115" s="935"/>
      <c r="CL115" s="936"/>
      <c r="CM115" s="909" t="s">
        <v>431</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t="s">
        <v>122</v>
      </c>
      <c r="DH115" s="946"/>
      <c r="DI115" s="946"/>
      <c r="DJ115" s="946"/>
      <c r="DK115" s="947"/>
      <c r="DL115" s="948" t="s">
        <v>122</v>
      </c>
      <c r="DM115" s="946"/>
      <c r="DN115" s="946"/>
      <c r="DO115" s="946"/>
      <c r="DP115" s="947"/>
      <c r="DQ115" s="948" t="s">
        <v>122</v>
      </c>
      <c r="DR115" s="946"/>
      <c r="DS115" s="946"/>
      <c r="DT115" s="946"/>
      <c r="DU115" s="947"/>
      <c r="DV115" s="949" t="s">
        <v>122</v>
      </c>
      <c r="DW115" s="950"/>
      <c r="DX115" s="950"/>
      <c r="DY115" s="950"/>
      <c r="DZ115" s="951"/>
    </row>
    <row r="116" spans="1:130" s="212" customFormat="1" ht="26.25" customHeight="1" x14ac:dyDescent="0.2">
      <c r="A116" s="943"/>
      <c r="B116" s="944"/>
      <c r="C116" s="952" t="s">
        <v>432</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v>145</v>
      </c>
      <c r="AB116" s="946"/>
      <c r="AC116" s="946"/>
      <c r="AD116" s="946"/>
      <c r="AE116" s="947"/>
      <c r="AF116" s="948">
        <v>207</v>
      </c>
      <c r="AG116" s="946"/>
      <c r="AH116" s="946"/>
      <c r="AI116" s="946"/>
      <c r="AJ116" s="947"/>
      <c r="AK116" s="948">
        <v>470</v>
      </c>
      <c r="AL116" s="946"/>
      <c r="AM116" s="946"/>
      <c r="AN116" s="946"/>
      <c r="AO116" s="947"/>
      <c r="AP116" s="949">
        <v>0</v>
      </c>
      <c r="AQ116" s="950"/>
      <c r="AR116" s="950"/>
      <c r="AS116" s="950"/>
      <c r="AT116" s="951"/>
      <c r="AU116" s="895"/>
      <c r="AV116" s="896"/>
      <c r="AW116" s="896"/>
      <c r="AX116" s="896"/>
      <c r="AY116" s="896"/>
      <c r="AZ116" s="954" t="s">
        <v>433</v>
      </c>
      <c r="BA116" s="955"/>
      <c r="BB116" s="955"/>
      <c r="BC116" s="955"/>
      <c r="BD116" s="955"/>
      <c r="BE116" s="955"/>
      <c r="BF116" s="955"/>
      <c r="BG116" s="955"/>
      <c r="BH116" s="955"/>
      <c r="BI116" s="955"/>
      <c r="BJ116" s="955"/>
      <c r="BK116" s="955"/>
      <c r="BL116" s="955"/>
      <c r="BM116" s="955"/>
      <c r="BN116" s="955"/>
      <c r="BO116" s="955"/>
      <c r="BP116" s="956"/>
      <c r="BQ116" s="912" t="s">
        <v>122</v>
      </c>
      <c r="BR116" s="913"/>
      <c r="BS116" s="913"/>
      <c r="BT116" s="913"/>
      <c r="BU116" s="913"/>
      <c r="BV116" s="913" t="s">
        <v>122</v>
      </c>
      <c r="BW116" s="913"/>
      <c r="BX116" s="913"/>
      <c r="BY116" s="913"/>
      <c r="BZ116" s="913"/>
      <c r="CA116" s="913" t="s">
        <v>122</v>
      </c>
      <c r="CB116" s="913"/>
      <c r="CC116" s="913"/>
      <c r="CD116" s="913"/>
      <c r="CE116" s="913"/>
      <c r="CF116" s="907" t="s">
        <v>122</v>
      </c>
      <c r="CG116" s="908"/>
      <c r="CH116" s="908"/>
      <c r="CI116" s="908"/>
      <c r="CJ116" s="908"/>
      <c r="CK116" s="935"/>
      <c r="CL116" s="936"/>
      <c r="CM116" s="909" t="s">
        <v>434</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t="s">
        <v>122</v>
      </c>
      <c r="DH116" s="946"/>
      <c r="DI116" s="946"/>
      <c r="DJ116" s="946"/>
      <c r="DK116" s="947"/>
      <c r="DL116" s="948" t="s">
        <v>122</v>
      </c>
      <c r="DM116" s="946"/>
      <c r="DN116" s="946"/>
      <c r="DO116" s="946"/>
      <c r="DP116" s="947"/>
      <c r="DQ116" s="948" t="s">
        <v>122</v>
      </c>
      <c r="DR116" s="946"/>
      <c r="DS116" s="946"/>
      <c r="DT116" s="946"/>
      <c r="DU116" s="947"/>
      <c r="DV116" s="949" t="s">
        <v>122</v>
      </c>
      <c r="DW116" s="950"/>
      <c r="DX116" s="950"/>
      <c r="DY116" s="950"/>
      <c r="DZ116" s="951"/>
    </row>
    <row r="117" spans="1:130" s="212" customFormat="1" ht="26.25" customHeight="1" x14ac:dyDescent="0.2">
      <c r="A117" s="899" t="s">
        <v>177</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435</v>
      </c>
      <c r="Z117" s="881"/>
      <c r="AA117" s="965">
        <v>1483572</v>
      </c>
      <c r="AB117" s="966"/>
      <c r="AC117" s="966"/>
      <c r="AD117" s="966"/>
      <c r="AE117" s="967"/>
      <c r="AF117" s="968">
        <v>1377252</v>
      </c>
      <c r="AG117" s="966"/>
      <c r="AH117" s="966"/>
      <c r="AI117" s="966"/>
      <c r="AJ117" s="967"/>
      <c r="AK117" s="968">
        <v>1325746</v>
      </c>
      <c r="AL117" s="966"/>
      <c r="AM117" s="966"/>
      <c r="AN117" s="966"/>
      <c r="AO117" s="967"/>
      <c r="AP117" s="969"/>
      <c r="AQ117" s="970"/>
      <c r="AR117" s="970"/>
      <c r="AS117" s="970"/>
      <c r="AT117" s="971"/>
      <c r="AU117" s="895"/>
      <c r="AV117" s="896"/>
      <c r="AW117" s="896"/>
      <c r="AX117" s="896"/>
      <c r="AY117" s="896"/>
      <c r="AZ117" s="961" t="s">
        <v>436</v>
      </c>
      <c r="BA117" s="962"/>
      <c r="BB117" s="962"/>
      <c r="BC117" s="962"/>
      <c r="BD117" s="962"/>
      <c r="BE117" s="962"/>
      <c r="BF117" s="962"/>
      <c r="BG117" s="962"/>
      <c r="BH117" s="962"/>
      <c r="BI117" s="962"/>
      <c r="BJ117" s="962"/>
      <c r="BK117" s="962"/>
      <c r="BL117" s="962"/>
      <c r="BM117" s="962"/>
      <c r="BN117" s="962"/>
      <c r="BO117" s="962"/>
      <c r="BP117" s="963"/>
      <c r="BQ117" s="912" t="s">
        <v>122</v>
      </c>
      <c r="BR117" s="913"/>
      <c r="BS117" s="913"/>
      <c r="BT117" s="913"/>
      <c r="BU117" s="913"/>
      <c r="BV117" s="913" t="s">
        <v>122</v>
      </c>
      <c r="BW117" s="913"/>
      <c r="BX117" s="913"/>
      <c r="BY117" s="913"/>
      <c r="BZ117" s="913"/>
      <c r="CA117" s="913" t="s">
        <v>122</v>
      </c>
      <c r="CB117" s="913"/>
      <c r="CC117" s="913"/>
      <c r="CD117" s="913"/>
      <c r="CE117" s="913"/>
      <c r="CF117" s="907" t="s">
        <v>122</v>
      </c>
      <c r="CG117" s="908"/>
      <c r="CH117" s="908"/>
      <c r="CI117" s="908"/>
      <c r="CJ117" s="908"/>
      <c r="CK117" s="935"/>
      <c r="CL117" s="936"/>
      <c r="CM117" s="909" t="s">
        <v>437</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122</v>
      </c>
      <c r="DH117" s="946"/>
      <c r="DI117" s="946"/>
      <c r="DJ117" s="946"/>
      <c r="DK117" s="947"/>
      <c r="DL117" s="948" t="s">
        <v>122</v>
      </c>
      <c r="DM117" s="946"/>
      <c r="DN117" s="946"/>
      <c r="DO117" s="946"/>
      <c r="DP117" s="947"/>
      <c r="DQ117" s="948" t="s">
        <v>122</v>
      </c>
      <c r="DR117" s="946"/>
      <c r="DS117" s="946"/>
      <c r="DT117" s="946"/>
      <c r="DU117" s="947"/>
      <c r="DV117" s="949" t="s">
        <v>122</v>
      </c>
      <c r="DW117" s="950"/>
      <c r="DX117" s="950"/>
      <c r="DY117" s="950"/>
      <c r="DZ117" s="951"/>
    </row>
    <row r="118" spans="1:130" s="212" customFormat="1" ht="26.25" customHeight="1" x14ac:dyDescent="0.2">
      <c r="A118" s="899" t="s">
        <v>411</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408</v>
      </c>
      <c r="AB118" s="880"/>
      <c r="AC118" s="880"/>
      <c r="AD118" s="880"/>
      <c r="AE118" s="881"/>
      <c r="AF118" s="879" t="s">
        <v>409</v>
      </c>
      <c r="AG118" s="880"/>
      <c r="AH118" s="880"/>
      <c r="AI118" s="880"/>
      <c r="AJ118" s="881"/>
      <c r="AK118" s="879" t="s">
        <v>294</v>
      </c>
      <c r="AL118" s="880"/>
      <c r="AM118" s="880"/>
      <c r="AN118" s="880"/>
      <c r="AO118" s="881"/>
      <c r="AP118" s="957" t="s">
        <v>410</v>
      </c>
      <c r="AQ118" s="958"/>
      <c r="AR118" s="958"/>
      <c r="AS118" s="958"/>
      <c r="AT118" s="959"/>
      <c r="AU118" s="895"/>
      <c r="AV118" s="896"/>
      <c r="AW118" s="896"/>
      <c r="AX118" s="896"/>
      <c r="AY118" s="896"/>
      <c r="AZ118" s="960" t="s">
        <v>438</v>
      </c>
      <c r="BA118" s="952"/>
      <c r="BB118" s="952"/>
      <c r="BC118" s="952"/>
      <c r="BD118" s="952"/>
      <c r="BE118" s="952"/>
      <c r="BF118" s="952"/>
      <c r="BG118" s="952"/>
      <c r="BH118" s="952"/>
      <c r="BI118" s="952"/>
      <c r="BJ118" s="952"/>
      <c r="BK118" s="952"/>
      <c r="BL118" s="952"/>
      <c r="BM118" s="952"/>
      <c r="BN118" s="952"/>
      <c r="BO118" s="952"/>
      <c r="BP118" s="953"/>
      <c r="BQ118" s="986" t="s">
        <v>122</v>
      </c>
      <c r="BR118" s="987"/>
      <c r="BS118" s="987"/>
      <c r="BT118" s="987"/>
      <c r="BU118" s="987"/>
      <c r="BV118" s="987" t="s">
        <v>122</v>
      </c>
      <c r="BW118" s="987"/>
      <c r="BX118" s="987"/>
      <c r="BY118" s="987"/>
      <c r="BZ118" s="987"/>
      <c r="CA118" s="987" t="s">
        <v>122</v>
      </c>
      <c r="CB118" s="987"/>
      <c r="CC118" s="987"/>
      <c r="CD118" s="987"/>
      <c r="CE118" s="987"/>
      <c r="CF118" s="907" t="s">
        <v>122</v>
      </c>
      <c r="CG118" s="908"/>
      <c r="CH118" s="908"/>
      <c r="CI118" s="908"/>
      <c r="CJ118" s="908"/>
      <c r="CK118" s="935"/>
      <c r="CL118" s="936"/>
      <c r="CM118" s="909" t="s">
        <v>439</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122</v>
      </c>
      <c r="DH118" s="946"/>
      <c r="DI118" s="946"/>
      <c r="DJ118" s="946"/>
      <c r="DK118" s="947"/>
      <c r="DL118" s="948" t="s">
        <v>122</v>
      </c>
      <c r="DM118" s="946"/>
      <c r="DN118" s="946"/>
      <c r="DO118" s="946"/>
      <c r="DP118" s="947"/>
      <c r="DQ118" s="948" t="s">
        <v>122</v>
      </c>
      <c r="DR118" s="946"/>
      <c r="DS118" s="946"/>
      <c r="DT118" s="946"/>
      <c r="DU118" s="947"/>
      <c r="DV118" s="949" t="s">
        <v>122</v>
      </c>
      <c r="DW118" s="950"/>
      <c r="DX118" s="950"/>
      <c r="DY118" s="950"/>
      <c r="DZ118" s="951"/>
    </row>
    <row r="119" spans="1:130" s="212" customFormat="1" ht="26.25" customHeight="1" x14ac:dyDescent="0.2">
      <c r="A119" s="1043" t="s">
        <v>414</v>
      </c>
      <c r="B119" s="934"/>
      <c r="C119" s="916" t="s">
        <v>415</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t="s">
        <v>122</v>
      </c>
      <c r="AB119" s="887"/>
      <c r="AC119" s="887"/>
      <c r="AD119" s="887"/>
      <c r="AE119" s="888"/>
      <c r="AF119" s="889" t="s">
        <v>122</v>
      </c>
      <c r="AG119" s="887"/>
      <c r="AH119" s="887"/>
      <c r="AI119" s="887"/>
      <c r="AJ119" s="888"/>
      <c r="AK119" s="889" t="s">
        <v>122</v>
      </c>
      <c r="AL119" s="887"/>
      <c r="AM119" s="887"/>
      <c r="AN119" s="887"/>
      <c r="AO119" s="888"/>
      <c r="AP119" s="890" t="s">
        <v>122</v>
      </c>
      <c r="AQ119" s="891"/>
      <c r="AR119" s="891"/>
      <c r="AS119" s="891"/>
      <c r="AT119" s="892"/>
      <c r="AU119" s="897"/>
      <c r="AV119" s="898"/>
      <c r="AW119" s="898"/>
      <c r="AX119" s="898"/>
      <c r="AY119" s="898"/>
      <c r="AZ119" s="233" t="s">
        <v>177</v>
      </c>
      <c r="BA119" s="233"/>
      <c r="BB119" s="233"/>
      <c r="BC119" s="233"/>
      <c r="BD119" s="233"/>
      <c r="BE119" s="233"/>
      <c r="BF119" s="233"/>
      <c r="BG119" s="233"/>
      <c r="BH119" s="233"/>
      <c r="BI119" s="233"/>
      <c r="BJ119" s="233"/>
      <c r="BK119" s="233"/>
      <c r="BL119" s="233"/>
      <c r="BM119" s="233"/>
      <c r="BN119" s="233"/>
      <c r="BO119" s="964" t="s">
        <v>440</v>
      </c>
      <c r="BP119" s="992"/>
      <c r="BQ119" s="986">
        <v>14965502</v>
      </c>
      <c r="BR119" s="987"/>
      <c r="BS119" s="987"/>
      <c r="BT119" s="987"/>
      <c r="BU119" s="987"/>
      <c r="BV119" s="987">
        <v>14868603</v>
      </c>
      <c r="BW119" s="987"/>
      <c r="BX119" s="987"/>
      <c r="BY119" s="987"/>
      <c r="BZ119" s="987"/>
      <c r="CA119" s="987">
        <v>14912626</v>
      </c>
      <c r="CB119" s="987"/>
      <c r="CC119" s="987"/>
      <c r="CD119" s="987"/>
      <c r="CE119" s="987"/>
      <c r="CF119" s="988"/>
      <c r="CG119" s="989"/>
      <c r="CH119" s="989"/>
      <c r="CI119" s="989"/>
      <c r="CJ119" s="990"/>
      <c r="CK119" s="937"/>
      <c r="CL119" s="938"/>
      <c r="CM119" s="960" t="s">
        <v>441</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t="s">
        <v>122</v>
      </c>
      <c r="DH119" s="973"/>
      <c r="DI119" s="973"/>
      <c r="DJ119" s="973"/>
      <c r="DK119" s="974"/>
      <c r="DL119" s="972" t="s">
        <v>122</v>
      </c>
      <c r="DM119" s="973"/>
      <c r="DN119" s="973"/>
      <c r="DO119" s="973"/>
      <c r="DP119" s="974"/>
      <c r="DQ119" s="972" t="s">
        <v>122</v>
      </c>
      <c r="DR119" s="973"/>
      <c r="DS119" s="973"/>
      <c r="DT119" s="973"/>
      <c r="DU119" s="974"/>
      <c r="DV119" s="975" t="s">
        <v>122</v>
      </c>
      <c r="DW119" s="976"/>
      <c r="DX119" s="976"/>
      <c r="DY119" s="976"/>
      <c r="DZ119" s="977"/>
    </row>
    <row r="120" spans="1:130" s="212" customFormat="1" ht="26.25" customHeight="1" x14ac:dyDescent="0.2">
      <c r="A120" s="1044"/>
      <c r="B120" s="936"/>
      <c r="C120" s="909" t="s">
        <v>418</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122</v>
      </c>
      <c r="AB120" s="946"/>
      <c r="AC120" s="946"/>
      <c r="AD120" s="946"/>
      <c r="AE120" s="947"/>
      <c r="AF120" s="948" t="s">
        <v>122</v>
      </c>
      <c r="AG120" s="946"/>
      <c r="AH120" s="946"/>
      <c r="AI120" s="946"/>
      <c r="AJ120" s="947"/>
      <c r="AK120" s="948" t="s">
        <v>122</v>
      </c>
      <c r="AL120" s="946"/>
      <c r="AM120" s="946"/>
      <c r="AN120" s="946"/>
      <c r="AO120" s="947"/>
      <c r="AP120" s="949" t="s">
        <v>122</v>
      </c>
      <c r="AQ120" s="950"/>
      <c r="AR120" s="950"/>
      <c r="AS120" s="950"/>
      <c r="AT120" s="951"/>
      <c r="AU120" s="978" t="s">
        <v>442</v>
      </c>
      <c r="AV120" s="979"/>
      <c r="AW120" s="979"/>
      <c r="AX120" s="979"/>
      <c r="AY120" s="980"/>
      <c r="AZ120" s="916" t="s">
        <v>443</v>
      </c>
      <c r="BA120" s="884"/>
      <c r="BB120" s="884"/>
      <c r="BC120" s="884"/>
      <c r="BD120" s="884"/>
      <c r="BE120" s="884"/>
      <c r="BF120" s="884"/>
      <c r="BG120" s="884"/>
      <c r="BH120" s="884"/>
      <c r="BI120" s="884"/>
      <c r="BJ120" s="884"/>
      <c r="BK120" s="884"/>
      <c r="BL120" s="884"/>
      <c r="BM120" s="884"/>
      <c r="BN120" s="884"/>
      <c r="BO120" s="884"/>
      <c r="BP120" s="885"/>
      <c r="BQ120" s="917">
        <v>9695268</v>
      </c>
      <c r="BR120" s="918"/>
      <c r="BS120" s="918"/>
      <c r="BT120" s="918"/>
      <c r="BU120" s="918"/>
      <c r="BV120" s="918">
        <v>10119164</v>
      </c>
      <c r="BW120" s="918"/>
      <c r="BX120" s="918"/>
      <c r="BY120" s="918"/>
      <c r="BZ120" s="918"/>
      <c r="CA120" s="918">
        <v>9893234</v>
      </c>
      <c r="CB120" s="918"/>
      <c r="CC120" s="918"/>
      <c r="CD120" s="918"/>
      <c r="CE120" s="918"/>
      <c r="CF120" s="931">
        <v>138.6</v>
      </c>
      <c r="CG120" s="932"/>
      <c r="CH120" s="932"/>
      <c r="CI120" s="932"/>
      <c r="CJ120" s="932"/>
      <c r="CK120" s="993" t="s">
        <v>444</v>
      </c>
      <c r="CL120" s="994"/>
      <c r="CM120" s="994"/>
      <c r="CN120" s="994"/>
      <c r="CO120" s="995"/>
      <c r="CP120" s="1001" t="s">
        <v>391</v>
      </c>
      <c r="CQ120" s="1002"/>
      <c r="CR120" s="1002"/>
      <c r="CS120" s="1002"/>
      <c r="CT120" s="1002"/>
      <c r="CU120" s="1002"/>
      <c r="CV120" s="1002"/>
      <c r="CW120" s="1002"/>
      <c r="CX120" s="1002"/>
      <c r="CY120" s="1002"/>
      <c r="CZ120" s="1002"/>
      <c r="DA120" s="1002"/>
      <c r="DB120" s="1002"/>
      <c r="DC120" s="1002"/>
      <c r="DD120" s="1002"/>
      <c r="DE120" s="1002"/>
      <c r="DF120" s="1003"/>
      <c r="DG120" s="917">
        <v>287672</v>
      </c>
      <c r="DH120" s="918"/>
      <c r="DI120" s="918"/>
      <c r="DJ120" s="918"/>
      <c r="DK120" s="918"/>
      <c r="DL120" s="918">
        <v>261640</v>
      </c>
      <c r="DM120" s="918"/>
      <c r="DN120" s="918"/>
      <c r="DO120" s="918"/>
      <c r="DP120" s="918"/>
      <c r="DQ120" s="918">
        <v>262009</v>
      </c>
      <c r="DR120" s="918"/>
      <c r="DS120" s="918"/>
      <c r="DT120" s="918"/>
      <c r="DU120" s="918"/>
      <c r="DV120" s="919">
        <v>3.7</v>
      </c>
      <c r="DW120" s="919"/>
      <c r="DX120" s="919"/>
      <c r="DY120" s="919"/>
      <c r="DZ120" s="920"/>
    </row>
    <row r="121" spans="1:130" s="212" customFormat="1" ht="26.25" customHeight="1" x14ac:dyDescent="0.2">
      <c r="A121" s="1044"/>
      <c r="B121" s="936"/>
      <c r="C121" s="961" t="s">
        <v>445</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t="s">
        <v>122</v>
      </c>
      <c r="AB121" s="946"/>
      <c r="AC121" s="946"/>
      <c r="AD121" s="946"/>
      <c r="AE121" s="947"/>
      <c r="AF121" s="948" t="s">
        <v>122</v>
      </c>
      <c r="AG121" s="946"/>
      <c r="AH121" s="946"/>
      <c r="AI121" s="946"/>
      <c r="AJ121" s="947"/>
      <c r="AK121" s="948" t="s">
        <v>122</v>
      </c>
      <c r="AL121" s="946"/>
      <c r="AM121" s="946"/>
      <c r="AN121" s="946"/>
      <c r="AO121" s="947"/>
      <c r="AP121" s="949" t="s">
        <v>122</v>
      </c>
      <c r="AQ121" s="950"/>
      <c r="AR121" s="950"/>
      <c r="AS121" s="950"/>
      <c r="AT121" s="951"/>
      <c r="AU121" s="981"/>
      <c r="AV121" s="982"/>
      <c r="AW121" s="982"/>
      <c r="AX121" s="982"/>
      <c r="AY121" s="983"/>
      <c r="AZ121" s="909" t="s">
        <v>446</v>
      </c>
      <c r="BA121" s="910"/>
      <c r="BB121" s="910"/>
      <c r="BC121" s="910"/>
      <c r="BD121" s="910"/>
      <c r="BE121" s="910"/>
      <c r="BF121" s="910"/>
      <c r="BG121" s="910"/>
      <c r="BH121" s="910"/>
      <c r="BI121" s="910"/>
      <c r="BJ121" s="910"/>
      <c r="BK121" s="910"/>
      <c r="BL121" s="910"/>
      <c r="BM121" s="910"/>
      <c r="BN121" s="910"/>
      <c r="BO121" s="910"/>
      <c r="BP121" s="911"/>
      <c r="BQ121" s="912">
        <v>435451</v>
      </c>
      <c r="BR121" s="913"/>
      <c r="BS121" s="913"/>
      <c r="BT121" s="913"/>
      <c r="BU121" s="913"/>
      <c r="BV121" s="913">
        <v>367568</v>
      </c>
      <c r="BW121" s="913"/>
      <c r="BX121" s="913"/>
      <c r="BY121" s="913"/>
      <c r="BZ121" s="913"/>
      <c r="CA121" s="913">
        <v>318145</v>
      </c>
      <c r="CB121" s="913"/>
      <c r="CC121" s="913"/>
      <c r="CD121" s="913"/>
      <c r="CE121" s="913"/>
      <c r="CF121" s="907">
        <v>4.5</v>
      </c>
      <c r="CG121" s="908"/>
      <c r="CH121" s="908"/>
      <c r="CI121" s="908"/>
      <c r="CJ121" s="908"/>
      <c r="CK121" s="996"/>
      <c r="CL121" s="997"/>
      <c r="CM121" s="997"/>
      <c r="CN121" s="997"/>
      <c r="CO121" s="998"/>
      <c r="CP121" s="1006" t="s">
        <v>393</v>
      </c>
      <c r="CQ121" s="1007"/>
      <c r="CR121" s="1007"/>
      <c r="CS121" s="1007"/>
      <c r="CT121" s="1007"/>
      <c r="CU121" s="1007"/>
      <c r="CV121" s="1007"/>
      <c r="CW121" s="1007"/>
      <c r="CX121" s="1007"/>
      <c r="CY121" s="1007"/>
      <c r="CZ121" s="1007"/>
      <c r="DA121" s="1007"/>
      <c r="DB121" s="1007"/>
      <c r="DC121" s="1007"/>
      <c r="DD121" s="1007"/>
      <c r="DE121" s="1007"/>
      <c r="DF121" s="1008"/>
      <c r="DG121" s="912" t="s">
        <v>122</v>
      </c>
      <c r="DH121" s="913"/>
      <c r="DI121" s="913"/>
      <c r="DJ121" s="913"/>
      <c r="DK121" s="913"/>
      <c r="DL121" s="913" t="s">
        <v>122</v>
      </c>
      <c r="DM121" s="913"/>
      <c r="DN121" s="913"/>
      <c r="DO121" s="913"/>
      <c r="DP121" s="913"/>
      <c r="DQ121" s="913">
        <v>95855</v>
      </c>
      <c r="DR121" s="913"/>
      <c r="DS121" s="913"/>
      <c r="DT121" s="913"/>
      <c r="DU121" s="913"/>
      <c r="DV121" s="914">
        <v>1.3</v>
      </c>
      <c r="DW121" s="914"/>
      <c r="DX121" s="914"/>
      <c r="DY121" s="914"/>
      <c r="DZ121" s="915"/>
    </row>
    <row r="122" spans="1:130" s="212" customFormat="1" ht="26.25" customHeight="1" x14ac:dyDescent="0.2">
      <c r="A122" s="1044"/>
      <c r="B122" s="936"/>
      <c r="C122" s="909" t="s">
        <v>428</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122</v>
      </c>
      <c r="AB122" s="946"/>
      <c r="AC122" s="946"/>
      <c r="AD122" s="946"/>
      <c r="AE122" s="947"/>
      <c r="AF122" s="948" t="s">
        <v>122</v>
      </c>
      <c r="AG122" s="946"/>
      <c r="AH122" s="946"/>
      <c r="AI122" s="946"/>
      <c r="AJ122" s="947"/>
      <c r="AK122" s="948" t="s">
        <v>122</v>
      </c>
      <c r="AL122" s="946"/>
      <c r="AM122" s="946"/>
      <c r="AN122" s="946"/>
      <c r="AO122" s="947"/>
      <c r="AP122" s="949" t="s">
        <v>122</v>
      </c>
      <c r="AQ122" s="950"/>
      <c r="AR122" s="950"/>
      <c r="AS122" s="950"/>
      <c r="AT122" s="951"/>
      <c r="AU122" s="981"/>
      <c r="AV122" s="982"/>
      <c r="AW122" s="982"/>
      <c r="AX122" s="982"/>
      <c r="AY122" s="983"/>
      <c r="AZ122" s="960" t="s">
        <v>447</v>
      </c>
      <c r="BA122" s="952"/>
      <c r="BB122" s="952"/>
      <c r="BC122" s="952"/>
      <c r="BD122" s="952"/>
      <c r="BE122" s="952"/>
      <c r="BF122" s="952"/>
      <c r="BG122" s="952"/>
      <c r="BH122" s="952"/>
      <c r="BI122" s="952"/>
      <c r="BJ122" s="952"/>
      <c r="BK122" s="952"/>
      <c r="BL122" s="952"/>
      <c r="BM122" s="952"/>
      <c r="BN122" s="952"/>
      <c r="BO122" s="952"/>
      <c r="BP122" s="953"/>
      <c r="BQ122" s="986">
        <v>10248495</v>
      </c>
      <c r="BR122" s="987"/>
      <c r="BS122" s="987"/>
      <c r="BT122" s="987"/>
      <c r="BU122" s="987"/>
      <c r="BV122" s="987">
        <v>10492534</v>
      </c>
      <c r="BW122" s="987"/>
      <c r="BX122" s="987"/>
      <c r="BY122" s="987"/>
      <c r="BZ122" s="987"/>
      <c r="CA122" s="987">
        <v>10262099</v>
      </c>
      <c r="CB122" s="987"/>
      <c r="CC122" s="987"/>
      <c r="CD122" s="987"/>
      <c r="CE122" s="987"/>
      <c r="CF122" s="1004">
        <v>143.80000000000001</v>
      </c>
      <c r="CG122" s="1005"/>
      <c r="CH122" s="1005"/>
      <c r="CI122" s="1005"/>
      <c r="CJ122" s="1005"/>
      <c r="CK122" s="996"/>
      <c r="CL122" s="997"/>
      <c r="CM122" s="997"/>
      <c r="CN122" s="997"/>
      <c r="CO122" s="998"/>
      <c r="CP122" s="1006" t="s">
        <v>389</v>
      </c>
      <c r="CQ122" s="1007"/>
      <c r="CR122" s="1007"/>
      <c r="CS122" s="1007"/>
      <c r="CT122" s="1007"/>
      <c r="CU122" s="1007"/>
      <c r="CV122" s="1007"/>
      <c r="CW122" s="1007"/>
      <c r="CX122" s="1007"/>
      <c r="CY122" s="1007"/>
      <c r="CZ122" s="1007"/>
      <c r="DA122" s="1007"/>
      <c r="DB122" s="1007"/>
      <c r="DC122" s="1007"/>
      <c r="DD122" s="1007"/>
      <c r="DE122" s="1007"/>
      <c r="DF122" s="1008"/>
      <c r="DG122" s="912" t="s">
        <v>122</v>
      </c>
      <c r="DH122" s="913"/>
      <c r="DI122" s="913"/>
      <c r="DJ122" s="913"/>
      <c r="DK122" s="913"/>
      <c r="DL122" s="913" t="s">
        <v>122</v>
      </c>
      <c r="DM122" s="913"/>
      <c r="DN122" s="913"/>
      <c r="DO122" s="913"/>
      <c r="DP122" s="913"/>
      <c r="DQ122" s="913" t="s">
        <v>122</v>
      </c>
      <c r="DR122" s="913"/>
      <c r="DS122" s="913"/>
      <c r="DT122" s="913"/>
      <c r="DU122" s="913"/>
      <c r="DV122" s="914" t="s">
        <v>122</v>
      </c>
      <c r="DW122" s="914"/>
      <c r="DX122" s="914"/>
      <c r="DY122" s="914"/>
      <c r="DZ122" s="915"/>
    </row>
    <row r="123" spans="1:130" s="212" customFormat="1" ht="26.25" customHeight="1" x14ac:dyDescent="0.2">
      <c r="A123" s="1044"/>
      <c r="B123" s="936"/>
      <c r="C123" s="909" t="s">
        <v>434</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t="s">
        <v>122</v>
      </c>
      <c r="AB123" s="946"/>
      <c r="AC123" s="946"/>
      <c r="AD123" s="946"/>
      <c r="AE123" s="947"/>
      <c r="AF123" s="948" t="s">
        <v>122</v>
      </c>
      <c r="AG123" s="946"/>
      <c r="AH123" s="946"/>
      <c r="AI123" s="946"/>
      <c r="AJ123" s="947"/>
      <c r="AK123" s="948" t="s">
        <v>122</v>
      </c>
      <c r="AL123" s="946"/>
      <c r="AM123" s="946"/>
      <c r="AN123" s="946"/>
      <c r="AO123" s="947"/>
      <c r="AP123" s="949" t="s">
        <v>122</v>
      </c>
      <c r="AQ123" s="950"/>
      <c r="AR123" s="950"/>
      <c r="AS123" s="950"/>
      <c r="AT123" s="951"/>
      <c r="AU123" s="984"/>
      <c r="AV123" s="985"/>
      <c r="AW123" s="985"/>
      <c r="AX123" s="985"/>
      <c r="AY123" s="985"/>
      <c r="AZ123" s="233" t="s">
        <v>177</v>
      </c>
      <c r="BA123" s="233"/>
      <c r="BB123" s="233"/>
      <c r="BC123" s="233"/>
      <c r="BD123" s="233"/>
      <c r="BE123" s="233"/>
      <c r="BF123" s="233"/>
      <c r="BG123" s="233"/>
      <c r="BH123" s="233"/>
      <c r="BI123" s="233"/>
      <c r="BJ123" s="233"/>
      <c r="BK123" s="233"/>
      <c r="BL123" s="233"/>
      <c r="BM123" s="233"/>
      <c r="BN123" s="233"/>
      <c r="BO123" s="964" t="s">
        <v>448</v>
      </c>
      <c r="BP123" s="992"/>
      <c r="BQ123" s="1050">
        <v>20379214</v>
      </c>
      <c r="BR123" s="1051"/>
      <c r="BS123" s="1051"/>
      <c r="BT123" s="1051"/>
      <c r="BU123" s="1051"/>
      <c r="BV123" s="1051">
        <v>20979266</v>
      </c>
      <c r="BW123" s="1051"/>
      <c r="BX123" s="1051"/>
      <c r="BY123" s="1051"/>
      <c r="BZ123" s="1051"/>
      <c r="CA123" s="1051">
        <v>20473478</v>
      </c>
      <c r="CB123" s="1051"/>
      <c r="CC123" s="1051"/>
      <c r="CD123" s="1051"/>
      <c r="CE123" s="1051"/>
      <c r="CF123" s="988"/>
      <c r="CG123" s="989"/>
      <c r="CH123" s="989"/>
      <c r="CI123" s="989"/>
      <c r="CJ123" s="990"/>
      <c r="CK123" s="996"/>
      <c r="CL123" s="997"/>
      <c r="CM123" s="997"/>
      <c r="CN123" s="997"/>
      <c r="CO123" s="998"/>
      <c r="CP123" s="1006" t="s">
        <v>390</v>
      </c>
      <c r="CQ123" s="1007"/>
      <c r="CR123" s="1007"/>
      <c r="CS123" s="1007"/>
      <c r="CT123" s="1007"/>
      <c r="CU123" s="1007"/>
      <c r="CV123" s="1007"/>
      <c r="CW123" s="1007"/>
      <c r="CX123" s="1007"/>
      <c r="CY123" s="1007"/>
      <c r="CZ123" s="1007"/>
      <c r="DA123" s="1007"/>
      <c r="DB123" s="1007"/>
      <c r="DC123" s="1007"/>
      <c r="DD123" s="1007"/>
      <c r="DE123" s="1007"/>
      <c r="DF123" s="1008"/>
      <c r="DG123" s="945" t="s">
        <v>122</v>
      </c>
      <c r="DH123" s="946"/>
      <c r="DI123" s="946"/>
      <c r="DJ123" s="946"/>
      <c r="DK123" s="947"/>
      <c r="DL123" s="948" t="s">
        <v>122</v>
      </c>
      <c r="DM123" s="946"/>
      <c r="DN123" s="946"/>
      <c r="DO123" s="946"/>
      <c r="DP123" s="947"/>
      <c r="DQ123" s="948" t="s">
        <v>122</v>
      </c>
      <c r="DR123" s="946"/>
      <c r="DS123" s="946"/>
      <c r="DT123" s="946"/>
      <c r="DU123" s="947"/>
      <c r="DV123" s="949" t="s">
        <v>122</v>
      </c>
      <c r="DW123" s="950"/>
      <c r="DX123" s="950"/>
      <c r="DY123" s="950"/>
      <c r="DZ123" s="951"/>
    </row>
    <row r="124" spans="1:130" s="212" customFormat="1" ht="26.25" customHeight="1" thickBot="1" x14ac:dyDescent="0.25">
      <c r="A124" s="1044"/>
      <c r="B124" s="936"/>
      <c r="C124" s="909" t="s">
        <v>437</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122</v>
      </c>
      <c r="AB124" s="946"/>
      <c r="AC124" s="946"/>
      <c r="AD124" s="946"/>
      <c r="AE124" s="947"/>
      <c r="AF124" s="948" t="s">
        <v>122</v>
      </c>
      <c r="AG124" s="946"/>
      <c r="AH124" s="946"/>
      <c r="AI124" s="946"/>
      <c r="AJ124" s="947"/>
      <c r="AK124" s="948" t="s">
        <v>122</v>
      </c>
      <c r="AL124" s="946"/>
      <c r="AM124" s="946"/>
      <c r="AN124" s="946"/>
      <c r="AO124" s="947"/>
      <c r="AP124" s="949" t="s">
        <v>122</v>
      </c>
      <c r="AQ124" s="950"/>
      <c r="AR124" s="950"/>
      <c r="AS124" s="950"/>
      <c r="AT124" s="951"/>
      <c r="AU124" s="1046" t="s">
        <v>449</v>
      </c>
      <c r="AV124" s="1047"/>
      <c r="AW124" s="1047"/>
      <c r="AX124" s="1047"/>
      <c r="AY124" s="1047"/>
      <c r="AZ124" s="1047"/>
      <c r="BA124" s="1047"/>
      <c r="BB124" s="1047"/>
      <c r="BC124" s="1047"/>
      <c r="BD124" s="1047"/>
      <c r="BE124" s="1047"/>
      <c r="BF124" s="1047"/>
      <c r="BG124" s="1047"/>
      <c r="BH124" s="1047"/>
      <c r="BI124" s="1047"/>
      <c r="BJ124" s="1047"/>
      <c r="BK124" s="1047"/>
      <c r="BL124" s="1047"/>
      <c r="BM124" s="1047"/>
      <c r="BN124" s="1047"/>
      <c r="BO124" s="1047"/>
      <c r="BP124" s="1048"/>
      <c r="BQ124" s="1049" t="s">
        <v>122</v>
      </c>
      <c r="BR124" s="1014"/>
      <c r="BS124" s="1014"/>
      <c r="BT124" s="1014"/>
      <c r="BU124" s="1014"/>
      <c r="BV124" s="1014" t="s">
        <v>122</v>
      </c>
      <c r="BW124" s="1014"/>
      <c r="BX124" s="1014"/>
      <c r="BY124" s="1014"/>
      <c r="BZ124" s="1014"/>
      <c r="CA124" s="1014" t="s">
        <v>122</v>
      </c>
      <c r="CB124" s="1014"/>
      <c r="CC124" s="1014"/>
      <c r="CD124" s="1014"/>
      <c r="CE124" s="1014"/>
      <c r="CF124" s="1015"/>
      <c r="CG124" s="1016"/>
      <c r="CH124" s="1016"/>
      <c r="CI124" s="1016"/>
      <c r="CJ124" s="1017"/>
      <c r="CK124" s="999"/>
      <c r="CL124" s="999"/>
      <c r="CM124" s="999"/>
      <c r="CN124" s="999"/>
      <c r="CO124" s="1000"/>
      <c r="CP124" s="1006" t="s">
        <v>450</v>
      </c>
      <c r="CQ124" s="1007"/>
      <c r="CR124" s="1007"/>
      <c r="CS124" s="1007"/>
      <c r="CT124" s="1007"/>
      <c r="CU124" s="1007"/>
      <c r="CV124" s="1007"/>
      <c r="CW124" s="1007"/>
      <c r="CX124" s="1007"/>
      <c r="CY124" s="1007"/>
      <c r="CZ124" s="1007"/>
      <c r="DA124" s="1007"/>
      <c r="DB124" s="1007"/>
      <c r="DC124" s="1007"/>
      <c r="DD124" s="1007"/>
      <c r="DE124" s="1007"/>
      <c r="DF124" s="1008"/>
      <c r="DG124" s="991">
        <v>104886</v>
      </c>
      <c r="DH124" s="973"/>
      <c r="DI124" s="973"/>
      <c r="DJ124" s="973"/>
      <c r="DK124" s="974"/>
      <c r="DL124" s="972">
        <v>111801</v>
      </c>
      <c r="DM124" s="973"/>
      <c r="DN124" s="973"/>
      <c r="DO124" s="973"/>
      <c r="DP124" s="974"/>
      <c r="DQ124" s="972" t="s">
        <v>122</v>
      </c>
      <c r="DR124" s="973"/>
      <c r="DS124" s="973"/>
      <c r="DT124" s="973"/>
      <c r="DU124" s="974"/>
      <c r="DV124" s="975" t="s">
        <v>122</v>
      </c>
      <c r="DW124" s="976"/>
      <c r="DX124" s="976"/>
      <c r="DY124" s="976"/>
      <c r="DZ124" s="977"/>
    </row>
    <row r="125" spans="1:130" s="212" customFormat="1" ht="26.25" customHeight="1" x14ac:dyDescent="0.2">
      <c r="A125" s="1044"/>
      <c r="B125" s="936"/>
      <c r="C125" s="909" t="s">
        <v>439</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122</v>
      </c>
      <c r="AB125" s="946"/>
      <c r="AC125" s="946"/>
      <c r="AD125" s="946"/>
      <c r="AE125" s="947"/>
      <c r="AF125" s="948" t="s">
        <v>122</v>
      </c>
      <c r="AG125" s="946"/>
      <c r="AH125" s="946"/>
      <c r="AI125" s="946"/>
      <c r="AJ125" s="947"/>
      <c r="AK125" s="948" t="s">
        <v>122</v>
      </c>
      <c r="AL125" s="946"/>
      <c r="AM125" s="946"/>
      <c r="AN125" s="946"/>
      <c r="AO125" s="947"/>
      <c r="AP125" s="949" t="s">
        <v>122</v>
      </c>
      <c r="AQ125" s="950"/>
      <c r="AR125" s="950"/>
      <c r="AS125" s="950"/>
      <c r="AT125" s="951"/>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09" t="s">
        <v>451</v>
      </c>
      <c r="CL125" s="994"/>
      <c r="CM125" s="994"/>
      <c r="CN125" s="994"/>
      <c r="CO125" s="995"/>
      <c r="CP125" s="916" t="s">
        <v>452</v>
      </c>
      <c r="CQ125" s="884"/>
      <c r="CR125" s="884"/>
      <c r="CS125" s="884"/>
      <c r="CT125" s="884"/>
      <c r="CU125" s="884"/>
      <c r="CV125" s="884"/>
      <c r="CW125" s="884"/>
      <c r="CX125" s="884"/>
      <c r="CY125" s="884"/>
      <c r="CZ125" s="884"/>
      <c r="DA125" s="884"/>
      <c r="DB125" s="884"/>
      <c r="DC125" s="884"/>
      <c r="DD125" s="884"/>
      <c r="DE125" s="884"/>
      <c r="DF125" s="885"/>
      <c r="DG125" s="917" t="s">
        <v>122</v>
      </c>
      <c r="DH125" s="918"/>
      <c r="DI125" s="918"/>
      <c r="DJ125" s="918"/>
      <c r="DK125" s="918"/>
      <c r="DL125" s="918" t="s">
        <v>122</v>
      </c>
      <c r="DM125" s="918"/>
      <c r="DN125" s="918"/>
      <c r="DO125" s="918"/>
      <c r="DP125" s="918"/>
      <c r="DQ125" s="918" t="s">
        <v>122</v>
      </c>
      <c r="DR125" s="918"/>
      <c r="DS125" s="918"/>
      <c r="DT125" s="918"/>
      <c r="DU125" s="918"/>
      <c r="DV125" s="919" t="s">
        <v>122</v>
      </c>
      <c r="DW125" s="919"/>
      <c r="DX125" s="919"/>
      <c r="DY125" s="919"/>
      <c r="DZ125" s="920"/>
    </row>
    <row r="126" spans="1:130" s="212" customFormat="1" ht="26.25" customHeight="1" thickBot="1" x14ac:dyDescent="0.25">
      <c r="A126" s="1044"/>
      <c r="B126" s="936"/>
      <c r="C126" s="909" t="s">
        <v>441</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t="s">
        <v>122</v>
      </c>
      <c r="AB126" s="946"/>
      <c r="AC126" s="946"/>
      <c r="AD126" s="946"/>
      <c r="AE126" s="947"/>
      <c r="AF126" s="948" t="s">
        <v>122</v>
      </c>
      <c r="AG126" s="946"/>
      <c r="AH126" s="946"/>
      <c r="AI126" s="946"/>
      <c r="AJ126" s="947"/>
      <c r="AK126" s="948" t="s">
        <v>122</v>
      </c>
      <c r="AL126" s="946"/>
      <c r="AM126" s="946"/>
      <c r="AN126" s="946"/>
      <c r="AO126" s="947"/>
      <c r="AP126" s="949" t="s">
        <v>122</v>
      </c>
      <c r="AQ126" s="950"/>
      <c r="AR126" s="950"/>
      <c r="AS126" s="950"/>
      <c r="AT126" s="951"/>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0"/>
      <c r="CL126" s="997"/>
      <c r="CM126" s="997"/>
      <c r="CN126" s="997"/>
      <c r="CO126" s="998"/>
      <c r="CP126" s="909" t="s">
        <v>453</v>
      </c>
      <c r="CQ126" s="910"/>
      <c r="CR126" s="910"/>
      <c r="CS126" s="910"/>
      <c r="CT126" s="910"/>
      <c r="CU126" s="910"/>
      <c r="CV126" s="910"/>
      <c r="CW126" s="910"/>
      <c r="CX126" s="910"/>
      <c r="CY126" s="910"/>
      <c r="CZ126" s="910"/>
      <c r="DA126" s="910"/>
      <c r="DB126" s="910"/>
      <c r="DC126" s="910"/>
      <c r="DD126" s="910"/>
      <c r="DE126" s="910"/>
      <c r="DF126" s="911"/>
      <c r="DG126" s="912" t="s">
        <v>122</v>
      </c>
      <c r="DH126" s="913"/>
      <c r="DI126" s="913"/>
      <c r="DJ126" s="913"/>
      <c r="DK126" s="913"/>
      <c r="DL126" s="913" t="s">
        <v>122</v>
      </c>
      <c r="DM126" s="913"/>
      <c r="DN126" s="913"/>
      <c r="DO126" s="913"/>
      <c r="DP126" s="913"/>
      <c r="DQ126" s="913" t="s">
        <v>122</v>
      </c>
      <c r="DR126" s="913"/>
      <c r="DS126" s="913"/>
      <c r="DT126" s="913"/>
      <c r="DU126" s="913"/>
      <c r="DV126" s="914" t="s">
        <v>122</v>
      </c>
      <c r="DW126" s="914"/>
      <c r="DX126" s="914"/>
      <c r="DY126" s="914"/>
      <c r="DZ126" s="915"/>
    </row>
    <row r="127" spans="1:130" s="212" customFormat="1" ht="26.25" customHeight="1" x14ac:dyDescent="0.2">
      <c r="A127" s="1045"/>
      <c r="B127" s="938"/>
      <c r="C127" s="960" t="s">
        <v>454</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t="s">
        <v>122</v>
      </c>
      <c r="AB127" s="946"/>
      <c r="AC127" s="946"/>
      <c r="AD127" s="946"/>
      <c r="AE127" s="947"/>
      <c r="AF127" s="948" t="s">
        <v>122</v>
      </c>
      <c r="AG127" s="946"/>
      <c r="AH127" s="946"/>
      <c r="AI127" s="946"/>
      <c r="AJ127" s="947"/>
      <c r="AK127" s="948" t="s">
        <v>122</v>
      </c>
      <c r="AL127" s="946"/>
      <c r="AM127" s="946"/>
      <c r="AN127" s="946"/>
      <c r="AO127" s="947"/>
      <c r="AP127" s="949" t="s">
        <v>122</v>
      </c>
      <c r="AQ127" s="950"/>
      <c r="AR127" s="950"/>
      <c r="AS127" s="950"/>
      <c r="AT127" s="951"/>
      <c r="AU127" s="214"/>
      <c r="AV127" s="214"/>
      <c r="AW127" s="214"/>
      <c r="AX127" s="1018" t="s">
        <v>455</v>
      </c>
      <c r="AY127" s="1019"/>
      <c r="AZ127" s="1019"/>
      <c r="BA127" s="1019"/>
      <c r="BB127" s="1019"/>
      <c r="BC127" s="1019"/>
      <c r="BD127" s="1019"/>
      <c r="BE127" s="1020"/>
      <c r="BF127" s="1021" t="s">
        <v>456</v>
      </c>
      <c r="BG127" s="1019"/>
      <c r="BH127" s="1019"/>
      <c r="BI127" s="1019"/>
      <c r="BJ127" s="1019"/>
      <c r="BK127" s="1019"/>
      <c r="BL127" s="1020"/>
      <c r="BM127" s="1021" t="s">
        <v>457</v>
      </c>
      <c r="BN127" s="1019"/>
      <c r="BO127" s="1019"/>
      <c r="BP127" s="1019"/>
      <c r="BQ127" s="1019"/>
      <c r="BR127" s="1019"/>
      <c r="BS127" s="1020"/>
      <c r="BT127" s="1021" t="s">
        <v>458</v>
      </c>
      <c r="BU127" s="1019"/>
      <c r="BV127" s="1019"/>
      <c r="BW127" s="1019"/>
      <c r="BX127" s="1019"/>
      <c r="BY127" s="1019"/>
      <c r="BZ127" s="1042"/>
      <c r="CA127" s="214"/>
      <c r="CB127" s="214"/>
      <c r="CC127" s="214"/>
      <c r="CD127" s="237"/>
      <c r="CE127" s="237"/>
      <c r="CF127" s="237"/>
      <c r="CG127" s="214"/>
      <c r="CH127" s="214"/>
      <c r="CI127" s="214"/>
      <c r="CJ127" s="236"/>
      <c r="CK127" s="1010"/>
      <c r="CL127" s="997"/>
      <c r="CM127" s="997"/>
      <c r="CN127" s="997"/>
      <c r="CO127" s="998"/>
      <c r="CP127" s="909" t="s">
        <v>459</v>
      </c>
      <c r="CQ127" s="910"/>
      <c r="CR127" s="910"/>
      <c r="CS127" s="910"/>
      <c r="CT127" s="910"/>
      <c r="CU127" s="910"/>
      <c r="CV127" s="910"/>
      <c r="CW127" s="910"/>
      <c r="CX127" s="910"/>
      <c r="CY127" s="910"/>
      <c r="CZ127" s="910"/>
      <c r="DA127" s="910"/>
      <c r="DB127" s="910"/>
      <c r="DC127" s="910"/>
      <c r="DD127" s="910"/>
      <c r="DE127" s="910"/>
      <c r="DF127" s="911"/>
      <c r="DG127" s="912" t="s">
        <v>122</v>
      </c>
      <c r="DH127" s="913"/>
      <c r="DI127" s="913"/>
      <c r="DJ127" s="913"/>
      <c r="DK127" s="913"/>
      <c r="DL127" s="913" t="s">
        <v>122</v>
      </c>
      <c r="DM127" s="913"/>
      <c r="DN127" s="913"/>
      <c r="DO127" s="913"/>
      <c r="DP127" s="913"/>
      <c r="DQ127" s="913" t="s">
        <v>122</v>
      </c>
      <c r="DR127" s="913"/>
      <c r="DS127" s="913"/>
      <c r="DT127" s="913"/>
      <c r="DU127" s="913"/>
      <c r="DV127" s="914" t="s">
        <v>122</v>
      </c>
      <c r="DW127" s="914"/>
      <c r="DX127" s="914"/>
      <c r="DY127" s="914"/>
      <c r="DZ127" s="915"/>
    </row>
    <row r="128" spans="1:130" s="212" customFormat="1" ht="26.25" customHeight="1" thickBot="1" x14ac:dyDescent="0.25">
      <c r="A128" s="1028" t="s">
        <v>460</v>
      </c>
      <c r="B128" s="1029"/>
      <c r="C128" s="1029"/>
      <c r="D128" s="1029"/>
      <c r="E128" s="1029"/>
      <c r="F128" s="1029"/>
      <c r="G128" s="1029"/>
      <c r="H128" s="1029"/>
      <c r="I128" s="1029"/>
      <c r="J128" s="1029"/>
      <c r="K128" s="1029"/>
      <c r="L128" s="1029"/>
      <c r="M128" s="1029"/>
      <c r="N128" s="1029"/>
      <c r="O128" s="1029"/>
      <c r="P128" s="1029"/>
      <c r="Q128" s="1029"/>
      <c r="R128" s="1029"/>
      <c r="S128" s="1029"/>
      <c r="T128" s="1029"/>
      <c r="U128" s="1029"/>
      <c r="V128" s="1029"/>
      <c r="W128" s="1030" t="s">
        <v>461</v>
      </c>
      <c r="X128" s="1030"/>
      <c r="Y128" s="1030"/>
      <c r="Z128" s="1031"/>
      <c r="AA128" s="1032">
        <v>49767</v>
      </c>
      <c r="AB128" s="1033"/>
      <c r="AC128" s="1033"/>
      <c r="AD128" s="1033"/>
      <c r="AE128" s="1034"/>
      <c r="AF128" s="1035">
        <v>51479</v>
      </c>
      <c r="AG128" s="1033"/>
      <c r="AH128" s="1033"/>
      <c r="AI128" s="1033"/>
      <c r="AJ128" s="1034"/>
      <c r="AK128" s="1035">
        <v>50963</v>
      </c>
      <c r="AL128" s="1033"/>
      <c r="AM128" s="1033"/>
      <c r="AN128" s="1033"/>
      <c r="AO128" s="1034"/>
      <c r="AP128" s="1036"/>
      <c r="AQ128" s="1037"/>
      <c r="AR128" s="1037"/>
      <c r="AS128" s="1037"/>
      <c r="AT128" s="1038"/>
      <c r="AU128" s="214"/>
      <c r="AV128" s="214"/>
      <c r="AW128" s="214"/>
      <c r="AX128" s="883" t="s">
        <v>462</v>
      </c>
      <c r="AY128" s="884"/>
      <c r="AZ128" s="884"/>
      <c r="BA128" s="884"/>
      <c r="BB128" s="884"/>
      <c r="BC128" s="884"/>
      <c r="BD128" s="884"/>
      <c r="BE128" s="885"/>
      <c r="BF128" s="1039" t="s">
        <v>122</v>
      </c>
      <c r="BG128" s="1040"/>
      <c r="BH128" s="1040"/>
      <c r="BI128" s="1040"/>
      <c r="BJ128" s="1040"/>
      <c r="BK128" s="1040"/>
      <c r="BL128" s="1041"/>
      <c r="BM128" s="1039">
        <v>13.72</v>
      </c>
      <c r="BN128" s="1040"/>
      <c r="BO128" s="1040"/>
      <c r="BP128" s="1040"/>
      <c r="BQ128" s="1040"/>
      <c r="BR128" s="1040"/>
      <c r="BS128" s="1041"/>
      <c r="BT128" s="1039">
        <v>20</v>
      </c>
      <c r="BU128" s="1040"/>
      <c r="BV128" s="1040"/>
      <c r="BW128" s="1040"/>
      <c r="BX128" s="1040"/>
      <c r="BY128" s="1040"/>
      <c r="BZ128" s="1063"/>
      <c r="CA128" s="237"/>
      <c r="CB128" s="237"/>
      <c r="CC128" s="237"/>
      <c r="CD128" s="237"/>
      <c r="CE128" s="237"/>
      <c r="CF128" s="237"/>
      <c r="CG128" s="214"/>
      <c r="CH128" s="214"/>
      <c r="CI128" s="214"/>
      <c r="CJ128" s="236"/>
      <c r="CK128" s="1011"/>
      <c r="CL128" s="1012"/>
      <c r="CM128" s="1012"/>
      <c r="CN128" s="1012"/>
      <c r="CO128" s="1013"/>
      <c r="CP128" s="1022" t="s">
        <v>463</v>
      </c>
      <c r="CQ128" s="713"/>
      <c r="CR128" s="713"/>
      <c r="CS128" s="713"/>
      <c r="CT128" s="713"/>
      <c r="CU128" s="713"/>
      <c r="CV128" s="713"/>
      <c r="CW128" s="713"/>
      <c r="CX128" s="713"/>
      <c r="CY128" s="713"/>
      <c r="CZ128" s="713"/>
      <c r="DA128" s="713"/>
      <c r="DB128" s="713"/>
      <c r="DC128" s="713"/>
      <c r="DD128" s="713"/>
      <c r="DE128" s="713"/>
      <c r="DF128" s="1023"/>
      <c r="DG128" s="1024" t="s">
        <v>122</v>
      </c>
      <c r="DH128" s="1025"/>
      <c r="DI128" s="1025"/>
      <c r="DJ128" s="1025"/>
      <c r="DK128" s="1025"/>
      <c r="DL128" s="1025" t="s">
        <v>122</v>
      </c>
      <c r="DM128" s="1025"/>
      <c r="DN128" s="1025"/>
      <c r="DO128" s="1025"/>
      <c r="DP128" s="1025"/>
      <c r="DQ128" s="1025" t="s">
        <v>122</v>
      </c>
      <c r="DR128" s="1025"/>
      <c r="DS128" s="1025"/>
      <c r="DT128" s="1025"/>
      <c r="DU128" s="1025"/>
      <c r="DV128" s="1026" t="s">
        <v>122</v>
      </c>
      <c r="DW128" s="1026"/>
      <c r="DX128" s="1026"/>
      <c r="DY128" s="1026"/>
      <c r="DZ128" s="1027"/>
    </row>
    <row r="129" spans="1:131" s="212" customFormat="1" ht="26.25" customHeight="1" x14ac:dyDescent="0.2">
      <c r="A129" s="921" t="s">
        <v>102</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464</v>
      </c>
      <c r="X129" s="1058"/>
      <c r="Y129" s="1058"/>
      <c r="Z129" s="1059"/>
      <c r="AA129" s="945">
        <v>8014371</v>
      </c>
      <c r="AB129" s="946"/>
      <c r="AC129" s="946"/>
      <c r="AD129" s="946"/>
      <c r="AE129" s="947"/>
      <c r="AF129" s="948">
        <v>7945067</v>
      </c>
      <c r="AG129" s="946"/>
      <c r="AH129" s="946"/>
      <c r="AI129" s="946"/>
      <c r="AJ129" s="947"/>
      <c r="AK129" s="948">
        <v>8111381</v>
      </c>
      <c r="AL129" s="946"/>
      <c r="AM129" s="946"/>
      <c r="AN129" s="946"/>
      <c r="AO129" s="947"/>
      <c r="AP129" s="1060"/>
      <c r="AQ129" s="1061"/>
      <c r="AR129" s="1061"/>
      <c r="AS129" s="1061"/>
      <c r="AT129" s="1062"/>
      <c r="AU129" s="215"/>
      <c r="AV129" s="215"/>
      <c r="AW129" s="215"/>
      <c r="AX129" s="1052" t="s">
        <v>465</v>
      </c>
      <c r="AY129" s="910"/>
      <c r="AZ129" s="910"/>
      <c r="BA129" s="910"/>
      <c r="BB129" s="910"/>
      <c r="BC129" s="910"/>
      <c r="BD129" s="910"/>
      <c r="BE129" s="911"/>
      <c r="BF129" s="1053" t="s">
        <v>122</v>
      </c>
      <c r="BG129" s="1054"/>
      <c r="BH129" s="1054"/>
      <c r="BI129" s="1054"/>
      <c r="BJ129" s="1054"/>
      <c r="BK129" s="1054"/>
      <c r="BL129" s="1055"/>
      <c r="BM129" s="1053">
        <v>18.72</v>
      </c>
      <c r="BN129" s="1054"/>
      <c r="BO129" s="1054"/>
      <c r="BP129" s="1054"/>
      <c r="BQ129" s="1054"/>
      <c r="BR129" s="1054"/>
      <c r="BS129" s="1055"/>
      <c r="BT129" s="1053">
        <v>30</v>
      </c>
      <c r="BU129" s="1054"/>
      <c r="BV129" s="1054"/>
      <c r="BW129" s="1054"/>
      <c r="BX129" s="1054"/>
      <c r="BY129" s="1054"/>
      <c r="BZ129" s="1056"/>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2">
      <c r="A130" s="921" t="s">
        <v>466</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467</v>
      </c>
      <c r="X130" s="1058"/>
      <c r="Y130" s="1058"/>
      <c r="Z130" s="1059"/>
      <c r="AA130" s="945">
        <v>1080493</v>
      </c>
      <c r="AB130" s="946"/>
      <c r="AC130" s="946"/>
      <c r="AD130" s="946"/>
      <c r="AE130" s="947"/>
      <c r="AF130" s="948">
        <v>1004849</v>
      </c>
      <c r="AG130" s="946"/>
      <c r="AH130" s="946"/>
      <c r="AI130" s="946"/>
      <c r="AJ130" s="947"/>
      <c r="AK130" s="948">
        <v>974773</v>
      </c>
      <c r="AL130" s="946"/>
      <c r="AM130" s="946"/>
      <c r="AN130" s="946"/>
      <c r="AO130" s="947"/>
      <c r="AP130" s="1060"/>
      <c r="AQ130" s="1061"/>
      <c r="AR130" s="1061"/>
      <c r="AS130" s="1061"/>
      <c r="AT130" s="1062"/>
      <c r="AU130" s="215"/>
      <c r="AV130" s="215"/>
      <c r="AW130" s="215"/>
      <c r="AX130" s="1052" t="s">
        <v>468</v>
      </c>
      <c r="AY130" s="910"/>
      <c r="AZ130" s="910"/>
      <c r="BA130" s="910"/>
      <c r="BB130" s="910"/>
      <c r="BC130" s="910"/>
      <c r="BD130" s="910"/>
      <c r="BE130" s="911"/>
      <c r="BF130" s="1088">
        <v>4.5999999999999996</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5">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469</v>
      </c>
      <c r="X131" s="1095"/>
      <c r="Y131" s="1095"/>
      <c r="Z131" s="1096"/>
      <c r="AA131" s="991">
        <v>6933878</v>
      </c>
      <c r="AB131" s="973"/>
      <c r="AC131" s="973"/>
      <c r="AD131" s="973"/>
      <c r="AE131" s="974"/>
      <c r="AF131" s="972">
        <v>6940218</v>
      </c>
      <c r="AG131" s="973"/>
      <c r="AH131" s="973"/>
      <c r="AI131" s="973"/>
      <c r="AJ131" s="974"/>
      <c r="AK131" s="972">
        <v>7136608</v>
      </c>
      <c r="AL131" s="973"/>
      <c r="AM131" s="973"/>
      <c r="AN131" s="973"/>
      <c r="AO131" s="974"/>
      <c r="AP131" s="1097"/>
      <c r="AQ131" s="1098"/>
      <c r="AR131" s="1098"/>
      <c r="AS131" s="1098"/>
      <c r="AT131" s="1099"/>
      <c r="AU131" s="215"/>
      <c r="AV131" s="215"/>
      <c r="AW131" s="215"/>
      <c r="AX131" s="1070" t="s">
        <v>470</v>
      </c>
      <c r="AY131" s="713"/>
      <c r="AZ131" s="713"/>
      <c r="BA131" s="713"/>
      <c r="BB131" s="713"/>
      <c r="BC131" s="713"/>
      <c r="BD131" s="713"/>
      <c r="BE131" s="1023"/>
      <c r="BF131" s="1071" t="s">
        <v>122</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2">
      <c r="A132" s="1077" t="s">
        <v>471</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472</v>
      </c>
      <c r="W132" s="1081"/>
      <c r="X132" s="1081"/>
      <c r="Y132" s="1081"/>
      <c r="Z132" s="1082"/>
      <c r="AA132" s="1083">
        <v>5.0954458669999996</v>
      </c>
      <c r="AB132" s="1084"/>
      <c r="AC132" s="1084"/>
      <c r="AD132" s="1084"/>
      <c r="AE132" s="1085"/>
      <c r="AF132" s="1086">
        <v>4.624119876</v>
      </c>
      <c r="AG132" s="1084"/>
      <c r="AH132" s="1084"/>
      <c r="AI132" s="1084"/>
      <c r="AJ132" s="1085"/>
      <c r="AK132" s="1086">
        <v>4.2038178359999998</v>
      </c>
      <c r="AL132" s="1084"/>
      <c r="AM132" s="1084"/>
      <c r="AN132" s="1084"/>
      <c r="AO132" s="1085"/>
      <c r="AP132" s="988"/>
      <c r="AQ132" s="989"/>
      <c r="AR132" s="989"/>
      <c r="AS132" s="989"/>
      <c r="AT132" s="108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5">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473</v>
      </c>
      <c r="W133" s="1064"/>
      <c r="X133" s="1064"/>
      <c r="Y133" s="1064"/>
      <c r="Z133" s="1065"/>
      <c r="AA133" s="1066">
        <v>4.7</v>
      </c>
      <c r="AB133" s="1067"/>
      <c r="AC133" s="1067"/>
      <c r="AD133" s="1067"/>
      <c r="AE133" s="1068"/>
      <c r="AF133" s="1066">
        <v>4.9000000000000004</v>
      </c>
      <c r="AG133" s="1067"/>
      <c r="AH133" s="1067"/>
      <c r="AI133" s="1067"/>
      <c r="AJ133" s="1068"/>
      <c r="AK133" s="1066">
        <v>4.5999999999999996</v>
      </c>
      <c r="AL133" s="1067"/>
      <c r="AM133" s="1067"/>
      <c r="AN133" s="1067"/>
      <c r="AO133" s="1068"/>
      <c r="AP133" s="1015"/>
      <c r="AQ133" s="1016"/>
      <c r="AR133" s="1016"/>
      <c r="AS133" s="1016"/>
      <c r="AT133" s="1069"/>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2">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 hidden="1" x14ac:dyDescent="0.2">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SCpNZX5lCP1RhMCiWYPKT79vThfNG3IbeMV4nyv/dGQgfkqauHLXge8UfHP0QCx844hWhHW72jij1H/rT0bRHw==" saltValue="dFCHzQitFMfWK9ZIPG9Fs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2"/>
  <cols>
    <col min="1" max="120" width="2.7265625" style="242" customWidth="1"/>
    <col min="121" max="121" width="0" style="241" hidden="1" customWidth="1"/>
    <col min="122" max="16384" width="9" style="241" hidden="1"/>
  </cols>
  <sheetData>
    <row r="1" spans="1:120" ht="13"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ht="13" x14ac:dyDescent="0.2"/>
    <row r="3" spans="1:120" ht="13" x14ac:dyDescent="0.2"/>
    <row r="4" spans="1:120" ht="13" x14ac:dyDescent="0.2"/>
    <row r="5" spans="1:120" ht="13" x14ac:dyDescent="0.2"/>
    <row r="6" spans="1:120" ht="13" x14ac:dyDescent="0.2"/>
    <row r="7" spans="1:120" ht="13" x14ac:dyDescent="0.2"/>
    <row r="8" spans="1:120" ht="13" x14ac:dyDescent="0.2"/>
    <row r="9" spans="1:120" ht="13" x14ac:dyDescent="0.2"/>
    <row r="10" spans="1:120" ht="13" x14ac:dyDescent="0.2"/>
    <row r="11" spans="1:120" ht="13" x14ac:dyDescent="0.2"/>
    <row r="12" spans="1:120" ht="13" x14ac:dyDescent="0.2"/>
    <row r="13" spans="1:120" ht="13" x14ac:dyDescent="0.2"/>
    <row r="14" spans="1:120" ht="13" x14ac:dyDescent="0.2"/>
    <row r="15" spans="1:120" ht="13" x14ac:dyDescent="0.2"/>
    <row r="16" spans="1:120" ht="13" x14ac:dyDescent="0.2">
      <c r="DP16" s="241"/>
    </row>
    <row r="17" spans="119:120" ht="13" x14ac:dyDescent="0.2">
      <c r="DP17" s="241"/>
    </row>
    <row r="18" spans="119:120" ht="13" x14ac:dyDescent="0.2"/>
    <row r="19" spans="119:120" ht="13" x14ac:dyDescent="0.2"/>
    <row r="20" spans="119:120" ht="13" x14ac:dyDescent="0.2">
      <c r="DO20" s="241"/>
      <c r="DP20" s="241"/>
    </row>
    <row r="21" spans="119:120" ht="13" x14ac:dyDescent="0.2">
      <c r="DP21" s="241"/>
    </row>
    <row r="22" spans="119:120" ht="13" x14ac:dyDescent="0.2"/>
    <row r="23" spans="119:120" ht="13" x14ac:dyDescent="0.2">
      <c r="DO23" s="241"/>
      <c r="DP23" s="241"/>
    </row>
    <row r="24" spans="119:120" ht="13" x14ac:dyDescent="0.2">
      <c r="DP24" s="241"/>
    </row>
    <row r="25" spans="119:120" ht="13" x14ac:dyDescent="0.2">
      <c r="DP25" s="241"/>
    </row>
    <row r="26" spans="119:120" ht="13" x14ac:dyDescent="0.2">
      <c r="DO26" s="241"/>
      <c r="DP26" s="241"/>
    </row>
    <row r="27" spans="119:120" ht="13" x14ac:dyDescent="0.2"/>
    <row r="28" spans="119:120" ht="13" x14ac:dyDescent="0.2">
      <c r="DO28" s="241"/>
      <c r="DP28" s="241"/>
    </row>
    <row r="29" spans="119:120" ht="13" x14ac:dyDescent="0.2">
      <c r="DP29" s="241"/>
    </row>
    <row r="30" spans="119:120" ht="13" x14ac:dyDescent="0.2"/>
    <row r="31" spans="119:120" ht="13" x14ac:dyDescent="0.2">
      <c r="DO31" s="241"/>
      <c r="DP31" s="241"/>
    </row>
    <row r="32" spans="119:120" ht="13" x14ac:dyDescent="0.2"/>
    <row r="33" spans="98:120" ht="13" x14ac:dyDescent="0.2">
      <c r="DO33" s="241"/>
      <c r="DP33" s="241"/>
    </row>
    <row r="34" spans="98:120" ht="13" x14ac:dyDescent="0.2">
      <c r="DM34" s="241"/>
    </row>
    <row r="35" spans="98:120" ht="13" x14ac:dyDescent="0.2">
      <c r="CT35" s="241"/>
      <c r="CU35" s="241"/>
      <c r="CV35" s="241"/>
      <c r="CY35" s="241"/>
      <c r="CZ35" s="241"/>
      <c r="DA35" s="241"/>
      <c r="DD35" s="241"/>
      <c r="DE35" s="241"/>
      <c r="DF35" s="241"/>
      <c r="DI35" s="241"/>
      <c r="DJ35" s="241"/>
      <c r="DK35" s="241"/>
      <c r="DM35" s="241"/>
      <c r="DN35" s="241"/>
      <c r="DO35" s="241"/>
      <c r="DP35" s="241"/>
    </row>
    <row r="36" spans="98:120" ht="13" x14ac:dyDescent="0.2"/>
    <row r="37" spans="98:120" ht="13" x14ac:dyDescent="0.2">
      <c r="CW37" s="241"/>
      <c r="DB37" s="241"/>
      <c r="DG37" s="241"/>
      <c r="DL37" s="241"/>
      <c r="DP37" s="241"/>
    </row>
    <row r="38" spans="98:120" ht="13" x14ac:dyDescent="0.2">
      <c r="CT38" s="241"/>
      <c r="CU38" s="241"/>
      <c r="CV38" s="241"/>
      <c r="CW38" s="241"/>
      <c r="CY38" s="241"/>
      <c r="CZ38" s="241"/>
      <c r="DA38" s="241"/>
      <c r="DB38" s="241"/>
      <c r="DD38" s="241"/>
      <c r="DE38" s="241"/>
      <c r="DF38" s="241"/>
      <c r="DG38" s="241"/>
      <c r="DI38" s="241"/>
      <c r="DJ38" s="241"/>
      <c r="DK38" s="241"/>
      <c r="DL38" s="241"/>
      <c r="DN38" s="241"/>
      <c r="DO38" s="241"/>
      <c r="DP38" s="241"/>
    </row>
    <row r="39" spans="98:120" ht="13" x14ac:dyDescent="0.2"/>
    <row r="40" spans="98:120" ht="13" x14ac:dyDescent="0.2"/>
    <row r="41" spans="98:120" ht="13" x14ac:dyDescent="0.2"/>
    <row r="42" spans="98:120" ht="13" x14ac:dyDescent="0.2"/>
    <row r="43" spans="98:120" ht="13" x14ac:dyDescent="0.2"/>
    <row r="44" spans="98:120" ht="13" x14ac:dyDescent="0.2"/>
    <row r="45" spans="98:120" ht="13" x14ac:dyDescent="0.2"/>
    <row r="46" spans="98:120" ht="13" x14ac:dyDescent="0.2"/>
    <row r="47" spans="98:120" ht="13" x14ac:dyDescent="0.2"/>
    <row r="48" spans="98:120" ht="13" x14ac:dyDescent="0.2"/>
    <row r="49" spans="22:120" ht="13" x14ac:dyDescent="0.2">
      <c r="DN49" s="241"/>
      <c r="DO49" s="241"/>
      <c r="DP49" s="241"/>
    </row>
    <row r="50" spans="22:120" ht="13" x14ac:dyDescent="0.2"/>
    <row r="51" spans="22:120" ht="13" x14ac:dyDescent="0.2"/>
    <row r="52" spans="22:120" ht="13" x14ac:dyDescent="0.2"/>
    <row r="53" spans="22:120" ht="13" x14ac:dyDescent="0.2"/>
    <row r="54" spans="22:120" ht="13" x14ac:dyDescent="0.2"/>
    <row r="55" spans="22:120" ht="13" x14ac:dyDescent="0.2"/>
    <row r="56" spans="22:120" ht="13" x14ac:dyDescent="0.2"/>
    <row r="57" spans="22:120" ht="13" x14ac:dyDescent="0.2"/>
    <row r="58" spans="22:120" ht="13" x14ac:dyDescent="0.2"/>
    <row r="59" spans="22:120" ht="13" x14ac:dyDescent="0.2"/>
    <row r="60" spans="22:120" ht="13" x14ac:dyDescent="0.2"/>
    <row r="61" spans="22:120" ht="13" x14ac:dyDescent="0.2"/>
    <row r="62" spans="22:120" ht="13" x14ac:dyDescent="0.2"/>
    <row r="63" spans="22:120" ht="13" x14ac:dyDescent="0.2">
      <c r="W63" s="241"/>
      <c r="CS63" s="241"/>
      <c r="CX63" s="241"/>
      <c r="DC63" s="241"/>
      <c r="DH63" s="241"/>
    </row>
    <row r="64" spans="22:120" ht="13" x14ac:dyDescent="0.2">
      <c r="V64" s="241"/>
    </row>
    <row r="65" spans="15:120" ht="13" x14ac:dyDescent="0.2">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ht="13" x14ac:dyDescent="0.2">
      <c r="Q66" s="241"/>
      <c r="S66" s="241"/>
      <c r="U66" s="241"/>
      <c r="DM66" s="241"/>
    </row>
    <row r="67" spans="15:120" ht="13" x14ac:dyDescent="0.2">
      <c r="O67" s="241"/>
      <c r="P67" s="241"/>
      <c r="R67" s="241"/>
      <c r="T67" s="241"/>
      <c r="Y67" s="241"/>
      <c r="CT67" s="241"/>
      <c r="CV67" s="241"/>
      <c r="CW67" s="241"/>
      <c r="CY67" s="241"/>
      <c r="DA67" s="241"/>
      <c r="DB67" s="241"/>
      <c r="DD67" s="241"/>
      <c r="DF67" s="241"/>
      <c r="DG67" s="241"/>
      <c r="DI67" s="241"/>
      <c r="DK67" s="241"/>
      <c r="DL67" s="241"/>
      <c r="DN67" s="241"/>
      <c r="DO67" s="241"/>
      <c r="DP67" s="241"/>
    </row>
    <row r="68" spans="15:120" ht="13" x14ac:dyDescent="0.2"/>
    <row r="69" spans="15:120" ht="13" x14ac:dyDescent="0.2"/>
    <row r="70" spans="15:120" ht="13" x14ac:dyDescent="0.2"/>
    <row r="71" spans="15:120" ht="13" x14ac:dyDescent="0.2"/>
    <row r="72" spans="15:120" ht="13" x14ac:dyDescent="0.2">
      <c r="DP72" s="241"/>
    </row>
    <row r="73" spans="15:120" ht="13" x14ac:dyDescent="0.2">
      <c r="DP73" s="241"/>
    </row>
    <row r="74" spans="15:120" ht="13" x14ac:dyDescent="0.2"/>
    <row r="75" spans="15:120" ht="13" x14ac:dyDescent="0.2"/>
    <row r="76" spans="15:120" ht="13" x14ac:dyDescent="0.2"/>
    <row r="77" spans="15:120" ht="13" x14ac:dyDescent="0.2"/>
    <row r="78" spans="15:120" ht="13" x14ac:dyDescent="0.2"/>
    <row r="79" spans="15:120" ht="13" x14ac:dyDescent="0.2"/>
    <row r="80" spans="15:120" ht="13" x14ac:dyDescent="0.2"/>
    <row r="81" spans="97:112" ht="13" x14ac:dyDescent="0.2"/>
    <row r="82" spans="97:112" ht="13" x14ac:dyDescent="0.2"/>
    <row r="83" spans="97:112" ht="13" x14ac:dyDescent="0.2"/>
    <row r="84" spans="97:112" ht="13" x14ac:dyDescent="0.2"/>
    <row r="85" spans="97:112" ht="13" x14ac:dyDescent="0.2"/>
    <row r="86" spans="97:112" ht="13" x14ac:dyDescent="0.2"/>
    <row r="87" spans="97:112" ht="13" x14ac:dyDescent="0.2"/>
    <row r="88" spans="97:112" ht="13" x14ac:dyDescent="0.2"/>
    <row r="89" spans="97:112" ht="13" x14ac:dyDescent="0.2"/>
    <row r="90" spans="97:112" ht="13" x14ac:dyDescent="0.2"/>
    <row r="91" spans="97:112" ht="13" x14ac:dyDescent="0.2"/>
    <row r="92" spans="97:112" ht="13" x14ac:dyDescent="0.2"/>
    <row r="93" spans="97:112" ht="13" x14ac:dyDescent="0.2"/>
    <row r="94" spans="97:112" ht="13" x14ac:dyDescent="0.2"/>
    <row r="95" spans="97:112" ht="13" x14ac:dyDescent="0.2"/>
    <row r="96" spans="97:112" ht="13" x14ac:dyDescent="0.2">
      <c r="CS96" s="241"/>
      <c r="CX96" s="241"/>
      <c r="DC96" s="241"/>
      <c r="DH96" s="241"/>
    </row>
    <row r="97" spans="24:120" ht="13" x14ac:dyDescent="0.2">
      <c r="CS97" s="241"/>
      <c r="CX97" s="241"/>
      <c r="DC97" s="241"/>
      <c r="DH97" s="241"/>
      <c r="DP97" s="242" t="s">
        <v>474</v>
      </c>
    </row>
    <row r="98" spans="24:120" ht="13" hidden="1" x14ac:dyDescent="0.2">
      <c r="CS98" s="241"/>
      <c r="CX98" s="241"/>
      <c r="DC98" s="241"/>
      <c r="DH98" s="241"/>
    </row>
    <row r="99" spans="24:120" ht="13" hidden="1" x14ac:dyDescent="0.2">
      <c r="CS99" s="241"/>
      <c r="CX99" s="241"/>
      <c r="DC99" s="241"/>
      <c r="DH99" s="241"/>
    </row>
    <row r="101" spans="24:120" ht="12" hidden="1" customHeight="1" x14ac:dyDescent="0.2">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2">
      <c r="CU102" s="241"/>
      <c r="CZ102" s="241"/>
      <c r="DE102" s="241"/>
      <c r="DJ102" s="241"/>
      <c r="DM102" s="241"/>
    </row>
    <row r="103" spans="24:120" ht="13" hidden="1" x14ac:dyDescent="0.2">
      <c r="CT103" s="241"/>
      <c r="CV103" s="241"/>
      <c r="CW103" s="241"/>
      <c r="CY103" s="241"/>
      <c r="DA103" s="241"/>
      <c r="DB103" s="241"/>
      <c r="DD103" s="241"/>
      <c r="DF103" s="241"/>
      <c r="DG103" s="241"/>
      <c r="DI103" s="241"/>
      <c r="DK103" s="241"/>
      <c r="DL103" s="241"/>
      <c r="DM103" s="241"/>
      <c r="DN103" s="241"/>
      <c r="DO103" s="241"/>
      <c r="DP103" s="241"/>
    </row>
    <row r="104" spans="24:120" ht="13" hidden="1" x14ac:dyDescent="0.2">
      <c r="CV104" s="241"/>
      <c r="CW104" s="241"/>
      <c r="DA104" s="241"/>
      <c r="DB104" s="241"/>
      <c r="DF104" s="241"/>
      <c r="DG104" s="241"/>
      <c r="DK104" s="241"/>
      <c r="DL104" s="241"/>
      <c r="DN104" s="241"/>
      <c r="DO104" s="241"/>
      <c r="DP104" s="241"/>
    </row>
    <row r="105" spans="24:120" ht="12.75" hidden="1" customHeight="1" x14ac:dyDescent="0.2"/>
  </sheetData>
  <sheetProtection algorithmName="SHA-512" hashValue="M7t9lXdnGm1/Es6iCRpvUInFh65gNGWBfFxIfUoOHoRPhU+J9ezYRttGO6Bb513nEsT19m8NRbZnAm+5fK4HLg==" saltValue="4U4V9lVIxaBPIKExEBDgWg==" spinCount="100000"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2"/>
  <cols>
    <col min="1" max="116" width="2.6328125" style="242" customWidth="1"/>
    <col min="117" max="16384" width="9" style="241" hidden="1"/>
  </cols>
  <sheetData>
    <row r="1" spans="2:116" ht="13"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ht="13" x14ac:dyDescent="0.2"/>
    <row r="3" spans="2:116" ht="13" x14ac:dyDescent="0.2"/>
    <row r="4" spans="2:116" ht="13" x14ac:dyDescent="0.2">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ht="13" x14ac:dyDescent="0.2">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ht="13" x14ac:dyDescent="0.2"/>
    <row r="7" spans="2:116" ht="13" x14ac:dyDescent="0.2"/>
    <row r="8" spans="2:116" ht="13" x14ac:dyDescent="0.2"/>
    <row r="9" spans="2:116" ht="13" x14ac:dyDescent="0.2"/>
    <row r="10" spans="2:116" ht="13" x14ac:dyDescent="0.2"/>
    <row r="11" spans="2:116" ht="13" x14ac:dyDescent="0.2"/>
    <row r="12" spans="2:116" ht="13" x14ac:dyDescent="0.2"/>
    <row r="13" spans="2:116" ht="13" x14ac:dyDescent="0.2"/>
    <row r="14" spans="2:116" ht="13" x14ac:dyDescent="0.2"/>
    <row r="15" spans="2:116" ht="13" x14ac:dyDescent="0.2"/>
    <row r="16" spans="2:116" ht="13" x14ac:dyDescent="0.2"/>
    <row r="17" spans="9:116" ht="13" x14ac:dyDescent="0.2"/>
    <row r="18" spans="9:116" ht="13" x14ac:dyDescent="0.2">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ht="13" x14ac:dyDescent="0.2"/>
    <row r="20" spans="9:116" ht="13" x14ac:dyDescent="0.2"/>
    <row r="21" spans="9:116" ht="13" x14ac:dyDescent="0.2">
      <c r="DL21" s="241"/>
    </row>
    <row r="22" spans="9:116" ht="13" x14ac:dyDescent="0.2">
      <c r="DI22" s="241"/>
      <c r="DJ22" s="241"/>
      <c r="DK22" s="241"/>
      <c r="DL22" s="241"/>
    </row>
    <row r="23" spans="9:116" ht="13" x14ac:dyDescent="0.2">
      <c r="CY23" s="241"/>
      <c r="CZ23" s="241"/>
      <c r="DA23" s="241"/>
      <c r="DB23" s="241"/>
      <c r="DC23" s="241"/>
      <c r="DD23" s="241"/>
      <c r="DE23" s="241"/>
      <c r="DF23" s="241"/>
      <c r="DG23" s="241"/>
      <c r="DH23" s="241"/>
      <c r="DI23" s="241"/>
      <c r="DJ23" s="241"/>
      <c r="DK23" s="241"/>
      <c r="DL23" s="241"/>
    </row>
    <row r="24" spans="9:116" ht="13" x14ac:dyDescent="0.2"/>
    <row r="25" spans="9:116" ht="13" x14ac:dyDescent="0.2"/>
    <row r="26" spans="9:116" ht="13" x14ac:dyDescent="0.2"/>
    <row r="27" spans="9:116" ht="13" x14ac:dyDescent="0.2"/>
    <row r="28" spans="9:116" ht="13" x14ac:dyDescent="0.2"/>
    <row r="29" spans="9:116" ht="13" x14ac:dyDescent="0.2"/>
    <row r="30" spans="9:116" ht="13" x14ac:dyDescent="0.2"/>
    <row r="31" spans="9:116" ht="13" x14ac:dyDescent="0.2"/>
    <row r="32" spans="9:116" ht="13" x14ac:dyDescent="0.2"/>
    <row r="33" spans="15:116" ht="13" x14ac:dyDescent="0.2"/>
    <row r="34" spans="15:116" ht="13" x14ac:dyDescent="0.2"/>
    <row r="35" spans="15:116" ht="13" x14ac:dyDescent="0.2">
      <c r="CZ35" s="241"/>
      <c r="DA35" s="241"/>
      <c r="DB35" s="241"/>
      <c r="DC35" s="241"/>
      <c r="DD35" s="241"/>
      <c r="DE35" s="241"/>
      <c r="DF35" s="241"/>
      <c r="DG35" s="241"/>
      <c r="DH35" s="241"/>
      <c r="DI35" s="241"/>
      <c r="DJ35" s="241"/>
      <c r="DK35" s="241"/>
      <c r="DL35" s="241"/>
    </row>
    <row r="36" spans="15:116" ht="13" x14ac:dyDescent="0.2"/>
    <row r="37" spans="15:116" ht="13" x14ac:dyDescent="0.2">
      <c r="DL37" s="241"/>
    </row>
    <row r="38" spans="15:116" ht="13" x14ac:dyDescent="0.2">
      <c r="DI38" s="241"/>
      <c r="DJ38" s="241"/>
      <c r="DK38" s="241"/>
      <c r="DL38" s="241"/>
    </row>
    <row r="39" spans="15:116" ht="13" x14ac:dyDescent="0.2"/>
    <row r="40" spans="15:116" ht="13" x14ac:dyDescent="0.2"/>
    <row r="41" spans="15:116" ht="13" x14ac:dyDescent="0.2"/>
    <row r="42" spans="15:116" ht="13" x14ac:dyDescent="0.2"/>
    <row r="43" spans="15:116" ht="13" x14ac:dyDescent="0.2">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ht="13" x14ac:dyDescent="0.2">
      <c r="DL44" s="241"/>
    </row>
    <row r="45" spans="15:116" ht="13" x14ac:dyDescent="0.2"/>
    <row r="46" spans="15:116" ht="13" x14ac:dyDescent="0.2">
      <c r="DA46" s="241"/>
      <c r="DB46" s="241"/>
      <c r="DC46" s="241"/>
      <c r="DD46" s="241"/>
      <c r="DE46" s="241"/>
      <c r="DF46" s="241"/>
      <c r="DG46" s="241"/>
      <c r="DH46" s="241"/>
      <c r="DI46" s="241"/>
      <c r="DJ46" s="241"/>
      <c r="DK46" s="241"/>
      <c r="DL46" s="241"/>
    </row>
    <row r="47" spans="15:116" ht="13" x14ac:dyDescent="0.2"/>
    <row r="48" spans="15:116" ht="13" x14ac:dyDescent="0.2"/>
    <row r="49" spans="104:116" ht="13" x14ac:dyDescent="0.2"/>
    <row r="50" spans="104:116" ht="13" x14ac:dyDescent="0.2">
      <c r="CZ50" s="241"/>
      <c r="DA50" s="241"/>
      <c r="DB50" s="241"/>
      <c r="DC50" s="241"/>
      <c r="DD50" s="241"/>
      <c r="DE50" s="241"/>
      <c r="DF50" s="241"/>
      <c r="DG50" s="241"/>
      <c r="DH50" s="241"/>
      <c r="DI50" s="241"/>
      <c r="DJ50" s="241"/>
      <c r="DK50" s="241"/>
      <c r="DL50" s="241"/>
    </row>
    <row r="51" spans="104:116" ht="13" x14ac:dyDescent="0.2"/>
    <row r="52" spans="104:116" ht="13" x14ac:dyDescent="0.2"/>
    <row r="53" spans="104:116" ht="13" x14ac:dyDescent="0.2">
      <c r="DL53" s="241"/>
    </row>
    <row r="54" spans="104:116" ht="13" x14ac:dyDescent="0.2"/>
    <row r="55" spans="104:116" ht="13" x14ac:dyDescent="0.2"/>
    <row r="56" spans="104:116" ht="13" x14ac:dyDescent="0.2"/>
    <row r="57" spans="104:116" ht="13" x14ac:dyDescent="0.2"/>
    <row r="58" spans="104:116" ht="13" x14ac:dyDescent="0.2"/>
    <row r="59" spans="104:116" ht="13" x14ac:dyDescent="0.2"/>
    <row r="60" spans="104:116" ht="13" x14ac:dyDescent="0.2"/>
    <row r="61" spans="104:116" ht="13" x14ac:dyDescent="0.2"/>
    <row r="62" spans="104:116" ht="13" x14ac:dyDescent="0.2"/>
    <row r="63" spans="104:116" ht="13" x14ac:dyDescent="0.2"/>
    <row r="64" spans="104:116" ht="13" x14ac:dyDescent="0.2"/>
    <row r="65" spans="107:116" ht="13" x14ac:dyDescent="0.2"/>
    <row r="66" spans="107:116" ht="13" x14ac:dyDescent="0.2"/>
    <row r="67" spans="107:116" ht="13" x14ac:dyDescent="0.2">
      <c r="DC67" s="241"/>
      <c r="DD67" s="241"/>
      <c r="DE67" s="241"/>
      <c r="DF67" s="241"/>
      <c r="DG67" s="241"/>
      <c r="DH67" s="241"/>
      <c r="DI67" s="241"/>
      <c r="DJ67" s="241"/>
      <c r="DK67" s="241"/>
      <c r="DL67" s="241"/>
    </row>
    <row r="68" spans="107:116" ht="13" x14ac:dyDescent="0.2"/>
    <row r="69" spans="107:116" ht="13" x14ac:dyDescent="0.2"/>
    <row r="70" spans="107:116" ht="13" x14ac:dyDescent="0.2"/>
    <row r="71" spans="107:116" ht="13" x14ac:dyDescent="0.2"/>
    <row r="72" spans="107:116" ht="13" x14ac:dyDescent="0.2"/>
    <row r="73" spans="107:116" ht="13" x14ac:dyDescent="0.2"/>
    <row r="74" spans="107:116" ht="13" x14ac:dyDescent="0.2"/>
    <row r="75" spans="107:116" ht="13" x14ac:dyDescent="0.2"/>
    <row r="76" spans="107:116" ht="13" x14ac:dyDescent="0.2"/>
    <row r="77" spans="107:116" ht="13" x14ac:dyDescent="0.2"/>
    <row r="78" spans="107:116" ht="13" x14ac:dyDescent="0.2"/>
    <row r="79" spans="107:116" ht="13" x14ac:dyDescent="0.2"/>
    <row r="80" spans="107:116"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sheetData>
  <sheetProtection algorithmName="SHA-512" hashValue="5lBAQcYzndUEBFP1d7bu5KD0JX0kj9Zp/5WUM+uropEPtwnlI5wXdumzpr5JSzd0shtUqT1RVIsXYQqjxxq/Ug==" saltValue="BPV/WmIypbNoziN6cF2kUA=="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2"/>
  <cols>
    <col min="1" max="36" width="2.453125" style="243" customWidth="1"/>
    <col min="37" max="44" width="17" style="243" customWidth="1"/>
    <col min="45" max="45" width="6.08984375" style="249" customWidth="1"/>
    <col min="46" max="46" width="3" style="247" customWidth="1"/>
    <col min="47" max="47" width="19.08984375" style="243" hidden="1" customWidth="1"/>
    <col min="48" max="52" width="12.6328125" style="243" hidden="1" customWidth="1"/>
    <col min="53" max="16384" width="8.6328125" style="243" hidden="1"/>
  </cols>
  <sheetData>
    <row r="1" spans="1:46" ht="13" x14ac:dyDescent="0.2">
      <c r="AS1" s="243"/>
      <c r="AT1" s="243"/>
    </row>
    <row r="2" spans="1:46" ht="13" x14ac:dyDescent="0.2">
      <c r="AS2" s="243"/>
      <c r="AT2" s="243"/>
    </row>
    <row r="3" spans="1:46" ht="13" x14ac:dyDescent="0.2">
      <c r="AS3" s="243"/>
      <c r="AT3" s="243"/>
    </row>
    <row r="4" spans="1:46" ht="13" x14ac:dyDescent="0.2">
      <c r="AS4" s="243"/>
      <c r="AT4" s="243"/>
    </row>
    <row r="5" spans="1:46" ht="16.5" x14ac:dyDescent="0.2">
      <c r="A5" s="244" t="s">
        <v>475</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ht="13" x14ac:dyDescent="0.2">
      <c r="A6" s="247"/>
      <c r="AK6" s="248" t="s">
        <v>476</v>
      </c>
      <c r="AL6" s="248"/>
      <c r="AM6" s="248"/>
      <c r="AN6" s="248"/>
    </row>
    <row r="7" spans="1:46" ht="13.5" customHeight="1" x14ac:dyDescent="0.2">
      <c r="A7" s="247"/>
      <c r="AK7" s="250"/>
      <c r="AL7" s="251"/>
      <c r="AM7" s="251"/>
      <c r="AN7" s="252"/>
      <c r="AO7" s="1101" t="s">
        <v>477</v>
      </c>
      <c r="AP7" s="253"/>
      <c r="AQ7" s="254" t="s">
        <v>478</v>
      </c>
      <c r="AR7" s="255"/>
    </row>
    <row r="8" spans="1:46" ht="13" x14ac:dyDescent="0.2">
      <c r="A8" s="247"/>
      <c r="AK8" s="256"/>
      <c r="AL8" s="257"/>
      <c r="AM8" s="257"/>
      <c r="AN8" s="258"/>
      <c r="AO8" s="1102"/>
      <c r="AP8" s="259" t="s">
        <v>479</v>
      </c>
      <c r="AQ8" s="260" t="s">
        <v>480</v>
      </c>
      <c r="AR8" s="261" t="s">
        <v>481</v>
      </c>
    </row>
    <row r="9" spans="1:46" ht="13" x14ac:dyDescent="0.2">
      <c r="A9" s="247"/>
      <c r="AK9" s="1103" t="s">
        <v>482</v>
      </c>
      <c r="AL9" s="1104"/>
      <c r="AM9" s="1104"/>
      <c r="AN9" s="1105"/>
      <c r="AO9" s="262">
        <v>2696144</v>
      </c>
      <c r="AP9" s="262">
        <v>144210</v>
      </c>
      <c r="AQ9" s="263">
        <v>83961</v>
      </c>
      <c r="AR9" s="264">
        <v>71.8</v>
      </c>
    </row>
    <row r="10" spans="1:46" ht="13.5" customHeight="1" x14ac:dyDescent="0.2">
      <c r="A10" s="247"/>
      <c r="AK10" s="1103" t="s">
        <v>483</v>
      </c>
      <c r="AL10" s="1104"/>
      <c r="AM10" s="1104"/>
      <c r="AN10" s="1105"/>
      <c r="AO10" s="265">
        <v>10383</v>
      </c>
      <c r="AP10" s="265">
        <v>555</v>
      </c>
      <c r="AQ10" s="266">
        <v>9090</v>
      </c>
      <c r="AR10" s="267">
        <v>-93.9</v>
      </c>
    </row>
    <row r="11" spans="1:46" ht="13.5" customHeight="1" x14ac:dyDescent="0.2">
      <c r="A11" s="247"/>
      <c r="AK11" s="1103" t="s">
        <v>484</v>
      </c>
      <c r="AL11" s="1104"/>
      <c r="AM11" s="1104"/>
      <c r="AN11" s="1105"/>
      <c r="AO11" s="265">
        <v>8842</v>
      </c>
      <c r="AP11" s="265">
        <v>473</v>
      </c>
      <c r="AQ11" s="266">
        <v>842</v>
      </c>
      <c r="AR11" s="267">
        <v>-43.8</v>
      </c>
    </row>
    <row r="12" spans="1:46" ht="13.5" customHeight="1" x14ac:dyDescent="0.2">
      <c r="A12" s="247"/>
      <c r="AK12" s="1103" t="s">
        <v>485</v>
      </c>
      <c r="AL12" s="1104"/>
      <c r="AM12" s="1104"/>
      <c r="AN12" s="1105"/>
      <c r="AO12" s="265" t="s">
        <v>486</v>
      </c>
      <c r="AP12" s="265" t="s">
        <v>486</v>
      </c>
      <c r="AQ12" s="266">
        <v>5</v>
      </c>
      <c r="AR12" s="267" t="s">
        <v>486</v>
      </c>
    </row>
    <row r="13" spans="1:46" ht="13.5" customHeight="1" x14ac:dyDescent="0.2">
      <c r="A13" s="247"/>
      <c r="AK13" s="1103" t="s">
        <v>487</v>
      </c>
      <c r="AL13" s="1104"/>
      <c r="AM13" s="1104"/>
      <c r="AN13" s="1105"/>
      <c r="AO13" s="265">
        <v>134824</v>
      </c>
      <c r="AP13" s="265">
        <v>7211</v>
      </c>
      <c r="AQ13" s="266">
        <v>2396</v>
      </c>
      <c r="AR13" s="267">
        <v>201</v>
      </c>
    </row>
    <row r="14" spans="1:46" ht="13.5" customHeight="1" x14ac:dyDescent="0.2">
      <c r="A14" s="247"/>
      <c r="AK14" s="1103" t="s">
        <v>488</v>
      </c>
      <c r="AL14" s="1104"/>
      <c r="AM14" s="1104"/>
      <c r="AN14" s="1105"/>
      <c r="AO14" s="265">
        <v>151441</v>
      </c>
      <c r="AP14" s="265">
        <v>8100</v>
      </c>
      <c r="AQ14" s="266">
        <v>1197</v>
      </c>
      <c r="AR14" s="267">
        <v>576.70000000000005</v>
      </c>
    </row>
    <row r="15" spans="1:46" ht="13.5" customHeight="1" x14ac:dyDescent="0.2">
      <c r="A15" s="247"/>
      <c r="AK15" s="1106" t="s">
        <v>489</v>
      </c>
      <c r="AL15" s="1107"/>
      <c r="AM15" s="1107"/>
      <c r="AN15" s="1108"/>
      <c r="AO15" s="265">
        <v>-134906</v>
      </c>
      <c r="AP15" s="265">
        <v>-7216</v>
      </c>
      <c r="AQ15" s="266">
        <v>-4989</v>
      </c>
      <c r="AR15" s="267">
        <v>44.6</v>
      </c>
    </row>
    <row r="16" spans="1:46" ht="13" x14ac:dyDescent="0.2">
      <c r="A16" s="247"/>
      <c r="AK16" s="1106" t="s">
        <v>177</v>
      </c>
      <c r="AL16" s="1107"/>
      <c r="AM16" s="1107"/>
      <c r="AN16" s="1108"/>
      <c r="AO16" s="265">
        <v>2866728</v>
      </c>
      <c r="AP16" s="265">
        <v>153334</v>
      </c>
      <c r="AQ16" s="266">
        <v>92501</v>
      </c>
      <c r="AR16" s="267">
        <v>65.8</v>
      </c>
    </row>
    <row r="17" spans="1:46" ht="13" x14ac:dyDescent="0.2">
      <c r="A17" s="247"/>
    </row>
    <row r="18" spans="1:46" ht="13" x14ac:dyDescent="0.2">
      <c r="A18" s="247"/>
      <c r="AQ18" s="268"/>
      <c r="AR18" s="268"/>
    </row>
    <row r="19" spans="1:46" ht="13" x14ac:dyDescent="0.2">
      <c r="A19" s="247"/>
      <c r="AK19" s="243" t="s">
        <v>490</v>
      </c>
    </row>
    <row r="20" spans="1:46" ht="13" x14ac:dyDescent="0.2">
      <c r="A20" s="247"/>
      <c r="AK20" s="269"/>
      <c r="AL20" s="270"/>
      <c r="AM20" s="270"/>
      <c r="AN20" s="271"/>
      <c r="AO20" s="272" t="s">
        <v>491</v>
      </c>
      <c r="AP20" s="273" t="s">
        <v>492</v>
      </c>
      <c r="AQ20" s="274" t="s">
        <v>493</v>
      </c>
      <c r="AR20" s="275"/>
    </row>
    <row r="21" spans="1:46" s="248" customFormat="1" ht="13" x14ac:dyDescent="0.2">
      <c r="A21" s="276"/>
      <c r="AK21" s="1109" t="s">
        <v>494</v>
      </c>
      <c r="AL21" s="1110"/>
      <c r="AM21" s="1110"/>
      <c r="AN21" s="1111"/>
      <c r="AO21" s="277">
        <v>14.44</v>
      </c>
      <c r="AP21" s="278">
        <v>7.91</v>
      </c>
      <c r="AQ21" s="279">
        <v>6.53</v>
      </c>
      <c r="AS21" s="280"/>
      <c r="AT21" s="276"/>
    </row>
    <row r="22" spans="1:46" s="248" customFormat="1" ht="13" x14ac:dyDescent="0.2">
      <c r="A22" s="276"/>
      <c r="AK22" s="1109" t="s">
        <v>495</v>
      </c>
      <c r="AL22" s="1110"/>
      <c r="AM22" s="1110"/>
      <c r="AN22" s="1111"/>
      <c r="AO22" s="281">
        <v>94.8</v>
      </c>
      <c r="AP22" s="282">
        <v>97.2</v>
      </c>
      <c r="AQ22" s="283">
        <v>-2.4</v>
      </c>
      <c r="AR22" s="268"/>
      <c r="AS22" s="280"/>
      <c r="AT22" s="276"/>
    </row>
    <row r="23" spans="1:46" s="248" customFormat="1" ht="13" x14ac:dyDescent="0.2">
      <c r="A23" s="276"/>
      <c r="AP23" s="268"/>
      <c r="AQ23" s="268"/>
      <c r="AR23" s="268"/>
      <c r="AS23" s="280"/>
      <c r="AT23" s="276"/>
    </row>
    <row r="24" spans="1:46" s="248" customFormat="1" ht="13" x14ac:dyDescent="0.2">
      <c r="A24" s="276"/>
      <c r="AP24" s="268"/>
      <c r="AQ24" s="268"/>
      <c r="AR24" s="268"/>
      <c r="AS24" s="280"/>
      <c r="AT24" s="276"/>
    </row>
    <row r="25" spans="1:46" s="248" customFormat="1" ht="13" x14ac:dyDescent="0.2">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ht="13" x14ac:dyDescent="0.2">
      <c r="A26" s="1100" t="s">
        <v>496</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ht="13" x14ac:dyDescent="0.2">
      <c r="A27" s="288"/>
      <c r="AS27" s="243"/>
      <c r="AT27" s="243"/>
    </row>
    <row r="28" spans="1:46" ht="16.5" x14ac:dyDescent="0.2">
      <c r="A28" s="244" t="s">
        <v>497</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ht="13" x14ac:dyDescent="0.2">
      <c r="A29" s="247"/>
      <c r="AK29" s="248" t="s">
        <v>498</v>
      </c>
      <c r="AL29" s="248"/>
      <c r="AM29" s="248"/>
      <c r="AN29" s="248"/>
      <c r="AS29" s="290"/>
    </row>
    <row r="30" spans="1:46" ht="13.5" customHeight="1" x14ac:dyDescent="0.2">
      <c r="A30" s="247"/>
      <c r="AK30" s="250"/>
      <c r="AL30" s="251"/>
      <c r="AM30" s="251"/>
      <c r="AN30" s="252"/>
      <c r="AO30" s="1101" t="s">
        <v>477</v>
      </c>
      <c r="AP30" s="253"/>
      <c r="AQ30" s="254" t="s">
        <v>478</v>
      </c>
      <c r="AR30" s="255"/>
    </row>
    <row r="31" spans="1:46" ht="13" x14ac:dyDescent="0.2">
      <c r="A31" s="247"/>
      <c r="AK31" s="256"/>
      <c r="AL31" s="257"/>
      <c r="AM31" s="257"/>
      <c r="AN31" s="258"/>
      <c r="AO31" s="1102"/>
      <c r="AP31" s="259" t="s">
        <v>479</v>
      </c>
      <c r="AQ31" s="260" t="s">
        <v>480</v>
      </c>
      <c r="AR31" s="261" t="s">
        <v>481</v>
      </c>
    </row>
    <row r="32" spans="1:46" ht="27" customHeight="1" x14ac:dyDescent="0.2">
      <c r="A32" s="247"/>
      <c r="AK32" s="1117" t="s">
        <v>499</v>
      </c>
      <c r="AL32" s="1118"/>
      <c r="AM32" s="1118"/>
      <c r="AN32" s="1119"/>
      <c r="AO32" s="291">
        <v>1273902</v>
      </c>
      <c r="AP32" s="291">
        <v>68138</v>
      </c>
      <c r="AQ32" s="292">
        <v>33492</v>
      </c>
      <c r="AR32" s="293">
        <v>103.4</v>
      </c>
    </row>
    <row r="33" spans="1:46" ht="13.5" customHeight="1" x14ac:dyDescent="0.2">
      <c r="A33" s="247"/>
      <c r="AK33" s="1117" t="s">
        <v>500</v>
      </c>
      <c r="AL33" s="1118"/>
      <c r="AM33" s="1118"/>
      <c r="AN33" s="1119"/>
      <c r="AO33" s="291" t="s">
        <v>486</v>
      </c>
      <c r="AP33" s="291" t="s">
        <v>486</v>
      </c>
      <c r="AQ33" s="292" t="s">
        <v>486</v>
      </c>
      <c r="AR33" s="293" t="s">
        <v>486</v>
      </c>
    </row>
    <row r="34" spans="1:46" ht="27" customHeight="1" x14ac:dyDescent="0.2">
      <c r="A34" s="247"/>
      <c r="AK34" s="1117" t="s">
        <v>501</v>
      </c>
      <c r="AL34" s="1118"/>
      <c r="AM34" s="1118"/>
      <c r="AN34" s="1119"/>
      <c r="AO34" s="291" t="s">
        <v>486</v>
      </c>
      <c r="AP34" s="291" t="s">
        <v>486</v>
      </c>
      <c r="AQ34" s="292" t="s">
        <v>486</v>
      </c>
      <c r="AR34" s="293" t="s">
        <v>486</v>
      </c>
    </row>
    <row r="35" spans="1:46" ht="27" customHeight="1" x14ac:dyDescent="0.2">
      <c r="A35" s="247"/>
      <c r="AK35" s="1117" t="s">
        <v>502</v>
      </c>
      <c r="AL35" s="1118"/>
      <c r="AM35" s="1118"/>
      <c r="AN35" s="1119"/>
      <c r="AO35" s="291">
        <v>51374</v>
      </c>
      <c r="AP35" s="291">
        <v>2748</v>
      </c>
      <c r="AQ35" s="292">
        <v>10423</v>
      </c>
      <c r="AR35" s="293">
        <v>-73.599999999999994</v>
      </c>
    </row>
    <row r="36" spans="1:46" ht="27" customHeight="1" x14ac:dyDescent="0.2">
      <c r="A36" s="247"/>
      <c r="AK36" s="1117" t="s">
        <v>503</v>
      </c>
      <c r="AL36" s="1118"/>
      <c r="AM36" s="1118"/>
      <c r="AN36" s="1119"/>
      <c r="AO36" s="291" t="s">
        <v>486</v>
      </c>
      <c r="AP36" s="291" t="s">
        <v>486</v>
      </c>
      <c r="AQ36" s="292">
        <v>3289</v>
      </c>
      <c r="AR36" s="293" t="s">
        <v>486</v>
      </c>
    </row>
    <row r="37" spans="1:46" ht="13.5" customHeight="1" x14ac:dyDescent="0.2">
      <c r="A37" s="247"/>
      <c r="AK37" s="1117" t="s">
        <v>504</v>
      </c>
      <c r="AL37" s="1118"/>
      <c r="AM37" s="1118"/>
      <c r="AN37" s="1119"/>
      <c r="AO37" s="291" t="s">
        <v>486</v>
      </c>
      <c r="AP37" s="291" t="s">
        <v>486</v>
      </c>
      <c r="AQ37" s="292">
        <v>152</v>
      </c>
      <c r="AR37" s="293" t="s">
        <v>486</v>
      </c>
    </row>
    <row r="38" spans="1:46" ht="27" customHeight="1" x14ac:dyDescent="0.2">
      <c r="A38" s="247"/>
      <c r="AK38" s="1120" t="s">
        <v>505</v>
      </c>
      <c r="AL38" s="1121"/>
      <c r="AM38" s="1121"/>
      <c r="AN38" s="1122"/>
      <c r="AO38" s="294">
        <v>470</v>
      </c>
      <c r="AP38" s="294">
        <v>25</v>
      </c>
      <c r="AQ38" s="295">
        <v>2</v>
      </c>
      <c r="AR38" s="283">
        <v>1150</v>
      </c>
      <c r="AS38" s="290"/>
    </row>
    <row r="39" spans="1:46" ht="13" x14ac:dyDescent="0.2">
      <c r="A39" s="247"/>
      <c r="AK39" s="1120" t="s">
        <v>506</v>
      </c>
      <c r="AL39" s="1121"/>
      <c r="AM39" s="1121"/>
      <c r="AN39" s="1122"/>
      <c r="AO39" s="291">
        <v>-50963</v>
      </c>
      <c r="AP39" s="291">
        <v>-2726</v>
      </c>
      <c r="AQ39" s="292">
        <v>-2605</v>
      </c>
      <c r="AR39" s="293">
        <v>4.5999999999999996</v>
      </c>
      <c r="AS39" s="290"/>
    </row>
    <row r="40" spans="1:46" ht="27" customHeight="1" x14ac:dyDescent="0.2">
      <c r="A40" s="247"/>
      <c r="AK40" s="1117" t="s">
        <v>507</v>
      </c>
      <c r="AL40" s="1118"/>
      <c r="AM40" s="1118"/>
      <c r="AN40" s="1119"/>
      <c r="AO40" s="291">
        <v>-974773</v>
      </c>
      <c r="AP40" s="291">
        <v>-52138</v>
      </c>
      <c r="AQ40" s="292">
        <v>-28956</v>
      </c>
      <c r="AR40" s="293">
        <v>80.099999999999994</v>
      </c>
      <c r="AS40" s="290"/>
    </row>
    <row r="41" spans="1:46" ht="13" x14ac:dyDescent="0.2">
      <c r="A41" s="247"/>
      <c r="AK41" s="1123" t="s">
        <v>287</v>
      </c>
      <c r="AL41" s="1124"/>
      <c r="AM41" s="1124"/>
      <c r="AN41" s="1125"/>
      <c r="AO41" s="291">
        <v>300010</v>
      </c>
      <c r="AP41" s="291">
        <v>16047</v>
      </c>
      <c r="AQ41" s="292">
        <v>15797</v>
      </c>
      <c r="AR41" s="293">
        <v>1.6</v>
      </c>
      <c r="AS41" s="290"/>
    </row>
    <row r="42" spans="1:46" ht="13" x14ac:dyDescent="0.2">
      <c r="A42" s="247"/>
      <c r="AK42" s="296"/>
      <c r="AQ42" s="268"/>
      <c r="AR42" s="268"/>
      <c r="AS42" s="290"/>
    </row>
    <row r="43" spans="1:46" ht="13" x14ac:dyDescent="0.2">
      <c r="A43" s="247"/>
      <c r="AP43" s="297"/>
      <c r="AQ43" s="268"/>
      <c r="AS43" s="290"/>
    </row>
    <row r="44" spans="1:46" ht="13" x14ac:dyDescent="0.2">
      <c r="A44" s="247"/>
      <c r="AQ44" s="268"/>
    </row>
    <row r="45" spans="1:46" ht="13" x14ac:dyDescent="0.2">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ht="13" x14ac:dyDescent="0.2">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2">
      <c r="A47" s="300" t="s">
        <v>508</v>
      </c>
    </row>
    <row r="48" spans="1:46" ht="13" x14ac:dyDescent="0.2">
      <c r="A48" s="247"/>
      <c r="AK48" s="301" t="s">
        <v>509</v>
      </c>
      <c r="AL48" s="301"/>
      <c r="AM48" s="301"/>
      <c r="AN48" s="301"/>
      <c r="AO48" s="301"/>
      <c r="AP48" s="301"/>
      <c r="AQ48" s="302"/>
      <c r="AR48" s="301"/>
    </row>
    <row r="49" spans="1:44" ht="13.5" customHeight="1" x14ac:dyDescent="0.2">
      <c r="A49" s="247"/>
      <c r="AK49" s="303"/>
      <c r="AL49" s="304"/>
      <c r="AM49" s="1112" t="s">
        <v>477</v>
      </c>
      <c r="AN49" s="1114" t="s">
        <v>510</v>
      </c>
      <c r="AO49" s="1115"/>
      <c r="AP49" s="1115"/>
      <c r="AQ49" s="1115"/>
      <c r="AR49" s="1116"/>
    </row>
    <row r="50" spans="1:44" ht="13" x14ac:dyDescent="0.2">
      <c r="A50" s="247"/>
      <c r="AK50" s="305"/>
      <c r="AL50" s="306"/>
      <c r="AM50" s="1113"/>
      <c r="AN50" s="307" t="s">
        <v>511</v>
      </c>
      <c r="AO50" s="308" t="s">
        <v>512</v>
      </c>
      <c r="AP50" s="309" t="s">
        <v>513</v>
      </c>
      <c r="AQ50" s="310" t="s">
        <v>514</v>
      </c>
      <c r="AR50" s="311" t="s">
        <v>515</v>
      </c>
    </row>
    <row r="51" spans="1:44" ht="13" x14ac:dyDescent="0.2">
      <c r="A51" s="247"/>
      <c r="AK51" s="303" t="s">
        <v>516</v>
      </c>
      <c r="AL51" s="304"/>
      <c r="AM51" s="312">
        <v>2028931</v>
      </c>
      <c r="AN51" s="313">
        <v>98621</v>
      </c>
      <c r="AO51" s="314">
        <v>15.7</v>
      </c>
      <c r="AP51" s="315">
        <v>53895</v>
      </c>
      <c r="AQ51" s="316">
        <v>-8.8000000000000007</v>
      </c>
      <c r="AR51" s="317">
        <v>24.5</v>
      </c>
    </row>
    <row r="52" spans="1:44" ht="13" x14ac:dyDescent="0.2">
      <c r="A52" s="247"/>
      <c r="AK52" s="318"/>
      <c r="AL52" s="319" t="s">
        <v>517</v>
      </c>
      <c r="AM52" s="320">
        <v>1155505</v>
      </c>
      <c r="AN52" s="321">
        <v>56166</v>
      </c>
      <c r="AO52" s="322">
        <v>7</v>
      </c>
      <c r="AP52" s="323">
        <v>31224</v>
      </c>
      <c r="AQ52" s="324">
        <v>4.4000000000000004</v>
      </c>
      <c r="AR52" s="325">
        <v>2.6</v>
      </c>
    </row>
    <row r="53" spans="1:44" ht="13" x14ac:dyDescent="0.2">
      <c r="A53" s="247"/>
      <c r="AK53" s="303" t="s">
        <v>518</v>
      </c>
      <c r="AL53" s="304"/>
      <c r="AM53" s="312">
        <v>2829623</v>
      </c>
      <c r="AN53" s="313">
        <v>141128</v>
      </c>
      <c r="AO53" s="314">
        <v>43.1</v>
      </c>
      <c r="AP53" s="315">
        <v>56181</v>
      </c>
      <c r="AQ53" s="316">
        <v>4.2</v>
      </c>
      <c r="AR53" s="317">
        <v>38.9</v>
      </c>
    </row>
    <row r="54" spans="1:44" ht="13" x14ac:dyDescent="0.2">
      <c r="A54" s="247"/>
      <c r="AK54" s="318"/>
      <c r="AL54" s="319" t="s">
        <v>517</v>
      </c>
      <c r="AM54" s="320">
        <v>1471102</v>
      </c>
      <c r="AN54" s="321">
        <v>73372</v>
      </c>
      <c r="AO54" s="322">
        <v>30.6</v>
      </c>
      <c r="AP54" s="323">
        <v>32039</v>
      </c>
      <c r="AQ54" s="324">
        <v>2.6</v>
      </c>
      <c r="AR54" s="325">
        <v>28</v>
      </c>
    </row>
    <row r="55" spans="1:44" ht="13" x14ac:dyDescent="0.2">
      <c r="A55" s="247"/>
      <c r="AK55" s="303" t="s">
        <v>519</v>
      </c>
      <c r="AL55" s="304"/>
      <c r="AM55" s="312">
        <v>1585877</v>
      </c>
      <c r="AN55" s="313">
        <v>81185</v>
      </c>
      <c r="AO55" s="314">
        <v>-42.5</v>
      </c>
      <c r="AP55" s="315">
        <v>47730</v>
      </c>
      <c r="AQ55" s="316">
        <v>-15</v>
      </c>
      <c r="AR55" s="317">
        <v>-27.5</v>
      </c>
    </row>
    <row r="56" spans="1:44" ht="13" x14ac:dyDescent="0.2">
      <c r="A56" s="247"/>
      <c r="AK56" s="318"/>
      <c r="AL56" s="319" t="s">
        <v>517</v>
      </c>
      <c r="AM56" s="320">
        <v>711950</v>
      </c>
      <c r="AN56" s="321">
        <v>36447</v>
      </c>
      <c r="AO56" s="322">
        <v>-50.3</v>
      </c>
      <c r="AP56" s="323">
        <v>26378</v>
      </c>
      <c r="AQ56" s="324">
        <v>-17.7</v>
      </c>
      <c r="AR56" s="325">
        <v>-32.6</v>
      </c>
    </row>
    <row r="57" spans="1:44" ht="13" x14ac:dyDescent="0.2">
      <c r="A57" s="247"/>
      <c r="AK57" s="303" t="s">
        <v>520</v>
      </c>
      <c r="AL57" s="304"/>
      <c r="AM57" s="312">
        <v>2723110</v>
      </c>
      <c r="AN57" s="313">
        <v>142147</v>
      </c>
      <c r="AO57" s="314">
        <v>75.099999999999994</v>
      </c>
      <c r="AP57" s="315">
        <v>61921</v>
      </c>
      <c r="AQ57" s="316">
        <v>29.7</v>
      </c>
      <c r="AR57" s="317">
        <v>45.4</v>
      </c>
    </row>
    <row r="58" spans="1:44" ht="13" x14ac:dyDescent="0.2">
      <c r="A58" s="247"/>
      <c r="AK58" s="318"/>
      <c r="AL58" s="319" t="s">
        <v>517</v>
      </c>
      <c r="AM58" s="320">
        <v>1391680</v>
      </c>
      <c r="AN58" s="321">
        <v>72646</v>
      </c>
      <c r="AO58" s="322">
        <v>99.3</v>
      </c>
      <c r="AP58" s="323">
        <v>34719</v>
      </c>
      <c r="AQ58" s="324">
        <v>31.6</v>
      </c>
      <c r="AR58" s="325">
        <v>67.7</v>
      </c>
    </row>
    <row r="59" spans="1:44" ht="13" x14ac:dyDescent="0.2">
      <c r="A59" s="247"/>
      <c r="AK59" s="303" t="s">
        <v>521</v>
      </c>
      <c r="AL59" s="304"/>
      <c r="AM59" s="312">
        <v>2713192</v>
      </c>
      <c r="AN59" s="313">
        <v>145122</v>
      </c>
      <c r="AO59" s="314">
        <v>2.1</v>
      </c>
      <c r="AP59" s="315">
        <v>62764</v>
      </c>
      <c r="AQ59" s="316">
        <v>1.4</v>
      </c>
      <c r="AR59" s="317">
        <v>0.7</v>
      </c>
    </row>
    <row r="60" spans="1:44" ht="13" x14ac:dyDescent="0.2">
      <c r="A60" s="247"/>
      <c r="AK60" s="318"/>
      <c r="AL60" s="319" t="s">
        <v>517</v>
      </c>
      <c r="AM60" s="320">
        <v>1616390</v>
      </c>
      <c r="AN60" s="321">
        <v>86456</v>
      </c>
      <c r="AO60" s="322">
        <v>19</v>
      </c>
      <c r="AP60" s="323">
        <v>36476</v>
      </c>
      <c r="AQ60" s="324">
        <v>5.0999999999999996</v>
      </c>
      <c r="AR60" s="325">
        <v>13.9</v>
      </c>
    </row>
    <row r="61" spans="1:44" ht="13" x14ac:dyDescent="0.2">
      <c r="A61" s="247"/>
      <c r="AK61" s="303" t="s">
        <v>522</v>
      </c>
      <c r="AL61" s="326"/>
      <c r="AM61" s="312">
        <v>2376147</v>
      </c>
      <c r="AN61" s="313">
        <v>121641</v>
      </c>
      <c r="AO61" s="314">
        <v>18.7</v>
      </c>
      <c r="AP61" s="315">
        <v>56498</v>
      </c>
      <c r="AQ61" s="327">
        <v>2.2999999999999998</v>
      </c>
      <c r="AR61" s="317">
        <v>16.399999999999999</v>
      </c>
    </row>
    <row r="62" spans="1:44" ht="13" x14ac:dyDescent="0.2">
      <c r="A62" s="247"/>
      <c r="AK62" s="318"/>
      <c r="AL62" s="319" t="s">
        <v>517</v>
      </c>
      <c r="AM62" s="320">
        <v>1269325</v>
      </c>
      <c r="AN62" s="321">
        <v>65017</v>
      </c>
      <c r="AO62" s="322">
        <v>21.1</v>
      </c>
      <c r="AP62" s="323">
        <v>32167</v>
      </c>
      <c r="AQ62" s="324">
        <v>5.2</v>
      </c>
      <c r="AR62" s="325">
        <v>15.9</v>
      </c>
    </row>
    <row r="63" spans="1:44" ht="13" x14ac:dyDescent="0.2">
      <c r="A63" s="247"/>
    </row>
    <row r="64" spans="1:44" ht="13" x14ac:dyDescent="0.2">
      <c r="A64" s="247"/>
    </row>
    <row r="65" spans="1:46" ht="13" x14ac:dyDescent="0.2">
      <c r="A65" s="247"/>
    </row>
    <row r="66" spans="1:46" ht="13" x14ac:dyDescent="0.2">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2">
      <c r="AS67" s="243"/>
      <c r="AT67" s="243"/>
    </row>
    <row r="70" spans="1:46" ht="13" hidden="1" x14ac:dyDescent="0.2"/>
    <row r="71" spans="1:46" ht="13" hidden="1" x14ac:dyDescent="0.2"/>
    <row r="72" spans="1:46" ht="13" hidden="1" x14ac:dyDescent="0.2"/>
    <row r="73" spans="1:46" ht="13" hidden="1" x14ac:dyDescent="0.2"/>
  </sheetData>
  <sheetProtection algorithmName="SHA-512" hashValue="P6/ssiEO1c2lu4OlRS9tlyhNAWQxkTCV1FNlkMik/rskXQ5EouHVgnJRlmSmHeiRMCWIgEden0H3sy6YbPcyuQ==" saltValue="tTQimPLVbr7iYbKEvJzugg=="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2"/>
  <cols>
    <col min="1" max="125" width="2.453125" style="242" customWidth="1"/>
    <col min="126" max="16384" width="9" style="241" hidden="1"/>
  </cols>
  <sheetData>
    <row r="1" spans="2:125" ht="13.5" customHeight="1"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ht="13" x14ac:dyDescent="0.2">
      <c r="B2" s="241"/>
      <c r="DG2" s="241"/>
    </row>
    <row r="3" spans="2:125" ht="13" x14ac:dyDescent="0.2">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ht="13" x14ac:dyDescent="0.2"/>
    <row r="5" spans="2:125" ht="13" x14ac:dyDescent="0.2"/>
    <row r="6" spans="2:125" ht="13" x14ac:dyDescent="0.2"/>
    <row r="7" spans="2:125" ht="13" x14ac:dyDescent="0.2"/>
    <row r="8" spans="2:125" ht="13" x14ac:dyDescent="0.2"/>
    <row r="9" spans="2:125" ht="13" x14ac:dyDescent="0.2">
      <c r="DU9" s="241"/>
    </row>
    <row r="10" spans="2:125" ht="13" x14ac:dyDescent="0.2"/>
    <row r="11" spans="2:125" ht="13" x14ac:dyDescent="0.2"/>
    <row r="12" spans="2:125" ht="13" x14ac:dyDescent="0.2"/>
    <row r="13" spans="2:125" ht="13" x14ac:dyDescent="0.2"/>
    <row r="14" spans="2:125" ht="13" x14ac:dyDescent="0.2"/>
    <row r="15" spans="2:125" ht="13" x14ac:dyDescent="0.2"/>
    <row r="16" spans="2:125" ht="13" x14ac:dyDescent="0.2"/>
    <row r="17" spans="125:125" ht="13" x14ac:dyDescent="0.2">
      <c r="DU17" s="241"/>
    </row>
    <row r="18" spans="125:125" ht="13" x14ac:dyDescent="0.2"/>
    <row r="19" spans="125:125" ht="13" x14ac:dyDescent="0.2"/>
    <row r="20" spans="125:125" ht="13" x14ac:dyDescent="0.2">
      <c r="DU20" s="241"/>
    </row>
    <row r="21" spans="125:125" ht="13" x14ac:dyDescent="0.2">
      <c r="DU21" s="241"/>
    </row>
    <row r="22" spans="125:125" ht="13" x14ac:dyDescent="0.2"/>
    <row r="23" spans="125:125" ht="13" x14ac:dyDescent="0.2"/>
    <row r="24" spans="125:125" ht="13" x14ac:dyDescent="0.2"/>
    <row r="25" spans="125:125" ht="13" x14ac:dyDescent="0.2"/>
    <row r="26" spans="125:125" ht="13" x14ac:dyDescent="0.2"/>
    <row r="27" spans="125:125" ht="13" x14ac:dyDescent="0.2"/>
    <row r="28" spans="125:125" ht="13" x14ac:dyDescent="0.2">
      <c r="DU28" s="241"/>
    </row>
    <row r="29" spans="125:125" ht="13" x14ac:dyDescent="0.2"/>
    <row r="30" spans="125:125" ht="13" x14ac:dyDescent="0.2"/>
    <row r="31" spans="125:125" ht="13" x14ac:dyDescent="0.2"/>
    <row r="32" spans="125:125" ht="13" x14ac:dyDescent="0.2"/>
    <row r="33" spans="2:125" ht="13" x14ac:dyDescent="0.2">
      <c r="B33" s="241"/>
      <c r="G33" s="241"/>
      <c r="I33" s="241"/>
    </row>
    <row r="34" spans="2:125" ht="13" x14ac:dyDescent="0.2">
      <c r="C34" s="241"/>
      <c r="P34" s="241"/>
      <c r="DE34" s="241"/>
      <c r="DH34" s="241"/>
    </row>
    <row r="35" spans="2:125" ht="13" x14ac:dyDescent="0.2">
      <c r="D35" s="241"/>
      <c r="E35" s="241"/>
      <c r="DG35" s="241"/>
      <c r="DJ35" s="241"/>
      <c r="DP35" s="241"/>
      <c r="DQ35" s="241"/>
      <c r="DR35" s="241"/>
      <c r="DS35" s="241"/>
      <c r="DT35" s="241"/>
      <c r="DU35" s="241"/>
    </row>
    <row r="36" spans="2:125" ht="13" x14ac:dyDescent="0.2">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ht="13" x14ac:dyDescent="0.2">
      <c r="DU37" s="241"/>
    </row>
    <row r="38" spans="2:125" ht="13" x14ac:dyDescent="0.2">
      <c r="DT38" s="241"/>
      <c r="DU38" s="241"/>
    </row>
    <row r="39" spans="2:125" ht="13" x14ac:dyDescent="0.2"/>
    <row r="40" spans="2:125" ht="13" x14ac:dyDescent="0.2">
      <c r="DH40" s="241"/>
    </row>
    <row r="41" spans="2:125" ht="13" x14ac:dyDescent="0.2">
      <c r="DE41" s="241"/>
    </row>
    <row r="42" spans="2:125" ht="13" x14ac:dyDescent="0.2">
      <c r="DG42" s="241"/>
      <c r="DJ42" s="241"/>
    </row>
    <row r="43" spans="2:125" ht="13" x14ac:dyDescent="0.2">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ht="13" x14ac:dyDescent="0.2">
      <c r="DU44" s="241"/>
    </row>
    <row r="45" spans="2:125" ht="13" x14ac:dyDescent="0.2"/>
    <row r="46" spans="2:125" ht="13" x14ac:dyDescent="0.2"/>
    <row r="47" spans="2:125" ht="13" x14ac:dyDescent="0.2"/>
    <row r="48" spans="2:125" ht="13" x14ac:dyDescent="0.2">
      <c r="DT48" s="241"/>
      <c r="DU48" s="241"/>
    </row>
    <row r="49" spans="120:125" ht="13" x14ac:dyDescent="0.2">
      <c r="DU49" s="241"/>
    </row>
    <row r="50" spans="120:125" ht="13" x14ac:dyDescent="0.2">
      <c r="DU50" s="241"/>
    </row>
    <row r="51" spans="120:125" ht="13" x14ac:dyDescent="0.2">
      <c r="DP51" s="241"/>
      <c r="DQ51" s="241"/>
      <c r="DR51" s="241"/>
      <c r="DS51" s="241"/>
      <c r="DT51" s="241"/>
      <c r="DU51" s="241"/>
    </row>
    <row r="52" spans="120:125" ht="13" x14ac:dyDescent="0.2"/>
    <row r="53" spans="120:125" ht="13" x14ac:dyDescent="0.2"/>
    <row r="54" spans="120:125" ht="13" x14ac:dyDescent="0.2">
      <c r="DU54" s="241"/>
    </row>
    <row r="55" spans="120:125" ht="13" x14ac:dyDescent="0.2"/>
    <row r="56" spans="120:125" ht="13" x14ac:dyDescent="0.2"/>
    <row r="57" spans="120:125" ht="13" x14ac:dyDescent="0.2"/>
    <row r="58" spans="120:125" ht="13" x14ac:dyDescent="0.2">
      <c r="DU58" s="241"/>
    </row>
    <row r="59" spans="120:125" ht="13" x14ac:dyDescent="0.2"/>
    <row r="60" spans="120:125" ht="13" x14ac:dyDescent="0.2"/>
    <row r="61" spans="120:125" ht="13" x14ac:dyDescent="0.2"/>
    <row r="62" spans="120:125" ht="13" x14ac:dyDescent="0.2"/>
    <row r="63" spans="120:125" ht="13" x14ac:dyDescent="0.2">
      <c r="DU63" s="241"/>
    </row>
    <row r="64" spans="120:125" ht="13" x14ac:dyDescent="0.2">
      <c r="DT64" s="241"/>
      <c r="DU64" s="241"/>
    </row>
    <row r="65" spans="123:125" ht="13" x14ac:dyDescent="0.2"/>
    <row r="66" spans="123:125" ht="13" x14ac:dyDescent="0.2"/>
    <row r="67" spans="123:125" ht="13" x14ac:dyDescent="0.2"/>
    <row r="68" spans="123:125" ht="13" x14ac:dyDescent="0.2"/>
    <row r="69" spans="123:125" ht="13" x14ac:dyDescent="0.2">
      <c r="DS69" s="241"/>
      <c r="DT69" s="241"/>
      <c r="DU69" s="241"/>
    </row>
    <row r="70" spans="123:125" ht="13" x14ac:dyDescent="0.2"/>
    <row r="71" spans="123:125" ht="13" x14ac:dyDescent="0.2"/>
    <row r="72" spans="123:125" ht="13" x14ac:dyDescent="0.2"/>
    <row r="73" spans="123:125" ht="13" x14ac:dyDescent="0.2"/>
    <row r="74" spans="123:125" ht="13" x14ac:dyDescent="0.2"/>
    <row r="75" spans="123:125" ht="13" x14ac:dyDescent="0.2"/>
    <row r="76" spans="123:125" ht="13" x14ac:dyDescent="0.2"/>
    <row r="77" spans="123:125" ht="13" x14ac:dyDescent="0.2"/>
    <row r="78" spans="123:125" ht="13" x14ac:dyDescent="0.2"/>
    <row r="79" spans="123:125" ht="13" x14ac:dyDescent="0.2"/>
    <row r="80" spans="123:125" ht="13" x14ac:dyDescent="0.2"/>
    <row r="81" spans="116:125" ht="13" x14ac:dyDescent="0.2"/>
    <row r="82" spans="116:125" ht="13" x14ac:dyDescent="0.2">
      <c r="DL82" s="241"/>
    </row>
    <row r="83" spans="116:125" ht="13" x14ac:dyDescent="0.2">
      <c r="DM83" s="241"/>
      <c r="DN83" s="241"/>
      <c r="DO83" s="241"/>
      <c r="DP83" s="241"/>
      <c r="DQ83" s="241"/>
      <c r="DR83" s="241"/>
      <c r="DS83" s="241"/>
      <c r="DT83" s="241"/>
      <c r="DU83" s="241"/>
    </row>
    <row r="84" spans="116:125" ht="13" x14ac:dyDescent="0.2"/>
    <row r="85" spans="116:125" ht="13" x14ac:dyDescent="0.2"/>
    <row r="86" spans="116:125" ht="13" x14ac:dyDescent="0.2"/>
    <row r="87" spans="116:125" ht="13" x14ac:dyDescent="0.2"/>
    <row r="88" spans="116:125" ht="13" x14ac:dyDescent="0.2">
      <c r="DU88" s="241"/>
    </row>
    <row r="89" spans="116:125" ht="13" x14ac:dyDescent="0.2"/>
    <row r="90" spans="116:125" ht="13" x14ac:dyDescent="0.2"/>
    <row r="91" spans="116:125" ht="13" x14ac:dyDescent="0.2"/>
    <row r="92" spans="116:125" ht="13.5" customHeight="1" x14ac:dyDescent="0.2"/>
    <row r="93" spans="116:125" ht="13.5" customHeight="1" x14ac:dyDescent="0.2"/>
    <row r="94" spans="116:125" ht="13.5" customHeight="1" x14ac:dyDescent="0.2">
      <c r="DS94" s="241"/>
      <c r="DT94" s="241"/>
      <c r="DU94" s="241"/>
    </row>
    <row r="95" spans="116:125" ht="13.5" customHeight="1" x14ac:dyDescent="0.2">
      <c r="DU95" s="241"/>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1"/>
    </row>
    <row r="102" spans="124:125" ht="13.5" customHeight="1" x14ac:dyDescent="0.2"/>
    <row r="103" spans="124:125" ht="13.5" customHeight="1" x14ac:dyDescent="0.2"/>
    <row r="104" spans="124:125" ht="13.5" customHeight="1" x14ac:dyDescent="0.2">
      <c r="DT104" s="241"/>
      <c r="DU104" s="241"/>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1" t="s">
        <v>474</v>
      </c>
    </row>
    <row r="121" spans="125:125" ht="13.5" hidden="1" customHeight="1" x14ac:dyDescent="0.2">
      <c r="DU121" s="241"/>
    </row>
  </sheetData>
  <sheetProtection algorithmName="SHA-512" hashValue="jWr6yEVZOzis/miUyhDNTJhrpk8SWF5hc/TxaT3iEhjW9CFBP/jIvEqDxGmWWUAGG9ok0A8y85cuSivusbgQ6Q==" saltValue="qEaurg1V8G2PoRkQr6fkOw=="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53125" style="242" customWidth="1"/>
    <col min="126" max="142" width="0" style="241" hidden="1" customWidth="1"/>
    <col min="143" max="16384" width="9" style="241" hidden="1"/>
  </cols>
  <sheetData>
    <row r="1" spans="1:125" ht="13.5" customHeight="1"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ht="13" x14ac:dyDescent="0.2">
      <c r="B2" s="241"/>
      <c r="T2" s="241"/>
    </row>
    <row r="3" spans="1:125" ht="13" x14ac:dyDescent="0.2">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ht="13" x14ac:dyDescent="0.2"/>
    <row r="5" spans="1:125" ht="13" x14ac:dyDescent="0.2"/>
    <row r="6" spans="1:125" ht="13" x14ac:dyDescent="0.2"/>
    <row r="7" spans="1:125" ht="13" x14ac:dyDescent="0.2"/>
    <row r="8" spans="1:125" ht="13" x14ac:dyDescent="0.2"/>
    <row r="9" spans="1:125" ht="13" x14ac:dyDescent="0.2"/>
    <row r="10" spans="1:125" ht="13" x14ac:dyDescent="0.2"/>
    <row r="11" spans="1:125" ht="13" x14ac:dyDescent="0.2"/>
    <row r="12" spans="1:125" ht="13" x14ac:dyDescent="0.2"/>
    <row r="13" spans="1:125" ht="13" x14ac:dyDescent="0.2"/>
    <row r="14" spans="1:125" ht="13" x14ac:dyDescent="0.2"/>
    <row r="15" spans="1:125" ht="13" x14ac:dyDescent="0.2"/>
    <row r="16" spans="1:125" ht="13" x14ac:dyDescent="0.2"/>
    <row r="17" ht="13" x14ac:dyDescent="0.2"/>
    <row r="18" ht="13" x14ac:dyDescent="0.2"/>
    <row r="19" ht="13" x14ac:dyDescent="0.2"/>
    <row r="20" ht="13" x14ac:dyDescent="0.2"/>
    <row r="21" ht="13" x14ac:dyDescent="0.2"/>
    <row r="22" ht="13" x14ac:dyDescent="0.2"/>
    <row r="23" ht="13" x14ac:dyDescent="0.2"/>
    <row r="24" ht="13" x14ac:dyDescent="0.2"/>
    <row r="25" ht="13" x14ac:dyDescent="0.2"/>
    <row r="26" ht="13" x14ac:dyDescent="0.2"/>
    <row r="27" ht="13" x14ac:dyDescent="0.2"/>
    <row r="28" ht="13" x14ac:dyDescent="0.2"/>
    <row r="29" ht="13" x14ac:dyDescent="0.2"/>
    <row r="30" ht="13" x14ac:dyDescent="0.2"/>
    <row r="31" ht="13" x14ac:dyDescent="0.2"/>
    <row r="32" ht="13" x14ac:dyDescent="0.2"/>
    <row r="33" spans="2:125" ht="13" x14ac:dyDescent="0.2">
      <c r="B33" s="241"/>
      <c r="G33" s="241"/>
      <c r="I33" s="241"/>
    </row>
    <row r="34" spans="2:125" ht="13" x14ac:dyDescent="0.2">
      <c r="C34" s="241"/>
      <c r="P34" s="241"/>
      <c r="R34" s="241"/>
      <c r="U34" s="241"/>
    </row>
    <row r="35" spans="2:125" ht="13" x14ac:dyDescent="0.2">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ht="13" x14ac:dyDescent="0.2">
      <c r="F36" s="241"/>
      <c r="H36" s="241"/>
      <c r="J36" s="241"/>
      <c r="K36" s="241"/>
      <c r="L36" s="241"/>
      <c r="M36" s="241"/>
      <c r="N36" s="241"/>
      <c r="O36" s="241"/>
      <c r="Q36" s="241"/>
      <c r="S36" s="241"/>
      <c r="V36" s="241"/>
    </row>
    <row r="37" spans="2:125" ht="13" x14ac:dyDescent="0.2"/>
    <row r="38" spans="2:125" ht="13" x14ac:dyDescent="0.2"/>
    <row r="39" spans="2:125" ht="13" x14ac:dyDescent="0.2"/>
    <row r="40" spans="2:125" ht="13" x14ac:dyDescent="0.2">
      <c r="U40" s="241"/>
    </row>
    <row r="41" spans="2:125" ht="13" x14ac:dyDescent="0.2">
      <c r="R41" s="241"/>
    </row>
    <row r="42" spans="2:125" ht="13" x14ac:dyDescent="0.2">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ht="13" x14ac:dyDescent="0.2">
      <c r="Q43" s="241"/>
      <c r="S43" s="241"/>
      <c r="V43" s="241"/>
    </row>
    <row r="44" spans="2:125" ht="13" x14ac:dyDescent="0.2"/>
    <row r="45" spans="2:125" ht="13" x14ac:dyDescent="0.2"/>
    <row r="46" spans="2:125" ht="13" x14ac:dyDescent="0.2"/>
    <row r="47" spans="2:125" ht="13" x14ac:dyDescent="0.2"/>
    <row r="48" spans="2:125" ht="13" x14ac:dyDescent="0.2"/>
    <row r="49" ht="13" x14ac:dyDescent="0.2"/>
    <row r="50" ht="13" x14ac:dyDescent="0.2"/>
    <row r="51" ht="13" x14ac:dyDescent="0.2"/>
    <row r="52" ht="13" x14ac:dyDescent="0.2"/>
    <row r="53" ht="13" x14ac:dyDescent="0.2"/>
    <row r="54" ht="13" x14ac:dyDescent="0.2"/>
    <row r="55" ht="13" x14ac:dyDescent="0.2"/>
    <row r="56" ht="13" x14ac:dyDescent="0.2"/>
    <row r="57" ht="13" x14ac:dyDescent="0.2"/>
    <row r="58" ht="13" x14ac:dyDescent="0.2"/>
    <row r="59" ht="13" x14ac:dyDescent="0.2"/>
    <row r="60" ht="13" x14ac:dyDescent="0.2"/>
    <row r="61" ht="13" x14ac:dyDescent="0.2"/>
    <row r="62" ht="13" x14ac:dyDescent="0.2"/>
    <row r="63" ht="13" x14ac:dyDescent="0.2"/>
    <row r="64" ht="13" x14ac:dyDescent="0.2"/>
    <row r="65" ht="13" x14ac:dyDescent="0.2"/>
    <row r="66" ht="13" x14ac:dyDescent="0.2"/>
    <row r="67" ht="13" x14ac:dyDescent="0.2"/>
    <row r="68" ht="13" x14ac:dyDescent="0.2"/>
    <row r="69" ht="13" x14ac:dyDescent="0.2"/>
    <row r="70" ht="13" x14ac:dyDescent="0.2"/>
    <row r="71" ht="13" x14ac:dyDescent="0.2"/>
    <row r="72" ht="13" x14ac:dyDescent="0.2"/>
    <row r="73" ht="13" x14ac:dyDescent="0.2"/>
    <row r="74" ht="13" x14ac:dyDescent="0.2"/>
    <row r="75" ht="13" x14ac:dyDescent="0.2"/>
    <row r="76" ht="13" x14ac:dyDescent="0.2"/>
    <row r="77" ht="13" x14ac:dyDescent="0.2"/>
    <row r="78" ht="13" x14ac:dyDescent="0.2"/>
    <row r="79" ht="13" x14ac:dyDescent="0.2"/>
    <row r="80"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row r="90" ht="13" x14ac:dyDescent="0.2"/>
    <row r="91" ht="13"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2" t="s">
        <v>474</v>
      </c>
    </row>
  </sheetData>
  <sheetProtection algorithmName="SHA-512" hashValue="3nsLBeFpHKBWL3q6Sc83ONQkbp+Aw/Ec0rQ4vMPaiOKqjXSxqkrBI/q79KFDYVPHUNTe/NRRud9Rrog3fYEGxg==" saltValue="nExoggeE+xSM1BxRz6dEO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2"/>
  <cols>
    <col min="1" max="1" width="8.26953125" style="1" customWidth="1"/>
    <col min="2" max="16" width="14.63281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3">
      <c r="B46" s="4" t="s">
        <v>1</v>
      </c>
      <c r="C46" s="5"/>
      <c r="D46" s="5"/>
      <c r="E46" s="6" t="s">
        <v>2</v>
      </c>
      <c r="F46" s="7" t="s">
        <v>524</v>
      </c>
      <c r="G46" s="8" t="s">
        <v>525</v>
      </c>
      <c r="H46" s="8" t="s">
        <v>526</v>
      </c>
      <c r="I46" s="8" t="s">
        <v>527</v>
      </c>
      <c r="J46" s="9" t="s">
        <v>528</v>
      </c>
    </row>
    <row r="47" spans="2:10" ht="57.75" customHeight="1" x14ac:dyDescent="0.2">
      <c r="B47" s="10"/>
      <c r="C47" s="1126" t="s">
        <v>3</v>
      </c>
      <c r="D47" s="1126"/>
      <c r="E47" s="1127"/>
      <c r="F47" s="11">
        <v>52.81</v>
      </c>
      <c r="G47" s="12">
        <v>51.82</v>
      </c>
      <c r="H47" s="12">
        <v>53.54</v>
      </c>
      <c r="I47" s="12">
        <v>49.44</v>
      </c>
      <c r="J47" s="13">
        <v>46.3</v>
      </c>
    </row>
    <row r="48" spans="2:10" ht="57.75" customHeight="1" x14ac:dyDescent="0.2">
      <c r="B48" s="14"/>
      <c r="C48" s="1128" t="s">
        <v>4</v>
      </c>
      <c r="D48" s="1128"/>
      <c r="E48" s="1129"/>
      <c r="F48" s="15">
        <v>10.77</v>
      </c>
      <c r="G48" s="16">
        <v>13.9</v>
      </c>
      <c r="H48" s="16">
        <v>13.02</v>
      </c>
      <c r="I48" s="16">
        <v>15.48</v>
      </c>
      <c r="J48" s="17">
        <v>13.62</v>
      </c>
    </row>
    <row r="49" spans="2:10" ht="57.75" customHeight="1" thickBot="1" x14ac:dyDescent="0.25">
      <c r="B49" s="18"/>
      <c r="C49" s="1130" t="s">
        <v>5</v>
      </c>
      <c r="D49" s="1130"/>
      <c r="E49" s="1131"/>
      <c r="F49" s="19" t="s">
        <v>529</v>
      </c>
      <c r="G49" s="20" t="s">
        <v>530</v>
      </c>
      <c r="H49" s="20" t="s">
        <v>531</v>
      </c>
      <c r="I49" s="20" t="s">
        <v>532</v>
      </c>
      <c r="J49" s="21" t="s">
        <v>533</v>
      </c>
    </row>
    <row r="50" spans="2:10" ht="13" x14ac:dyDescent="0.2"/>
  </sheetData>
  <sheetProtection algorithmName="SHA-512" hashValue="fmshq7sYFeY/7nilrhn3594EZDeE00mCe6GWLQ+tZfQp9uyPc9gyNpnZLVGNldQ68UcO+p0qpR7KZWtHNJbKcg==" saltValue="U4sZpTDXXBooNnlLvpuKq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有村 裕貴</cp:lastModifiedBy>
  <dcterms:created xsi:type="dcterms:W3CDTF">2026-02-23T09:57:57Z</dcterms:created>
  <dcterms:modified xsi:type="dcterms:W3CDTF">2026-03-26T05:14:17Z</dcterms:modified>
  <cp:category/>
</cp:coreProperties>
</file>