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5C11DDF8-183D-41A2-8F3E-3A75DFF11AB2}"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0" i="12" l="1"/>
  <c r="AA31" i="12"/>
  <c r="AA32" i="12"/>
  <c r="AA29" i="12"/>
  <c r="AA28" i="12"/>
  <c r="AA8" i="12"/>
  <c r="AA7"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O34" i="10"/>
  <c r="BW34" i="10"/>
  <c r="C34" i="10"/>
  <c r="C35" i="10" s="1"/>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<sst xmlns="http://schemas.openxmlformats.org/spreadsheetml/2006/main" count="1147" uniqueCount="555">
  <si>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</si>
  <si>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</si>
  <si>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</si>
  <si>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</si>
  <si>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</si>
  <si>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</si>
  <si>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</si>
  <si>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</si>
  <si>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</si>
  <si>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</si>
  <si>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</si>
  <si>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</si>
  <si>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</si>
  <si>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</si>
  <si>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</si>
  <si>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</si>
  <si>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</si>
  <si>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</si>
  <si>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</si>
  <si>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</si>
  <si>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</si>
  <si>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</si>
  <si>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</si>
  <si>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</si>
  <si>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</si>
  <si>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</si>
  <si>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</si>
  <si>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</si>
  <si>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</si>
  <si>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</si>
  <si>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</si>
  <si>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</si>
  <si>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</si>
  <si>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</si>
  <si>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</si>
  <si>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</si>
  <si>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</si>
  <si>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</si>
  <si>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</si>
  <si>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</si>
  <si>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</si>
  <si>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</si>
  <si>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</si>
  <si>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</si>
  <si>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</si>
  <si>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</si>
  <si>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</si>
  <si>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</si>
  <si>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</si>
  <si>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</si>
  <si>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</si>
  <si>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</si>
  <si>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</si>
  <si>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</si>
  <si>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</si>
  <si>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</si>
  <si>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</si>
  <si>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</si>
  <si>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</si>
  <si>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</si>
  <si>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</si>
  <si>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</si>
  <si>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</si>
  <si>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</si>
  <si>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</si>
  <si>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</si>
  <si>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</si>
  <si>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</si>
  <si>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</si>
  <si>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</si>
  <si>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</si>
  <si>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</si>
  <si>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</si>
  <si>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</si>
  <si>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</si>
  <si>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</si>
  <si>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</si>
  <si>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</si>
  <si>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</si>
  <si>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</si>
  <si>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</si>
  <si>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</si>
  <si>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</si>
  <si>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</si>
  <si>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</si>
  <si>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</si>
  <si>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</si>
  <si>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</si>
  <si>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</si>
  <si>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</si>
  <si>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</si>
  <si>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</si>
  <si>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</si>
  <si>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</si>
  <si>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</si>
  <si>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</si>
  <si>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</si>
  <si>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</si>
  <si>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</si>
  <si>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</si>
  <si>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</si>
  <si>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</si>
  <si>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</si>
  <si>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</si>
  <si>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</si>
  <si>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</si>
  <si>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</si>
  <si>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</si>
  <si>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</si>
  <si>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</si>
  <si>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</si>
  <si>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</si>
  <si>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</si>
  <si>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</si>
  <si>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</si>
  <si>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</si>
  <si>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</si>
  <si>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</si>
  <si>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</si>
  <si>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</si>
  <si>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</si>
  <si>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</si>
  <si>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</si>
  <si>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</si>
  <si>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</si>
  <si>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</si>
  <si>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</si>
  <si>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</si>
  <si>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</si>
  <si>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</si>
  <si>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</si>
  <si>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</si>
  <si>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</si>
  <si>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</si>
  <si>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</si>
  <si>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</si>
  <si>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</si>
  <si>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</si>
  <si>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</si>
  <si>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</si>
  <si>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</si>
  <si>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</si>
  <si>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</si>
  <si>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</si>
  <si>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</si>
  <si>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</si>
  <si>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</si>
  <si>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</si>
  <si>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</si>
  <si>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</si>
  <si>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</si>
  <si>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</si>
  <si>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</si>
  <si>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</si>
  <si>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</si>
  <si>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</si>
  <si>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</si>
  <si>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</si>
  <si>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</si>
  <si>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</si>
  <si>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</si>
  <si>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</si>
  <si>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</si>
  <si>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</si>
  <si>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</si>
  <si>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</si>
  <si>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</si>
  <si>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</si>
  <si>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</si>
  <si>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</si>
  <si>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</si>
  <si>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</si>
  <si>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</si>
  <si>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</si>
  <si>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</si>
  <si>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</si>
  <si>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</si>
  <si>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</si>
  <si>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</si>
  <si>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</si>
  <si>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</si>
  <si>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</si>
  <si>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</si>
  <si>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</si>
  <si>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</si>
  <si>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</si>
  <si>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</si>
  <si>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</si>
  <si>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</si>
  <si>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</si>
  <si>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</si>
  <si>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</si>
  <si>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</si>
  <si>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</si>
  <si>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</si>
  <si>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</si>
  <si>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</si>
  <si>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</si>
  <si>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</si>
  <si>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</si>
  <si>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</si>
  <si>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</si>
  <si>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</si>
  <si>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鹿児島県十島村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</si>
  <si>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</si>
  <si>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</si>
  <si>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</si>
  <si>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</si>
  <si>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</si>
  <si>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</si>
  <si>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</si>
  <si>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</si>
  <si>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</si>
  <si>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</si>
  <si>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</si>
  <si>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</si>
  <si>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</si>
  <si>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</si>
  <si>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</si>
  <si>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</si>
  <si>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</si>
  <si>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</si>
  <si>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</si>
  <si>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</si>
  <si>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</si>
  <si>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</si>
  <si>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</si>
  <si>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</si>
  <si>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</si>
  <si>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</si>
  <si>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</si>
  <si>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</si>
  <si>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</si>
  <si>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</si>
  <si>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</si>
  <si>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</si>
  <si>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</si>
  <si>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</si>
  <si>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</si>
  <si>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</si>
  <si>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</si>
  <si>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</si>
  <si>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</si>
  <si>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</si>
  <si>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</si>
  <si>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</si>
  <si>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</si>
  <si>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</si>
  <si>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</si>
  <si>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</si>
  <si>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</si>
  <si>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</si>
  <si>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</si>
  <si>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</si>
  <si>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</si>
  <si>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</si>
  <si>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</si>
  <si>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</si>
  <si>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</si>
  <si>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</si>
  <si>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</si>
  <si>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</si>
  <si>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</si>
  <si>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</si>
  <si>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</si>
  <si>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</si>
  <si>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</si>
  <si>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</si>
  <si>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</si>
  <si>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</si>
  <si>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</si>
  <si>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</si>
  <si>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</si>
  <si>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</si>
  <si>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</si>
  <si>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</si>
  <si>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</si>
  <si>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</si>
  <si>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</si>
  <si>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</si>
  <si>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</si>
  <si>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</si>
  <si>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</si>
  <si>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</si>
  <si>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</si>
  <si>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</si>
  <si>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</si>
  <si>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</si>
  <si>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</si>
  <si>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</si>
  <si>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</si>
  <si>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</si>
  <si>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</si>
  <si>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</si>
  <si>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</si>
  <si>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</si>
  <si>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</si>
  <si>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</si>
  <si>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</si>
  <si>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</si>
  <si>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</si>
  <si>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</si>
  <si>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</si>
  <si>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</si>
  <si>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</si>
  <si>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</si>
  <si>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</si>
  <si>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</si>
  <si>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</si>
  <si>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</si>
  <si>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</si>
  <si>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</si>
  <si>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</si>
  <si>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</si>
  <si>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</si>
  <si>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</si>
  <si>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</si>
  <si>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</si>
  <si>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</si>
  <si>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</si>
  <si>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</si>
  <si>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</si>
  <si>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</si>
  <si>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</si>
  <si>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</si>
  <si>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</si>
  <si>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</si>
  <si>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</si>
  <si>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</si>
  <si>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</si>
  <si>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</si>
  <si>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</si>
  <si>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</si>
  <si>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</si>
  <si>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</si>
  <si>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</si>
  <si>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</si>
  <si>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</si>
  <si>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</si>
  <si>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</si>
  <si>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</si>
  <si>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</si>
  <si>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</si>
  <si>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</si>
  <si>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</si>
  <si>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</si>
  <si>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</si>
  <si>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</si>
  <si>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</si>
  <si>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</si>
  <si>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</si>
  <si>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</si>
  <si>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</si>
  <si>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鹿児島県十島村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</si>
  <si>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</si>
  <si>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</si>
  <si>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</si>
  <si>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</si>
  <si>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</si>
  <si>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</si>
  <si>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</si>
  <si>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</si>
  <si>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</si>
  <si>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</si>
  <si>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</si>
  <si>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</si>
  <si>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</si>
  <si>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</si>
  <si>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</si>
  <si>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</si>
  <si>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</si>
  <si>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</si>
  <si>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</si>
  <si>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</si>
  <si>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</si>
  <si>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</si>
  <si>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</si>
  <si>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</si>
  <si>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</si>
  <si>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</si>
  <si>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</si>
  <si>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</si>
  <si>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</si>
  <si>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</si>
  <si>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</si>
  <si>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</si>
  <si>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</si>
  <si>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</si>
  <si>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</si>
  <si>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</si>
  <si>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</si>
  <si>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</si>
  <si>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法適用企業</t>
    <phoneticPr fontId="5"/>
  </si>
  <si>
    <t>船舶交通特別会計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</si>
  <si>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</si>
  <si>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</si>
  <si>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</si>
  <si>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</si>
  <si>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</si>
  <si>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</si>
  <si>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</si>
  <si>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</si>
  <si>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</si>
  <si>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</si>
  <si>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</si>
  <si>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</si>
  <si>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</si>
  <si>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</si>
  <si>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</si>
  <si>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</si>
  <si>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</si>
  <si>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</si>
  <si>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</si>
  <si>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</si>
  <si>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</si>
  <si>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</si>
  <si>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</si>
  <si>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</si>
  <si>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</si>
  <si>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</si>
  <si>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</si>
  <si>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</si>
  <si>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</si>
  <si>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</si>
  <si>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</si>
  <si>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</si>
  <si>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</si>
  <si>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</si>
  <si>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</si>
  <si>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</si>
  <si>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</si>
  <si>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</si>
  <si>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</si>
  <si>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</si>
  <si>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</si>
  <si>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</si>
  <si>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</si>
  <si>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</si>
  <si>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</si>
  <si>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</si>
  <si>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</si>
  <si>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</si>
  <si>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</si>
  <si>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</si>
  <si>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</si>
  <si>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</si>
  <si>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</si>
  <si>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</si>
  <si>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</si>
  <si>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</si>
  <si>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</si>
  <si>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</si>
  <si>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</si>
  <si>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</si>
  <si>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</si>
  <si>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</si>
  <si>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</si>
  <si>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</si>
  <si>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</si>
  <si>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</si>
  <si>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</si>
  <si>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</si>
  <si>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</si>
  <si>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</si>
  <si>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</si>
  <si>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</si>
  <si>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</si>
  <si>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</si>
  <si>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</si>
  <si>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</si>
  <si>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</si>
  <si>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</si>
  <si>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</si>
  <si>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</si>
  <si>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</si>
  <si>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</si>
  <si>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</si>
  <si>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</si>
  <si>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</si>
  <si>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</si>
  <si>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</si>
  <si>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</si>
  <si>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</si>
  <si>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</si>
  <si>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</si>
  <si>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</si>
  <si>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</si>
  <si>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</si>
  <si>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</si>
  <si>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</si>
  <si>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</si>
  <si>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</si>
  <si>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</si>
  <si>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</si>
  <si>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</si>
  <si>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</si>
  <si>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</si>
  <si>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</si>
  <si>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</si>
  <si>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</si>
  <si>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</si>
  <si>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</si>
  <si>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</si>
  <si>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</si>
  <si>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</si>
  <si>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</si>
  <si>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</si>
  <si>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</si>
  <si>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</si>
  <si>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</si>
  <si>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</si>
  <si>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</si>
  <si>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</si>
  <si>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</si>
  <si>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</si>
  <si>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</si>
  <si>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</si>
  <si>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</si>
  <si>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</si>
  <si>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</si>
  <si>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</si>
  <si>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</si>
  <si>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</si>
  <si>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</si>
  <si>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</si>
  <si>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</si>
  <si>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</si>
  <si>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</si>
  <si>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</si>
  <si>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</si>
  <si>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5.28</t>
  </si>
  <si>
    <t>▲ 4.57</t>
  </si>
  <si>
    <t>▲ 2.50</t>
  </si>
  <si>
    <t>へき地診療所運営事業特別会計</t>
  </si>
  <si>
    <t>▲ 3.16</t>
  </si>
  <si>
    <t>簡易水道特別会計</t>
  </si>
  <si>
    <t>▲ 1.01</t>
  </si>
  <si>
    <t>▲ 0.87</t>
  </si>
  <si>
    <t>一般会計</t>
  </si>
  <si>
    <t>船舶交通特別会計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</si>
  <si>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</si>
  <si>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</si>
  <si>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</si>
  <si>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</si>
  <si>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</si>
  <si>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</si>
  <si>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</si>
  <si>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</si>
  <si>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</si>
  <si>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</si>
  <si>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(地域振興基金(R06年度末現在))</t>
    <phoneticPr fontId="5"/>
  </si>
  <si>
    <t>(住民医療費運営引当基金(R06年度末現在))</t>
    <phoneticPr fontId="5"/>
  </si>
  <si>
    <t>(渡船施設基金(R06年度末現在))</t>
    <phoneticPr fontId="5"/>
  </si>
  <si>
    <t>(災害引当基金(R06年度末現在))</t>
    <phoneticPr fontId="5"/>
  </si>
  <si>
    <t>(トカラふるさとづくり基金(R06年度末現在))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</si>
</sst>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86CD-413A-B4E7-581CF75232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4280404</c:v>
                </c:pt>
                <c:pt idx="1">
                  <c:v>4512865</c:v>
                </c:pt>
                <c:pt idx="2">
                  <c:v>3374205</c:v>
                </c:pt>
                <c:pt idx="3">
                  <c:v>2554592</c:v>
                </c:pt>
                <c:pt idx="4">
                  <c:v>4423658</c:v>
                </c:pt>
              </c:numCache>
            </c:numRef>
          </c:val>
          <c:smooth val="0"/>
          <c:extLst>
            <c:ext xmlns:c16="http://schemas.microsoft.com/office/drawing/2014/chart" uri="{C3380CC4-5D6E-409C-BE32-E72D297353CC}">
              <c16:uniqueId val="{00000001-86CD-413A-B4E7-581CF75232B5}"/>
            </c:ext>
          </c:extLst>
        </c:ser>
        <c:dLbls>
          <c:showLegendKey val="0"/>
          <c:showVal val="0"/>
          <c:showCatName val="0"/>
          <c:showSerName val="0"/>
          <c:showPercent val="0"/>
          <c:showBubbleSize val="0"/>
        </c:dLbls>
        <c:marker val="1"/>
        <c:smooth val="0"/>
        <c:axId val="586052240"/>
        <c:axId val="586054592"/>
      </c:lineChart>
      <c:catAx>
        <c:axId val="586052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6054592"/>
        <c:crosses val="autoZero"/>
        <c:auto val="1"/>
        <c:lblAlgn val="ctr"/>
        <c:lblOffset val="100"/>
        <c:tickLblSkip val="1"/>
        <c:tickMarkSkip val="1"/>
        <c:noMultiLvlLbl val="0"/>
      </c:catAx>
      <c:valAx>
        <c:axId val="586054592"/>
        <c:scaling>
          <c:orientation val="minMax"/>
          <c:max val="5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6052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4.8600000000000003</c:v>
                </c:pt>
                <c:pt idx="1">
                  <c:v>4.0199999999999996</c:v>
                </c:pt>
                <c:pt idx="2">
                  <c:v>4.5999999999999996</c:v>
                </c:pt>
                <c:pt idx="3">
                  <c:v>3.46</c:v>
                </c:pt>
                <c:pt idx="4">
                  <c:v>0.35</c:v>
                </c:pt>
              </c:numCache>
            </c:numRef>
          </c:val>
          <c:extLst>
            <c:ext xmlns:c16="http://schemas.microsoft.com/office/drawing/2014/chart" uri="{C3380CC4-5D6E-409C-BE32-E72D297353CC}">
              <c16:uniqueId val="{00000000-5E16-403B-B40E-CCD50B4F3E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44.51</c:v>
                </c:pt>
                <c:pt idx="1">
                  <c:v>46.16</c:v>
                </c:pt>
                <c:pt idx="2">
                  <c:v>45.96</c:v>
                </c:pt>
                <c:pt idx="3">
                  <c:v>43.12</c:v>
                </c:pt>
                <c:pt idx="4">
                  <c:v>44.22</c:v>
                </c:pt>
              </c:numCache>
            </c:numRef>
          </c:val>
          <c:extLst>
            <c:ext xmlns:c16="http://schemas.microsoft.com/office/drawing/2014/chart" uri="{C3380CC4-5D6E-409C-BE32-E72D297353CC}">
              <c16:uniqueId val="{00000001-5E16-403B-B40E-CCD50B4F3E77}"/>
            </c:ext>
          </c:extLst>
        </c:ser>
        <c:dLbls>
          <c:showLegendKey val="0"/>
          <c:showVal val="0"/>
          <c:showCatName val="0"/>
          <c:showSerName val="0"/>
          <c:showPercent val="0"/>
          <c:showBubbleSize val="0"/>
        </c:dLbls>
        <c:gapWidth val="250"/>
        <c:overlap val="100"/>
        <c:axId val="586051848"/>
        <c:axId val="586052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-5.28</c:v>
                </c:pt>
                <c:pt idx="1">
                  <c:v>4.7300000000000004</c:v>
                </c:pt>
                <c:pt idx="2">
                  <c:v>7.49</c:v>
                </c:pt>
                <c:pt idx="3">
                  <c:v>-4.57</c:v>
                </c:pt>
                <c:pt idx="4">
                  <c:v>-2.5</c:v>
                </c:pt>
              </c:numCache>
            </c:numRef>
          </c:val>
          <c:smooth val="0"/>
          <c:extLst>
            <c:ext xmlns:c16="http://schemas.microsoft.com/office/drawing/2014/chart" uri="{C3380CC4-5D6E-409C-BE32-E72D297353CC}">
              <c16:uniqueId val="{00000002-5E16-403B-B40E-CCD50B4F3E77}"/>
            </c:ext>
          </c:extLst>
        </c:ser>
        <c:dLbls>
          <c:showLegendKey val="0"/>
          <c:showVal val="0"/>
          <c:showCatName val="0"/>
          <c:showSerName val="0"/>
          <c:showPercent val="0"/>
          <c:showBubbleSize val="0"/>
        </c:dLbls>
        <c:marker val="1"/>
        <c:smooth val="0"/>
        <c:axId val="586051848"/>
        <c:axId val="586052632"/>
      </c:lineChart>
      <c:catAx>
        <c:axId val="586051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86052632"/>
        <c:crosses val="autoZero"/>
        <c:auto val="1"/>
        <c:lblAlgn val="ctr"/>
        <c:lblOffset val="100"/>
        <c:tickLblSkip val="1"/>
        <c:tickMarkSkip val="1"/>
        <c:noMultiLvlLbl val="0"/>
      </c:catAx>
      <c:valAx>
        <c:axId val="586052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051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BD7-4651-9E22-210569C3AD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D7-4651-9E22-210569C3AD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D7-4651-9E22-210569C3ADE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3-9BD7-4651-9E22-210569C3ADE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0.55000000000000004</c:v>
                </c:pt>
                <c:pt idx="4">
                  <c:v>#N/A</c:v>
                </c:pt>
                <c:pt idx="5">
                  <c:v>0.02</c:v>
                </c:pt>
                <c:pt idx="6">
                  <c:v>#N/A</c:v>
                </c:pt>
                <c:pt idx="7">
                  <c:v>0.43</c:v>
                </c:pt>
                <c:pt idx="8">
                  <c:v>#N/A</c:v>
                </c:pt>
                <c:pt idx="9">
                  <c:v>0.13</c:v>
                </c:pt>
              </c:numCache>
            </c:numRef>
          </c:val>
          <c:extLst>
            <c:ext xmlns:c16="http://schemas.microsoft.com/office/drawing/2014/chart" uri="{C3380CC4-5D6E-409C-BE32-E72D297353CC}">
              <c16:uniqueId val="{00000004-9BD7-4651-9E22-210569C3ADE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0.71</c:v>
                </c:pt>
                <c:pt idx="2">
                  <c:v>#N/A</c:v>
                </c:pt>
                <c:pt idx="3">
                  <c:v>0.52</c:v>
                </c:pt>
                <c:pt idx="4">
                  <c:v>#N/A</c:v>
                </c:pt>
                <c:pt idx="5">
                  <c:v>0.17</c:v>
                </c:pt>
                <c:pt idx="6">
                  <c:v>#N/A</c:v>
                </c:pt>
                <c:pt idx="7">
                  <c:v>0.18</c:v>
                </c:pt>
                <c:pt idx="8">
                  <c:v>#N/A</c:v>
                </c:pt>
                <c:pt idx="9">
                  <c:v>0.52</c:v>
                </c:pt>
              </c:numCache>
            </c:numRef>
          </c:val>
          <c:extLst>
            <c:ext xmlns:c16="http://schemas.microsoft.com/office/drawing/2014/chart" uri="{C3380CC4-5D6E-409C-BE32-E72D297353CC}">
              <c16:uniqueId val="{00000005-9BD7-4651-9E22-210569C3ADEA}"/>
            </c:ext>
          </c:extLst>
        </c:ser>
        <c:ser>
          <c:idx val="6"/>
          <c:order val="6"/>
          <c:tx>
            <c:strRef>
              <c:f>データシート!$A$33</c:f>
              <c:strCache>
                <c:ptCount val="1"/>
                <c:pt idx="0">
                  <c:v>船舶交通特別会計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0.79</c:v>
                </c:pt>
                <c:pt idx="2">
                  <c:v>#N/A</c:v>
                </c:pt>
                <c:pt idx="3">
                  <c:v>5.34</c:v>
                </c:pt>
                <c:pt idx="4">
                  <c:v>#N/A</c:v>
                </c:pt>
                <c:pt idx="5">
                  <c:v>3.46</c:v>
                </c:pt>
                <c:pt idx="6">
                  <c:v>#N/A</c:v>
                </c:pt>
                <c:pt idx="7">
                  <c:v>2.75</c:v>
                </c:pt>
                <c:pt idx="8">
                  <c:v>#N/A</c:v>
                </c:pt>
                <c:pt idx="9">
                  <c:v>3.21</c:v>
                </c:pt>
              </c:numCache>
            </c:numRef>
          </c:val>
          <c:extLst>
            <c:ext xmlns:c16="http://schemas.microsoft.com/office/drawing/2014/chart" uri="{C3380CC4-5D6E-409C-BE32-E72D297353CC}">
              <c16:uniqueId val="{00000006-9BD7-4651-9E22-210569C3ADE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4.8600000000000003</c:v>
                </c:pt>
                <c:pt idx="2">
                  <c:v>#N/A</c:v>
                </c:pt>
                <c:pt idx="3">
                  <c:v>4.0199999999999996</c:v>
                </c:pt>
                <c:pt idx="4">
                  <c:v>#N/A</c:v>
                </c:pt>
                <c:pt idx="5">
                  <c:v>4.5999999999999996</c:v>
                </c:pt>
                <c:pt idx="6">
                  <c:v>#N/A</c:v>
                </c:pt>
                <c:pt idx="7">
                  <c:v>3.45</c:v>
                </c:pt>
                <c:pt idx="8">
                  <c:v>#N/A</c:v>
                </c:pt>
                <c:pt idx="9">
                  <c:v>3.51</c:v>
                </c:pt>
              </c:numCache>
            </c:numRef>
          </c:val>
          <c:extLst>
            <c:ext xmlns:c16="http://schemas.microsoft.com/office/drawing/2014/chart" uri="{C3380CC4-5D6E-409C-BE32-E72D297353CC}">
              <c16:uniqueId val="{00000007-9BD7-4651-9E22-210569C3ADEA}"/>
            </c:ext>
          </c:extLst>
        </c:ser>
        <c:ser>
          <c:idx val="8"/>
          <c:order val="8"/>
          <c:tx>
            <c:strRef>
              <c:f>データシート!$A$35</c:f>
              <c:strCache>
                <c:ptCount val="1"/>
                <c:pt idx="0">
                  <c:v>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c:v>
                </c:pt>
                <c:pt idx="4">
                  <c:v>#N/A</c:v>
                </c:pt>
                <c:pt idx="5">
                  <c:v>0</c:v>
                </c:pt>
                <c:pt idx="6">
                  <c:v>1.01</c:v>
                </c:pt>
                <c:pt idx="7">
                  <c:v>#N/A</c:v>
                </c:pt>
                <c:pt idx="8">
                  <c:v>0.87</c:v>
                </c:pt>
                <c:pt idx="9">
                  <c:v>#N/A</c:v>
                </c:pt>
              </c:numCache>
            </c:numRef>
          </c:val>
          <c:extLst>
            <c:ext xmlns:c16="http://schemas.microsoft.com/office/drawing/2014/chart" uri="{C3380CC4-5D6E-409C-BE32-E72D297353CC}">
              <c16:uniqueId val="{00000008-9BD7-4651-9E22-210569C3ADEA}"/>
            </c:ext>
          </c:extLst>
        </c:ser>
        <c:ser>
          <c:idx val="9"/>
          <c:order val="9"/>
          <c:tx>
            <c:strRef>
              <c:f>データシート!$A$36</c:f>
              <c:strCache>
                <c:ptCount val="1"/>
                <c:pt idx="0">
                  <c:v>へき地診療所運営事業特別会計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3.16</c:v>
                </c:pt>
                <c:pt idx="9">
                  <c:v>#N/A</c:v>
                </c:pt>
              </c:numCache>
            </c:numRef>
          </c:val>
          <c:extLst>
            <c:ext xmlns:c16="http://schemas.microsoft.com/office/drawing/2014/chart" uri="{C3380CC4-5D6E-409C-BE32-E72D297353CC}">
              <c16:uniqueId val="{00000009-9BD7-4651-9E22-210569C3ADEA}"/>
            </c:ext>
          </c:extLst>
        </c:ser>
        <c:dLbls>
          <c:showLegendKey val="0"/>
          <c:showVal val="0"/>
          <c:showCatName val="0"/>
          <c:showSerName val="0"/>
          <c:showPercent val="0"/>
          <c:showBubbleSize val="0"/>
        </c:dLbls>
        <c:gapWidth val="150"/>
        <c:overlap val="100"/>
        <c:axId val="417068016"/>
        <c:axId val="417067232"/>
      </c:barChart>
      <c:catAx>
        <c:axId val="417068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067232"/>
        <c:crosses val="autoZero"/>
        <c:auto val="1"/>
        <c:lblAlgn val="ctr"/>
        <c:lblOffset val="100"/>
        <c:tickLblSkip val="1"/>
        <c:tickMarkSkip val="1"/>
        <c:noMultiLvlLbl val="0"/>
      </c:catAx>
      <c:valAx>
        <c:axId val="417067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068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348</c:v>
                </c:pt>
                <c:pt idx="5">
                  <c:v>429</c:v>
                </c:pt>
                <c:pt idx="8">
                  <c:v>446</c:v>
                </c:pt>
                <c:pt idx="11">
                  <c:v>491</c:v>
                </c:pt>
                <c:pt idx="14">
                  <c:v>526</c:v>
                </c:pt>
              </c:numCache>
            </c:numRef>
          </c:val>
          <c:extLst>
            <c:ext xmlns:c16="http://schemas.microsoft.com/office/drawing/2014/chart" uri="{C3380CC4-5D6E-409C-BE32-E72D297353CC}">
              <c16:uniqueId val="{00000000-295A-47B9-83C3-37D81AD016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5A-47B9-83C3-37D81AD016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95A-47B9-83C3-37D81AD016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5A-47B9-83C3-37D81AD016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c:v>
                </c:pt>
                <c:pt idx="3">
                  <c:v>34</c:v>
                </c:pt>
                <c:pt idx="6">
                  <c:v>37</c:v>
                </c:pt>
                <c:pt idx="9">
                  <c:v>37</c:v>
                </c:pt>
                <c:pt idx="12">
                  <c:v>38</c:v>
                </c:pt>
              </c:numCache>
            </c:numRef>
          </c:val>
          <c:extLst>
            <c:ext xmlns:c16="http://schemas.microsoft.com/office/drawing/2014/chart" uri="{C3380CC4-5D6E-409C-BE32-E72D297353CC}">
              <c16:uniqueId val="{00000004-295A-47B9-83C3-37D81AD016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5A-47B9-83C3-37D81AD016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5A-47B9-83C3-37D81AD016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435</c:v>
                </c:pt>
                <c:pt idx="3">
                  <c:v>413</c:v>
                </c:pt>
                <c:pt idx="6">
                  <c:v>430</c:v>
                </c:pt>
                <c:pt idx="9">
                  <c:v>540</c:v>
                </c:pt>
                <c:pt idx="12">
                  <c:v>558</c:v>
                </c:pt>
              </c:numCache>
            </c:numRef>
          </c:val>
          <c:extLst>
            <c:ext xmlns:c16="http://schemas.microsoft.com/office/drawing/2014/chart" uri="{C3380CC4-5D6E-409C-BE32-E72D297353CC}">
              <c16:uniqueId val="{00000007-295A-47B9-83C3-37D81AD016A3}"/>
            </c:ext>
          </c:extLst>
        </c:ser>
        <c:dLbls>
          <c:showLegendKey val="0"/>
          <c:showVal val="0"/>
          <c:showCatName val="0"/>
          <c:showSerName val="0"/>
          <c:showPercent val="0"/>
          <c:showBubbleSize val="0"/>
        </c:dLbls>
        <c:gapWidth val="100"/>
        <c:overlap val="100"/>
        <c:axId val="417068800"/>
        <c:axId val="417067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101</c:v>
                </c:pt>
                <c:pt idx="2">
                  <c:v>#N/A</c:v>
                </c:pt>
                <c:pt idx="3">
                  <c:v>#N/A</c:v>
                </c:pt>
                <c:pt idx="4">
                  <c:v>18</c:v>
                </c:pt>
                <c:pt idx="5">
                  <c:v>#N/A</c:v>
                </c:pt>
                <c:pt idx="6">
                  <c:v>#N/A</c:v>
                </c:pt>
                <c:pt idx="7">
                  <c:v>21</c:v>
                </c:pt>
                <c:pt idx="8">
                  <c:v>#N/A</c:v>
                </c:pt>
                <c:pt idx="9">
                  <c:v>#N/A</c:v>
                </c:pt>
                <c:pt idx="10">
                  <c:v>86</c:v>
                </c:pt>
                <c:pt idx="11">
                  <c:v>#N/A</c:v>
                </c:pt>
                <c:pt idx="12">
                  <c:v>#N/A</c:v>
                </c:pt>
                <c:pt idx="13">
                  <c:v>70</c:v>
                </c:pt>
                <c:pt idx="14">
                  <c:v>#N/A</c:v>
                </c:pt>
              </c:numCache>
            </c:numRef>
          </c:val>
          <c:smooth val="0"/>
          <c:extLst>
            <c:ext xmlns:c16="http://schemas.microsoft.com/office/drawing/2014/chart" uri="{C3380CC4-5D6E-409C-BE32-E72D297353CC}">
              <c16:uniqueId val="{00000008-295A-47B9-83C3-37D81AD016A3}"/>
            </c:ext>
          </c:extLst>
        </c:ser>
        <c:dLbls>
          <c:showLegendKey val="0"/>
          <c:showVal val="0"/>
          <c:showCatName val="0"/>
          <c:showSerName val="0"/>
          <c:showPercent val="0"/>
          <c:showBubbleSize val="0"/>
        </c:dLbls>
        <c:marker val="1"/>
        <c:smooth val="0"/>
        <c:axId val="417068800"/>
        <c:axId val="417067624"/>
      </c:lineChart>
      <c:catAx>
        <c:axId val="41706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067624"/>
        <c:crosses val="autoZero"/>
        <c:auto val="1"/>
        <c:lblAlgn val="ctr"/>
        <c:lblOffset val="100"/>
        <c:tickLblSkip val="1"/>
        <c:tickMarkSkip val="1"/>
        <c:noMultiLvlLbl val="0"/>
      </c:catAx>
      <c:valAx>
        <c:axId val="417067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068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4365</c:v>
                </c:pt>
                <c:pt idx="5">
                  <c:v>4526</c:v>
                </c:pt>
                <c:pt idx="8">
                  <c:v>4741</c:v>
                </c:pt>
                <c:pt idx="11">
                  <c:v>5290</c:v>
                </c:pt>
                <c:pt idx="14">
                  <c:v>5327</c:v>
                </c:pt>
              </c:numCache>
            </c:numRef>
          </c:val>
          <c:extLst>
            <c:ext xmlns:c16="http://schemas.microsoft.com/office/drawing/2014/chart" uri="{C3380CC4-5D6E-409C-BE32-E72D297353CC}">
              <c16:uniqueId val="{00000000-AB6B-4794-8C9B-75D9529C7E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B6B-4794-8C9B-75D9529C7E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2885</c:v>
                </c:pt>
                <c:pt idx="5">
                  <c:v>2825</c:v>
                </c:pt>
                <c:pt idx="8">
                  <c:v>2911</c:v>
                </c:pt>
                <c:pt idx="11">
                  <c:v>1959</c:v>
                </c:pt>
                <c:pt idx="14">
                  <c:v>1839</c:v>
                </c:pt>
              </c:numCache>
            </c:numRef>
          </c:val>
          <c:extLst>
            <c:ext xmlns:c16="http://schemas.microsoft.com/office/drawing/2014/chart" uri="{C3380CC4-5D6E-409C-BE32-E72D297353CC}">
              <c16:uniqueId val="{00000002-AB6B-4794-8C9B-75D9529C7E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6B-4794-8C9B-75D9529C7E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6B-4794-8C9B-75D9529C7E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6B-4794-8C9B-75D9529C7E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78</c:v>
                </c:pt>
                <c:pt idx="3">
                  <c:v>60</c:v>
                </c:pt>
                <c:pt idx="6">
                  <c:v>53</c:v>
                </c:pt>
                <c:pt idx="9">
                  <c:v>0</c:v>
                </c:pt>
                <c:pt idx="12">
                  <c:v>0</c:v>
                </c:pt>
              </c:numCache>
            </c:numRef>
          </c:val>
          <c:extLst>
            <c:ext xmlns:c16="http://schemas.microsoft.com/office/drawing/2014/chart" uri="{C3380CC4-5D6E-409C-BE32-E72D297353CC}">
              <c16:uniqueId val="{00000006-AB6B-4794-8C9B-75D9529C7E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B6B-4794-8C9B-75D9529C7E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151</c:v>
                </c:pt>
                <c:pt idx="3">
                  <c:v>349</c:v>
                </c:pt>
                <c:pt idx="6">
                  <c:v>249</c:v>
                </c:pt>
                <c:pt idx="9">
                  <c:v>439</c:v>
                </c:pt>
                <c:pt idx="12">
                  <c:v>542</c:v>
                </c:pt>
              </c:numCache>
            </c:numRef>
          </c:val>
          <c:extLst>
            <c:ext xmlns:c16="http://schemas.microsoft.com/office/drawing/2014/chart" uri="{C3380CC4-5D6E-409C-BE32-E72D297353CC}">
              <c16:uniqueId val="{00000008-AB6B-4794-8C9B-75D9529C7E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6B-4794-8C9B-75D9529C7E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5225</c:v>
                </c:pt>
                <c:pt idx="3">
                  <c:v>5919</c:v>
                </c:pt>
                <c:pt idx="6">
                  <c:v>6017</c:v>
                </c:pt>
                <c:pt idx="9">
                  <c:v>6012</c:v>
                </c:pt>
                <c:pt idx="12">
                  <c:v>6359</c:v>
                </c:pt>
              </c:numCache>
            </c:numRef>
          </c:val>
          <c:extLst>
            <c:ext xmlns:c16="http://schemas.microsoft.com/office/drawing/2014/chart" uri="{C3380CC4-5D6E-409C-BE32-E72D297353CC}">
              <c16:uniqueId val="{0000000A-AB6B-4794-8C9B-75D9529C7ECA}"/>
            </c:ext>
          </c:extLst>
        </c:ser>
        <c:dLbls>
          <c:showLegendKey val="0"/>
          <c:showVal val="0"/>
          <c:showCatName val="0"/>
          <c:showSerName val="0"/>
          <c:showPercent val="0"/>
          <c:showBubbleSize val="0"/>
        </c:dLbls>
        <c:gapWidth val="100"/>
        <c:overlap val="100"/>
        <c:axId val="417064488"/>
        <c:axId val="417064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6B-4794-8C9B-75D9529C7ECA}"/>
            </c:ext>
          </c:extLst>
        </c:ser>
        <c:dLbls>
          <c:showLegendKey val="0"/>
          <c:showVal val="0"/>
          <c:showCatName val="0"/>
          <c:showSerName val="0"/>
          <c:showPercent val="0"/>
          <c:showBubbleSize val="0"/>
        </c:dLbls>
        <c:marker val="1"/>
        <c:smooth val="0"/>
        <c:axId val="417064488"/>
        <c:axId val="417064096"/>
      </c:lineChart>
      <c:catAx>
        <c:axId val="417064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7064096"/>
        <c:crosses val="autoZero"/>
        <c:auto val="1"/>
        <c:lblAlgn val="ctr"/>
        <c:lblOffset val="100"/>
        <c:tickLblSkip val="1"/>
        <c:tickMarkSkip val="1"/>
        <c:noMultiLvlLbl val="0"/>
      </c:catAx>
      <c:valAx>
        <c:axId val="417064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064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754</c:v>
                </c:pt>
                <c:pt idx="1">
                  <c:v>733</c:v>
                </c:pt>
                <c:pt idx="2">
                  <c:v>772</c:v>
                </c:pt>
              </c:numCache>
            </c:numRef>
          </c:val>
          <c:extLst>
            <c:ext xmlns:c16="http://schemas.microsoft.com/office/drawing/2014/chart" uri="{C3380CC4-5D6E-409C-BE32-E72D297353CC}">
              <c16:uniqueId val="{00000000-CCBC-4358-957B-8B30074A36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453</c:v>
                </c:pt>
                <c:pt idx="1">
                  <c:v>453</c:v>
                </c:pt>
                <c:pt idx="2">
                  <c:v>504</c:v>
                </c:pt>
              </c:numCache>
            </c:numRef>
          </c:val>
          <c:extLst>
            <c:ext xmlns:c16="http://schemas.microsoft.com/office/drawing/2014/chart" uri="{C3380CC4-5D6E-409C-BE32-E72D297353CC}">
              <c16:uniqueId val="{00000001-CCBC-4358-957B-8B30074A36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1412</c:v>
                </c:pt>
                <c:pt idx="1">
                  <c:v>1399</c:v>
                </c:pt>
                <c:pt idx="2">
                  <c:v>1400</c:v>
                </c:pt>
              </c:numCache>
            </c:numRef>
          </c:val>
          <c:extLst>
            <c:ext xmlns:c16="http://schemas.microsoft.com/office/drawing/2014/chart" uri="{C3380CC4-5D6E-409C-BE32-E72D297353CC}">
              <c16:uniqueId val="{00000002-CCBC-4358-957B-8B30074A362E}"/>
            </c:ext>
          </c:extLst>
        </c:ser>
        <c:dLbls>
          <c:showLegendKey val="0"/>
          <c:showVal val="0"/>
          <c:showCatName val="0"/>
          <c:showSerName val="0"/>
          <c:showPercent val="0"/>
          <c:showBubbleSize val="0"/>
        </c:dLbls>
        <c:gapWidth val="120"/>
        <c:overlap val="100"/>
        <c:axId val="417066448"/>
        <c:axId val="417064880"/>
      </c:barChart>
      <c:catAx>
        <c:axId val="417066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7064880"/>
        <c:crosses val="autoZero"/>
        <c:auto val="1"/>
        <c:lblAlgn val="ctr"/>
        <c:lblOffset val="100"/>
        <c:tickLblSkip val="1"/>
        <c:tickMarkSkip val="1"/>
        <c:noMultiLvlLbl val="0"/>
      </c:catAx>
      <c:valAx>
        <c:axId val="417064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7066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a:solidFill>
                <a:schemeClr val="dk1"/>
              </a:solidFill>
              <a:effectLst/>
              <a:latin typeface="+mn-lt"/>
              <a:ea typeface="+mn-ea"/>
              <a:cs typeface="+mn-cs"/>
            </a:rPr>
            <a:t>前年度比で実質公債費比率が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がっている。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ﾌﾞﾛｰﾄﾞﾊﾞﾝﾄﾞ整備等の大型公共事業の償還が始まり、今後、令和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年度までは元利償還金が大きく増加することが見込まれる。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地方債発行については、適切な管理を行い、実質公債費比率の上昇に注意を払い、交付税措置率の低い地方債の借入れの抑制などに努める。また、繰上償還による公債費の抑制についても進める。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減債基金残高のうち、実質公債比率の算定に用いる満期一括償還地方債の償還の財源としての積み立てはない。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充当可能財源等の額よりも将来負担額の方が低いため、現在まで将来負担比率は発生していない。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地方債の残高は、前年度と比較し</a:t>
          </a:r>
          <a:r>
            <a:rPr lang="en-US" altLang="ja-JP" sz="1100" b="0" i="0" baseline="0">
              <a:solidFill>
                <a:schemeClr val="dk1"/>
              </a:solidFill>
              <a:effectLst/>
              <a:latin typeface="+mn-lt"/>
              <a:ea typeface="+mn-ea"/>
              <a:cs typeface="+mn-cs"/>
            </a:rPr>
            <a:t>347</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した。地方債については、将来負担比率にも大きく影響してくることから、当該年度で償還額以上の起債をなるべくしない形で今後も地方債残高の確実な縮減に努める必要がある。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充当可能基金は、前年度と比較して</a:t>
          </a:r>
          <a:r>
            <a:rPr lang="en-US" altLang="ja-JP" sz="1100" b="0" i="0" baseline="0">
              <a:solidFill>
                <a:schemeClr val="dk1"/>
              </a:solidFill>
              <a:effectLst/>
              <a:latin typeface="+mn-lt"/>
              <a:ea typeface="+mn-ea"/>
              <a:cs typeface="+mn-cs"/>
            </a:rPr>
            <a:t>120</a:t>
          </a:r>
          <a:r>
            <a:rPr lang="ja-JP" altLang="ja-JP" sz="1100" b="0" i="0" baseline="0">
              <a:solidFill>
                <a:schemeClr val="dk1"/>
              </a:solidFill>
              <a:effectLst/>
              <a:latin typeface="+mn-lt"/>
              <a:ea typeface="+mn-ea"/>
              <a:cs typeface="+mn-cs"/>
            </a:rPr>
            <a:t>百万円減となっている。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目的をより明確化して計画的な積立てを行い、将来の財源不足や行政需要に対応できるように努める。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基準財政需要額算入見込額は、</a:t>
          </a:r>
          <a:r>
            <a:rPr lang="en-US" altLang="ja-JP" sz="1100" b="0" i="0" baseline="0">
              <a:solidFill>
                <a:schemeClr val="dk1"/>
              </a:solidFill>
              <a:effectLst/>
              <a:latin typeface="+mn-lt"/>
              <a:ea typeface="+mn-ea"/>
              <a:cs typeface="+mn-cs"/>
            </a:rPr>
            <a:t>37</a:t>
          </a:r>
          <a:r>
            <a:rPr lang="ja-JP" altLang="ja-JP" sz="1100" b="0" i="0" baseline="0">
              <a:solidFill>
                <a:schemeClr val="dk1"/>
              </a:solidFill>
              <a:effectLst/>
              <a:latin typeface="+mn-lt"/>
              <a:ea typeface="+mn-ea"/>
              <a:cs typeface="+mn-cs"/>
            </a:rPr>
            <a:t>百万円増加している。</a:t>
          </a:r>
          <a:endParaRPr lang="ja-JP" altLang="ja-JP" sz="1400">
            <a:effectLst/>
          </a:endParaRPr>
        </a:p>
        <a:p>
          <a:r>
            <a:rPr lang="ja-JP" altLang="ja-JP" sz="1100" b="0" i="0" baseline="0">
              <a:solidFill>
                <a:schemeClr val="dk1"/>
              </a:solidFill>
              <a:effectLst/>
              <a:latin typeface="+mn-lt"/>
              <a:ea typeface="+mn-ea"/>
              <a:cs typeface="+mn-cs"/>
            </a:rPr>
            <a:t>　歳入は、村税の適正な徴収、公共施設の利用料の適正な設定を進める。その他、村単独補助事業の廃止及び見直しを行うとともに補助事業等の活用による財源の確保に努める。また、歳出については、子育て支援施設、介護施設等の整備による後年度の維持管理費の増加が危惧されるが、公共施設等総合管理計画に基づく適正な管理運営及び歳出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鹿児島県十島村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年度の基金残高は、</a:t>
          </a:r>
          <a:r>
            <a:rPr kumimoji="1" lang="en-US" altLang="ja-JP" sz="1100">
              <a:solidFill>
                <a:schemeClr val="dk1"/>
              </a:solidFill>
              <a:effectLst/>
              <a:latin typeface="+mn-lt"/>
              <a:ea typeface="+mn-ea"/>
              <a:cs typeface="+mn-cs"/>
            </a:rPr>
            <a:t>2,676</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主に、財政調整基金で</a:t>
          </a:r>
          <a:r>
            <a:rPr kumimoji="1" lang="en-US" altLang="ja-JP" sz="1100" baseline="0">
              <a:solidFill>
                <a:schemeClr val="dk1"/>
              </a:solidFill>
              <a:effectLst/>
              <a:latin typeface="+mn-lt"/>
              <a:ea typeface="+mn-ea"/>
              <a:cs typeface="+mn-cs"/>
            </a:rPr>
            <a:t>39</a:t>
          </a:r>
          <a:r>
            <a:rPr kumimoji="1" lang="ja-JP" altLang="ja-JP" sz="1100" baseline="0">
              <a:solidFill>
                <a:schemeClr val="dk1"/>
              </a:solidFill>
              <a:effectLst/>
              <a:latin typeface="+mn-lt"/>
              <a:ea typeface="+mn-ea"/>
              <a:cs typeface="+mn-cs"/>
            </a:rPr>
            <a:t>百万円、</a:t>
          </a:r>
          <a:r>
            <a:rPr kumimoji="1" lang="ja-JP" altLang="en-US" sz="1100" baseline="0">
              <a:solidFill>
                <a:schemeClr val="dk1"/>
              </a:solidFill>
              <a:effectLst/>
              <a:latin typeface="+mn-lt"/>
              <a:ea typeface="+mn-ea"/>
              <a:cs typeface="+mn-cs"/>
            </a:rPr>
            <a:t>減債</a:t>
          </a:r>
          <a:r>
            <a:rPr kumimoji="1" lang="ja-JP" altLang="ja-JP" sz="1100" baseline="0">
              <a:solidFill>
                <a:schemeClr val="dk1"/>
              </a:solidFill>
              <a:effectLst/>
              <a:latin typeface="+mn-lt"/>
              <a:ea typeface="+mn-ea"/>
              <a:cs typeface="+mn-cs"/>
            </a:rPr>
            <a:t>基金で</a:t>
          </a:r>
          <a:r>
            <a:rPr kumimoji="1" lang="en-US" altLang="ja-JP" sz="1100" baseline="0">
              <a:solidFill>
                <a:schemeClr val="dk1"/>
              </a:solidFill>
              <a:effectLst/>
              <a:latin typeface="+mn-lt"/>
              <a:ea typeface="+mn-ea"/>
              <a:cs typeface="+mn-cs"/>
            </a:rPr>
            <a:t>51</a:t>
          </a:r>
          <a:r>
            <a:rPr kumimoji="1" lang="ja-JP" altLang="ja-JP" sz="1100" baseline="0">
              <a:solidFill>
                <a:schemeClr val="dk1"/>
              </a:solidFill>
              <a:effectLst/>
              <a:latin typeface="+mn-lt"/>
              <a:ea typeface="+mn-ea"/>
              <a:cs typeface="+mn-cs"/>
            </a:rPr>
            <a:t>百万円の積立が</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したことが主な要因である。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基金の活用の割合は増加していく状況であるが、基金積立の目的については、住民にしっかり周知を図り理解をしてもらう必要がある。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十島村においては、税収が収入全体の１割にも満たない脆弱な財政基盤であるため、基金の運用についても検討し、少しでも自主財源を確</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保することとする。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地域振興基金：産業振興、防災対策、社会福祉、教育の発展に関する施策の推進</a:t>
          </a:r>
          <a:endParaRPr lang="ja-JP" altLang="ja-JP" sz="1400">
            <a:effectLst/>
          </a:endParaRPr>
        </a:p>
        <a:p>
          <a:r>
            <a:rPr kumimoji="1" lang="ja-JP" altLang="ja-JP" sz="1100">
              <a:solidFill>
                <a:schemeClr val="dk1"/>
              </a:solidFill>
              <a:effectLst/>
              <a:latin typeface="+mn-lt"/>
              <a:ea typeface="+mn-ea"/>
              <a:cs typeface="+mn-cs"/>
            </a:rPr>
            <a:t>　　住民医療費運営引当基金：</a:t>
          </a:r>
          <a:r>
            <a:rPr lang="ja-JP" altLang="ja-JP" sz="1100" b="0" i="0" baseline="0">
              <a:solidFill>
                <a:schemeClr val="dk1"/>
              </a:solidFill>
              <a:effectLst/>
              <a:latin typeface="+mn-lt"/>
              <a:ea typeface="+mn-ea"/>
              <a:cs typeface="+mn-cs"/>
            </a:rPr>
            <a:t>村民医療費の引当て</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渡船施設基金：村営定期船及び村営高速船の建造</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災害引当基金：災害復旧費の引当て</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トカラふるさとづくり基金：ふるさと納税を原資とし、医療、福祉、定住対策等に関する施策</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基金全体で、取崩額に対して積立額が</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回ったため、</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地域振興基金</a:t>
          </a:r>
          <a:r>
            <a:rPr kumimoji="1" lang="ja-JP" altLang="ja-JP" sz="1100">
              <a:solidFill>
                <a:schemeClr val="dk1"/>
              </a:solidFill>
              <a:effectLst/>
              <a:latin typeface="+mn-lt"/>
              <a:ea typeface="+mn-ea"/>
              <a:cs typeface="+mn-cs"/>
            </a:rPr>
            <a:t>については、定住促進事業、産業振興事業により、取崩額に対して積立額が下回ったため</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百万円減少している。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地域振興基金：産業振興、定住対策の一層の推進が必要なため、適切に取り崩しを行う予定である。</a:t>
          </a:r>
          <a:endParaRPr lang="ja-JP" altLang="ja-JP" sz="1400">
            <a:effectLst/>
          </a:endParaRPr>
        </a:p>
        <a:p>
          <a:r>
            <a:rPr kumimoji="1" lang="ja-JP" altLang="ja-JP" sz="1100">
              <a:solidFill>
                <a:schemeClr val="dk1"/>
              </a:solidFill>
              <a:effectLst/>
              <a:latin typeface="+mn-lt"/>
              <a:ea typeface="+mn-ea"/>
              <a:cs typeface="+mn-cs"/>
            </a:rPr>
            <a:t>　　渡船施設基金：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程度を</a:t>
          </a:r>
          <a:r>
            <a:rPr kumimoji="1" lang="ja-JP" altLang="ja-JP" sz="1100">
              <a:solidFill>
                <a:schemeClr val="dk1"/>
              </a:solidFill>
              <a:effectLst/>
              <a:latin typeface="+mn-lt"/>
              <a:ea typeface="+mn-ea"/>
              <a:cs typeface="+mn-cs"/>
            </a:rPr>
            <a:t>次期村営定期船建造の乗り出しとして確保していく予定</a:t>
          </a:r>
          <a:endParaRPr lang="ja-JP" altLang="ja-JP" sz="1400">
            <a:effectLst/>
          </a:endParaRPr>
        </a:p>
        <a:p>
          <a:r>
            <a:rPr kumimoji="1" lang="ja-JP" altLang="ja-JP" sz="1100">
              <a:solidFill>
                <a:schemeClr val="dk1"/>
              </a:solidFill>
              <a:effectLst/>
              <a:latin typeface="+mn-lt"/>
              <a:ea typeface="+mn-ea"/>
              <a:cs typeface="+mn-cs"/>
            </a:rPr>
            <a:t>　　災害引当基金：近年の台風、豪雨災害の増加に備え、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億円程度を確保していく予定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年度末の財政調整基金残高は、</a:t>
          </a:r>
          <a:r>
            <a:rPr kumimoji="1" lang="en-US" altLang="ja-JP" sz="1100">
              <a:solidFill>
                <a:schemeClr val="dk1"/>
              </a:solidFill>
              <a:effectLst/>
              <a:latin typeface="+mn-lt"/>
              <a:ea typeface="+mn-ea"/>
              <a:cs typeface="+mn-cs"/>
            </a:rPr>
            <a:t>772</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港湾の整備、各公共施設の老朽化対策、公債費の償還ピークへの対応、景気後退による村税の減収や大規模災害の発生などの不測の事態に備えるた</a:t>
          </a:r>
          <a:endParaRPr lang="ja-JP" altLang="ja-JP" sz="1400">
            <a:effectLst/>
          </a:endParaRPr>
        </a:p>
        <a:p>
          <a:r>
            <a:rPr kumimoji="1" lang="ja-JP" altLang="ja-JP" sz="1100">
              <a:solidFill>
                <a:schemeClr val="dk1"/>
              </a:solidFill>
              <a:effectLst/>
              <a:latin typeface="+mn-lt"/>
              <a:ea typeface="+mn-ea"/>
              <a:cs typeface="+mn-cs"/>
            </a:rPr>
            <a:t>　め、支出の抑制及び事業の効率的な執行に努め、基金の積立を適切に行う。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年度末の減債基金残高は、</a:t>
          </a:r>
          <a:r>
            <a:rPr kumimoji="1" lang="en-US" altLang="ja-JP" sz="1100">
              <a:solidFill>
                <a:schemeClr val="dk1"/>
              </a:solidFill>
              <a:effectLst/>
              <a:latin typeface="+mn-lt"/>
              <a:ea typeface="+mn-ea"/>
              <a:cs typeface="+mn-cs"/>
            </a:rPr>
            <a:t>504</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百万円の増加となっている。</a:t>
          </a:r>
          <a:endParaRPr lang="ja-JP" altLang="ja-JP">
            <a:effectLst/>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年度から複数年の大規模事業が始まり、これらの償還が始まっており令和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年度までは地方債の償還額が大幅に増加する見込みである。地方債残高を着実に減らしていくためにも、決算剰余金を優先的に積み立てていく予定である。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
659
101.15
5,961,581
5,900,686
6,120
1,745,279
6,414,126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地理的に特異条件下にあるため、人口が少ないことや村内に安定した収入を得られる産業や企業がなく、村民所得が低いことなどから、財政基盤が弱く、類似団体平均を下回っている。引き続き、人口減少を食い止めるために展開している産業育成施策を中心とした定住促進対策に取り組み、村民所得の向上に努め、税収等の財源確保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97536</xdr:rowOff>
    </xdr:from>
    <xdr:to>
      <xdr:col>23</xdr:col>
      <xdr:colOff>133350</xdr:colOff>
      <xdr:row>44</xdr:row>
      <xdr:rowOff>97536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4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97536</xdr:rowOff>
    </xdr:from>
    <xdr:to>
      <xdr:col>19</xdr:col>
      <xdr:colOff>133350</xdr:colOff>
      <xdr:row>44</xdr:row>
      <xdr:rowOff>97536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97536</xdr:rowOff>
    </xdr:from>
    <xdr:to>
      <xdr:col>15</xdr:col>
      <xdr:colOff>82550</xdr:colOff>
      <xdr:row>44</xdr:row>
      <xdr:rowOff>97536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97536</xdr:rowOff>
    </xdr:from>
    <xdr:to>
      <xdr:col>11</xdr:col>
      <xdr:colOff>31750</xdr:colOff>
      <xdr:row>44</xdr:row>
      <xdr:rowOff>97536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42689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46736</xdr:rowOff>
    </xdr:from>
    <xdr:to>
      <xdr:col>23</xdr:col>
      <xdr:colOff>184150</xdr:colOff>
      <xdr:row>44</xdr:row>
      <xdr:rowOff>148336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114063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46736</xdr:rowOff>
    </xdr:from>
    <xdr:to>
      <xdr:col>19</xdr:col>
      <xdr:colOff>184150</xdr:colOff>
      <xdr:row>44</xdr:row>
      <xdr:rowOff>148336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133113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76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46736</xdr:rowOff>
    </xdr:from>
    <xdr:to>
      <xdr:col>15</xdr:col>
      <xdr:colOff>133350</xdr:colOff>
      <xdr:row>44</xdr:row>
      <xdr:rowOff>148336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133113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46736</xdr:rowOff>
    </xdr:from>
    <xdr:to>
      <xdr:col>11</xdr:col>
      <xdr:colOff>82550</xdr:colOff>
      <xdr:row>44</xdr:row>
      <xdr:rowOff>148336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133113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46736</xdr:rowOff>
    </xdr:from>
    <xdr:to>
      <xdr:col>7</xdr:col>
      <xdr:colOff>31750</xdr:colOff>
      <xdr:row>44</xdr:row>
      <xdr:rowOff>148336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133113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ポイント上昇しており、類似団体平均値を上回っ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。若い職員を多く抱え、有人</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島が広域に分散していることにより、マンパワーも必要となることから今後の人件費の増加が懸念される。このため、効率的な運営に努め、経常経費の抑制に努める。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148484</xdr:rowOff>
    </xdr:from>
    <xdr:to>
      <xdr:col>23</xdr:col>
      <xdr:colOff>133350</xdr:colOff>
      <xdr:row>64</xdr:row>
      <xdr:rowOff>53446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49834"/>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122344</xdr:rowOff>
    </xdr:from>
    <xdr:to>
      <xdr:col>19</xdr:col>
      <xdr:colOff>133350</xdr:colOff>
      <xdr:row>63</xdr:row>
      <xdr:rowOff>148484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23694"/>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60007</xdr:rowOff>
    </xdr:from>
    <xdr:to>
      <xdr:col>15</xdr:col>
      <xdr:colOff>82550</xdr:colOff>
      <xdr:row>63</xdr:row>
      <xdr:rowOff>122344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61357"/>
          <a:ext cx="889000" cy="6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60007</xdr:rowOff>
    </xdr:from>
    <xdr:to>
      <xdr:col>11</xdr:col>
      <xdr:colOff>31750</xdr:colOff>
      <xdr:row>63</xdr:row>
      <xdr:rowOff>72072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6135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2646</xdr:rowOff>
    </xdr:from>
    <xdr:to>
      <xdr:col>23</xdr:col>
      <xdr:colOff>184150</xdr:colOff>
      <xdr:row>64</xdr:row>
      <xdr:rowOff>104246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7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146173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4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97684</xdr:rowOff>
    </xdr:from>
    <xdr:to>
      <xdr:col>19</xdr:col>
      <xdr:colOff>184150</xdr:colOff>
      <xdr:row>64</xdr:row>
      <xdr:rowOff>27834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12611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157921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9207</xdr:rowOff>
    </xdr:from>
    <xdr:to>
      <xdr:col>11</xdr:col>
      <xdr:colOff>82550</xdr:colOff>
      <xdr:row>63</xdr:row>
      <xdr:rowOff>110807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95584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21272</xdr:rowOff>
    </xdr:from>
    <xdr:to>
      <xdr:col>7</xdr:col>
      <xdr:colOff>31750</xdr:colOff>
      <xdr:row>63</xdr:row>
      <xdr:rowOff>122872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133049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[2,012,924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有人島７島に要する行政コストに対して、分母となる人口が少数であることから類似団体平均を大きく上回っている。人件費で</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％）増、物件費は前年度比</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a:t>
          </a:r>
          <a:r>
            <a:rPr lang="ja-JP" altLang="ja-JP" sz="1100" b="0" i="0" baseline="0">
              <a:solidFill>
                <a:schemeClr val="dk1"/>
              </a:solidFill>
              <a:effectLst/>
              <a:latin typeface="+mn-lt"/>
              <a:ea typeface="+mn-ea"/>
              <a:cs typeface="+mn-cs"/>
            </a:rPr>
            <a:t>一人あたりの決算額は約</a:t>
          </a:r>
          <a:r>
            <a:rPr lang="en-US" altLang="ja-JP" sz="1100" b="0" i="0" baseline="0">
              <a:solidFill>
                <a:schemeClr val="dk1"/>
              </a:solidFill>
              <a:effectLst/>
              <a:latin typeface="+mn-lt"/>
              <a:ea typeface="+mn-ea"/>
              <a:cs typeface="+mn-cs"/>
            </a:rPr>
            <a:t>269</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15.4</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人件費の増加は、衛生費の看護師増員に伴うものや、地域おこし協力隊員の増員が大きく影響している。物件費については、</a:t>
          </a:r>
          <a:r>
            <a:rPr kumimoji="1" lang="ja-JP" altLang="en-US" sz="1100">
              <a:solidFill>
                <a:schemeClr val="dk1"/>
              </a:solidFill>
              <a:effectLst/>
              <a:latin typeface="+mn-lt"/>
              <a:ea typeface="+mn-ea"/>
              <a:cs typeface="+mn-cs"/>
            </a:rPr>
            <a:t>ブロードバンド関係の</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費増</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デジタル化</a:t>
          </a:r>
          <a:r>
            <a:rPr kumimoji="1" lang="ja-JP" altLang="ja-JP" sz="1100">
              <a:solidFill>
                <a:schemeClr val="dk1"/>
              </a:solidFill>
              <a:effectLst/>
              <a:latin typeface="+mn-lt"/>
              <a:ea typeface="+mn-ea"/>
              <a:cs typeface="+mn-cs"/>
            </a:rPr>
            <a:t>に係る事業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したことなどが影響している。</a:t>
          </a:r>
          <a:r>
            <a:rPr lang="ja-JP" altLang="ja-JP" sz="1100" b="0" i="0" baseline="0">
              <a:solidFill>
                <a:schemeClr val="dk1"/>
              </a:solidFill>
              <a:effectLst/>
              <a:latin typeface="+mn-lt"/>
              <a:ea typeface="+mn-ea"/>
              <a:cs typeface="+mn-cs"/>
            </a:rPr>
            <a:t>引き続き定員管理を含め効率的な運営に努める。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100326</xdr:rowOff>
    </xdr:from>
    <xdr:to>
      <xdr:col>23</xdr:col>
      <xdr:colOff>133350</xdr:colOff>
      <xdr:row>85</xdr:row>
      <xdr:rowOff>36948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02126"/>
          <a:ext cx="838200" cy="10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100326</xdr:rowOff>
    </xdr:from>
    <xdr:to>
      <xdr:col>19</xdr:col>
      <xdr:colOff>133350</xdr:colOff>
      <xdr:row>84</xdr:row>
      <xdr:rowOff>128589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502126"/>
          <a:ext cx="889000" cy="2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72479</xdr:rowOff>
    </xdr:from>
    <xdr:to>
      <xdr:col>15</xdr:col>
      <xdr:colOff>82550</xdr:colOff>
      <xdr:row>84</xdr:row>
      <xdr:rowOff>128589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74279"/>
          <a:ext cx="889000" cy="5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40013</xdr:rowOff>
    </xdr:from>
    <xdr:to>
      <xdr:col>11</xdr:col>
      <xdr:colOff>31750</xdr:colOff>
      <xdr:row>84</xdr:row>
      <xdr:rowOff>72479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41813"/>
          <a:ext cx="889000" cy="3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50434</xdr:rowOff>
    </xdr:from>
    <xdr:to>
      <xdr:col>7</xdr:col>
      <xdr:colOff>31750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162211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157598</xdr:rowOff>
    </xdr:from>
    <xdr:to>
      <xdr:col>23</xdr:col>
      <xdr:colOff>184150</xdr:colOff>
      <xdr:row>85</xdr:row>
      <xdr:rowOff>87748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129675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3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49526</xdr:rowOff>
    </xdr:from>
    <xdr:to>
      <xdr:col>19</xdr:col>
      <xdr:colOff>184150</xdr:colOff>
      <xdr:row>84</xdr:row>
      <xdr:rowOff>151126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135903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37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77789</xdr:rowOff>
    </xdr:from>
    <xdr:to>
      <xdr:col>15</xdr:col>
      <xdr:colOff>133350</xdr:colOff>
      <xdr:row>85</xdr:row>
      <xdr:rowOff>7939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164166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6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21679</xdr:rowOff>
    </xdr:from>
    <xdr:to>
      <xdr:col>11</xdr:col>
      <xdr:colOff>82550</xdr:colOff>
      <xdr:row>84</xdr:row>
      <xdr:rowOff>123279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2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108056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0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160663</xdr:rowOff>
    </xdr:from>
    <xdr:to>
      <xdr:col>7</xdr:col>
      <xdr:colOff>31750</xdr:colOff>
      <xdr:row>84</xdr:row>
      <xdr:rowOff>90813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9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75590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7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職員の採用・退職や経験年数階層の変動指数が減少していることから前年度</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ﾎﾟｲﾝﾄ増加している。類似団体平均と同様の水準であるが、今後においても、国や県、周辺市町村の動向を参考に給与の適正化に努める。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89536</xdr:rowOff>
    </xdr:from>
    <xdr:to>
      <xdr:col>81</xdr:col>
      <xdr:colOff>44450</xdr:colOff>
      <xdr:row>87</xdr:row>
      <xdr:rowOff>2539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34236"/>
          <a:ext cx="838200" cy="8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89536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7980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53339</xdr:rowOff>
    </xdr:from>
    <xdr:to>
      <xdr:col>72</xdr:col>
      <xdr:colOff>203200</xdr:colOff>
      <xdr:row>87</xdr:row>
      <xdr:rowOff>44768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798039"/>
          <a:ext cx="889000" cy="16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26670</xdr:rowOff>
    </xdr:from>
    <xdr:to>
      <xdr:col>68</xdr:col>
      <xdr:colOff>152400</xdr:colOff>
      <xdr:row>87</xdr:row>
      <xdr:rowOff>44768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4282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95266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38736</xdr:rowOff>
    </xdr:from>
    <xdr:to>
      <xdr:col>77</xdr:col>
      <xdr:colOff>95250</xdr:colOff>
      <xdr:row>86</xdr:row>
      <xdr:rowOff>140336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150513</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52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114316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165418</xdr:rowOff>
    </xdr:from>
    <xdr:to>
      <xdr:col>68</xdr:col>
      <xdr:colOff>203200</xdr:colOff>
      <xdr:row>87</xdr:row>
      <xdr:rowOff>95568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80345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職員の退職等</a:t>
          </a:r>
          <a:r>
            <a:rPr kumimoji="1" lang="ja-JP" altLang="ja-JP" sz="1100">
              <a:solidFill>
                <a:schemeClr val="dk1"/>
              </a:solidFill>
              <a:effectLst/>
              <a:latin typeface="+mn-lt"/>
              <a:ea typeface="+mn-ea"/>
              <a:cs typeface="+mn-cs"/>
            </a:rPr>
            <a:t>に伴い、前年度比で</a:t>
          </a:r>
          <a:r>
            <a:rPr kumimoji="1" lang="en-US" altLang="ja-JP" sz="1100">
              <a:solidFill>
                <a:schemeClr val="dk1"/>
              </a:solidFill>
              <a:effectLst/>
              <a:latin typeface="+mn-lt"/>
              <a:ea typeface="+mn-ea"/>
              <a:cs typeface="+mn-cs"/>
            </a:rPr>
            <a:t>3.76</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有人離島を複数かかえているため、人口規模に対して、人的にも財的にも大きな負担をしいられていることから、類似団体の平均を大きく上回っている。行政サービスを低下させることなく、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122815</xdr:rowOff>
    </xdr:from>
    <xdr:to>
      <xdr:col>81</xdr:col>
      <xdr:colOff>44450</xdr:colOff>
      <xdr:row>62</xdr:row>
      <xdr:rowOff>166019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752715"/>
          <a:ext cx="838200" cy="4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90297</xdr:rowOff>
    </xdr:from>
    <xdr:to>
      <xdr:col>77</xdr:col>
      <xdr:colOff>44450</xdr:colOff>
      <xdr:row>62</xdr:row>
      <xdr:rowOff>166019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720197"/>
          <a:ext cx="889000" cy="7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28823</xdr:rowOff>
    </xdr:from>
    <xdr:to>
      <xdr:col>72</xdr:col>
      <xdr:colOff>203200</xdr:colOff>
      <xdr:row>62</xdr:row>
      <xdr:rowOff>90297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658723"/>
          <a:ext cx="889000" cy="6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25721</xdr:rowOff>
    </xdr:from>
    <xdr:to>
      <xdr:col>68</xdr:col>
      <xdr:colOff>152400</xdr:colOff>
      <xdr:row>62</xdr:row>
      <xdr:rowOff>28823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655621"/>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28273</xdr:rowOff>
    </xdr:from>
    <xdr:to>
      <xdr:col>64</xdr:col>
      <xdr:colOff>152400</xdr:colOff>
      <xdr:row>59</xdr:row>
      <xdr:rowOff>129873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140050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1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72015</xdr:rowOff>
    </xdr:from>
    <xdr:to>
      <xdr:col>81</xdr:col>
      <xdr:colOff>95250</xdr:colOff>
      <xdr:row>63</xdr:row>
      <xdr:rowOff>2165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70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44092</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67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115219</xdr:rowOff>
    </xdr:from>
    <xdr:to>
      <xdr:col>77</xdr:col>
      <xdr:colOff>95250</xdr:colOff>
      <xdr:row>63</xdr:row>
      <xdr:rowOff>45369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7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30146</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831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39497</xdr:rowOff>
    </xdr:from>
    <xdr:to>
      <xdr:col>73</xdr:col>
      <xdr:colOff>44450</xdr:colOff>
      <xdr:row>62</xdr:row>
      <xdr:rowOff>141097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6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125874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75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149473</xdr:rowOff>
    </xdr:from>
    <xdr:to>
      <xdr:col>68</xdr:col>
      <xdr:colOff>203200</xdr:colOff>
      <xdr:row>62</xdr:row>
      <xdr:rowOff>79623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6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64400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69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146371</xdr:rowOff>
    </xdr:from>
    <xdr:to>
      <xdr:col>64</xdr:col>
      <xdr:colOff>152400</xdr:colOff>
      <xdr:row>62</xdr:row>
      <xdr:rowOff>76521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6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61298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69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単年度比率では前年度比で約</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r>
            <a:rPr lang="ja-JP" altLang="ja-JP" sz="1100" b="0" i="0" baseline="0">
              <a:solidFill>
                <a:schemeClr val="dk1"/>
              </a:solidFill>
              <a:effectLst/>
              <a:latin typeface="+mn-lt"/>
              <a:ea typeface="+mn-ea"/>
              <a:cs typeface="+mn-cs"/>
            </a:rPr>
            <a:t>地方債発行についてシミレーションを的確に行い公債費比率の上昇に注意を払い、交付税措置率の低い地方債の借入れの抑制を行う。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110913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56306"/>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54610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563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41</xdr:row>
      <xdr:rowOff>76200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91261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43</xdr:row>
      <xdr:rowOff>22860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10565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76640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6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充当可能財源が将来負担額を上回っているため、将来負担比率は発生していないが、平成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大型事業（ﾌﾞﾛｰﾄﾞﾊﾞﾝﾄﾞ再整備、防災行政無線整備、庁舎耐震化、非常用発電機整備など）がスタートし、それらに伴う起債、基金の取り崩しを行なわなければならず、今後数年は将来負担比率が上昇する懸念がある。公共施設の修繕のための基金創設や、起債枠の設定などの対応を図り、将来の負担要因を減らし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
659
101.15
5,961,581
5,900,686
6,120
1,745,279
6,414,126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3.9</a:t>
          </a:r>
          <a:r>
            <a:rPr lang="ja-JP" altLang="ja-JP" sz="1100" b="0" i="0" baseline="0">
              <a:solidFill>
                <a:schemeClr val="dk1"/>
              </a:solidFill>
              <a:effectLst/>
              <a:latin typeface="+mn-lt"/>
              <a:ea typeface="+mn-ea"/>
              <a:cs typeface="+mn-cs"/>
            </a:rPr>
            <a:t>ポイント高くなった。退職者の不補充で人件費を抑制してきたが、人口激減対策、子育て対策、情報通信対策、医療・介護環境の充実、産業振興などの対策のため、ここ数年、新規職員を積極的に採用している。これらの人件費が将来的に大きな負担となることが予想されることから、</a:t>
          </a:r>
          <a:r>
            <a:rPr lang="en-US" altLang="ja-JP" sz="1100" b="0" i="0" baseline="0">
              <a:solidFill>
                <a:schemeClr val="dk1"/>
              </a:solidFill>
              <a:effectLst/>
              <a:latin typeface="+mn-lt"/>
              <a:ea typeface="+mn-ea"/>
              <a:cs typeface="+mn-cs"/>
            </a:rPr>
            <a:t>ICT</a:t>
          </a:r>
          <a:r>
            <a:rPr lang="ja-JP" altLang="ja-JP" sz="1100" b="0" i="0" baseline="0">
              <a:solidFill>
                <a:schemeClr val="dk1"/>
              </a:solidFill>
              <a:effectLst/>
              <a:latin typeface="+mn-lt"/>
              <a:ea typeface="+mn-ea"/>
              <a:cs typeface="+mn-cs"/>
            </a:rPr>
            <a:t>の積極的な導入などの働き方改革、デジタル化を進め、全体業務の効率化を図るとともに人件費の抑制、適正化に努める。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146050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825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36</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53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54610</xdr:rowOff>
    </xdr:from>
    <xdr:to>
      <xdr:col>15</xdr:col>
      <xdr:colOff>98425</xdr:colOff>
      <xdr:row>36</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68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54610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68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95250</xdr:rowOff>
    </xdr:from>
    <xdr:to>
      <xdr:col>20</xdr:col>
      <xdr:colOff>38100</xdr:colOff>
      <xdr:row>37</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72390</xdr:rowOff>
    </xdr:from>
    <xdr:to>
      <xdr:col>15</xdr:col>
      <xdr:colOff>149225</xdr:colOff>
      <xdr:row>37</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xdr:rowOff>
    </xdr:from>
    <xdr:to>
      <xdr:col>11</xdr:col>
      <xdr:colOff>60325</xdr:colOff>
      <xdr:row>36</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物件費の総額では前年度比で</a:t>
          </a:r>
          <a:r>
            <a:rPr kumimoji="1" lang="en-US" altLang="ja-JP" sz="1100" b="0" i="0" baseline="0">
              <a:solidFill>
                <a:schemeClr val="dk1"/>
              </a:solidFill>
              <a:effectLst/>
              <a:latin typeface="+mn-lt"/>
              <a:ea typeface="+mn-ea"/>
              <a:cs typeface="+mn-cs"/>
            </a:rPr>
            <a:t>138</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25.5</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となっており、経常収支比率に占める物件費の比率も、</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ﾎﾟｲﾝﾄ</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人口対策に係る産業振興等の事業のほか、デジタル化関連事業や子育て関連事業、介護事業などの需要が伸びると考えられ、また働き方改革に伴う事業の外部委託も増えることが予想されることから、緊急性・必要性を見極め、効率のよい財政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143002</xdr:rowOff>
    </xdr:from>
    <xdr:to>
      <xdr:col>82</xdr:col>
      <xdr:colOff>107950</xdr:colOff>
      <xdr:row>18</xdr:row>
      <xdr:rowOff>90424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576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143002</xdr:rowOff>
    </xdr:from>
    <xdr:to>
      <xdr:col>78</xdr:col>
      <xdr:colOff>69850</xdr:colOff>
      <xdr:row>18</xdr:row>
      <xdr:rowOff>72136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576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72136</xdr:rowOff>
    </xdr:from>
    <xdr:to>
      <xdr:col>73</xdr:col>
      <xdr:colOff>180975</xdr:colOff>
      <xdr:row>18</xdr:row>
      <xdr:rowOff>99568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58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21844</xdr:rowOff>
    </xdr:from>
    <xdr:to>
      <xdr:col>69</xdr:col>
      <xdr:colOff>92075</xdr:colOff>
      <xdr:row>18</xdr:row>
      <xdr:rowOff>99568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079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39624</xdr:rowOff>
    </xdr:from>
    <xdr:to>
      <xdr:col>82</xdr:col>
      <xdr:colOff>158750</xdr:colOff>
      <xdr:row>18</xdr:row>
      <xdr:rowOff>141224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11701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92202</xdr:rowOff>
    </xdr:from>
    <xdr:to>
      <xdr:col>78</xdr:col>
      <xdr:colOff>120650</xdr:colOff>
      <xdr:row>18</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21336</xdr:rowOff>
    </xdr:from>
    <xdr:to>
      <xdr:col>74</xdr:col>
      <xdr:colOff>31750</xdr:colOff>
      <xdr:row>18</xdr:row>
      <xdr:rowOff>122936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107713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48768</xdr:rowOff>
    </xdr:from>
    <xdr:to>
      <xdr:col>69</xdr:col>
      <xdr:colOff>142875</xdr:colOff>
      <xdr:row>18</xdr:row>
      <xdr:rowOff>150368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135145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142494</xdr:rowOff>
    </xdr:from>
    <xdr:to>
      <xdr:col>65</xdr:col>
      <xdr:colOff>53975</xdr:colOff>
      <xdr:row>18</xdr:row>
      <xdr:rowOff>72644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57421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扶助費については、同水準で推移している。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十島村が扶助費の比率が低い要因については、医療福祉施設等が脆弱であることも一つの要因として考えられる。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村単独の扶助費については、制度の見直しを実施し、財政への負担軽減に努めており、今後についても財政状況をみながら抑制に努める。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53522</xdr:rowOff>
    </xdr:from>
    <xdr:to>
      <xdr:col>24</xdr:col>
      <xdr:colOff>25400</xdr:colOff>
      <xdr:row>53</xdr:row>
      <xdr:rowOff>135165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1403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53</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2722</xdr:rowOff>
    </xdr:from>
    <xdr:to>
      <xdr:col>24</xdr:col>
      <xdr:colOff>76200</xdr:colOff>
      <xdr:row>53</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82749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その他については、経常収支比率では</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ﾎﾟｲﾝﾄ減少している。対前年度比で積立金で</a:t>
          </a:r>
          <a:r>
            <a:rPr lang="en-US" altLang="ja-JP" sz="1100" b="0" i="0" baseline="0">
              <a:solidFill>
                <a:schemeClr val="dk1"/>
              </a:solidFill>
              <a:effectLst/>
              <a:latin typeface="+mn-lt"/>
              <a:ea typeface="+mn-ea"/>
              <a:cs typeface="+mn-cs"/>
            </a:rPr>
            <a:t>34</a:t>
          </a:r>
          <a:r>
            <a:rPr lang="ja-JP" altLang="ja-JP" sz="1100" b="0" i="0" baseline="0">
              <a:solidFill>
                <a:schemeClr val="dk1"/>
              </a:solidFill>
              <a:effectLst/>
              <a:latin typeface="+mn-lt"/>
              <a:ea typeface="+mn-ea"/>
              <a:cs typeface="+mn-cs"/>
            </a:rPr>
            <a:t>百万円の減などが影響している。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40132</xdr:rowOff>
    </xdr:from>
    <xdr:to>
      <xdr:col>82</xdr:col>
      <xdr:colOff>107950</xdr:colOff>
      <xdr:row>57</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4133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42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58</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8973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57</xdr:row>
      <xdr:rowOff>124714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65962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1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109999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2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160782</xdr:rowOff>
    </xdr:from>
    <xdr:to>
      <xdr:col>82</xdr:col>
      <xdr:colOff>158750</xdr:colOff>
      <xdr:row>56</xdr:row>
      <xdr:rowOff>90932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5859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3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73914</xdr:rowOff>
    </xdr:from>
    <xdr:to>
      <xdr:col>69</xdr:col>
      <xdr:colOff>142875</xdr:colOff>
      <xdr:row>58</xdr:row>
      <xdr:rowOff>4064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14241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6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補助費等の割合は前年度と比較して</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百万円の減となって</a:t>
          </a:r>
          <a:r>
            <a:rPr lang="ja-JP" altLang="en-US" sz="1100" b="0" i="0" baseline="0">
              <a:solidFill>
                <a:schemeClr val="dk1"/>
              </a:solidFill>
              <a:effectLst/>
              <a:latin typeface="+mn-lt"/>
              <a:ea typeface="+mn-ea"/>
              <a:cs typeface="+mn-cs"/>
            </a:rPr>
            <a:t>おり、</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ポイント下がった。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今後、更なる人口対策を講じていく中で、産業分野の育成、</a:t>
          </a:r>
          <a:r>
            <a:rPr lang="en-US" altLang="ja-JP" sz="1100" b="0" i="0" baseline="0">
              <a:solidFill>
                <a:schemeClr val="dk1"/>
              </a:solidFill>
              <a:effectLst/>
              <a:latin typeface="+mn-lt"/>
              <a:ea typeface="+mn-ea"/>
              <a:cs typeface="+mn-cs"/>
            </a:rPr>
            <a:t>UI</a:t>
          </a:r>
          <a:r>
            <a:rPr lang="ja-JP" altLang="ja-JP" sz="1100" b="0" i="0" baseline="0">
              <a:solidFill>
                <a:schemeClr val="dk1"/>
              </a:solidFill>
              <a:effectLst/>
              <a:latin typeface="+mn-lt"/>
              <a:ea typeface="+mn-ea"/>
              <a:cs typeface="+mn-cs"/>
            </a:rPr>
            <a:t>ﾀｰﾝ者の生活基盤の確立を支援するための補助費の要望が予想されるが、制度の実態及び効果を検証しながら終期の設定を含め随時見直しをしていくこととする。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40132</xdr:rowOff>
    </xdr:from>
    <xdr:to>
      <xdr:col>82</xdr:col>
      <xdr:colOff>107950</xdr:colOff>
      <xdr:row>34</xdr:row>
      <xdr:rowOff>53848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8694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53848</xdr:rowOff>
    </xdr:from>
    <xdr:to>
      <xdr:col>78</xdr:col>
      <xdr:colOff>69850</xdr:colOff>
      <xdr:row>34</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8831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108712</xdr:rowOff>
    </xdr:from>
    <xdr:to>
      <xdr:col>73</xdr:col>
      <xdr:colOff>180975</xdr:colOff>
      <xdr:row>34</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9380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67564</xdr:rowOff>
    </xdr:from>
    <xdr:to>
      <xdr:col>69</xdr:col>
      <xdr:colOff>92075</xdr:colOff>
      <xdr:row>34</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8968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160782</xdr:rowOff>
    </xdr:from>
    <xdr:to>
      <xdr:col>82</xdr:col>
      <xdr:colOff>158750</xdr:colOff>
      <xdr:row>34</xdr:row>
      <xdr:rowOff>90932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69359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xdr:rowOff>
    </xdr:from>
    <xdr:to>
      <xdr:col>78</xdr:col>
      <xdr:colOff>120650</xdr:colOff>
      <xdr:row>34</xdr:row>
      <xdr:rowOff>104648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114825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62484</xdr:rowOff>
    </xdr:from>
    <xdr:to>
      <xdr:col>74</xdr:col>
      <xdr:colOff>31750</xdr:colOff>
      <xdr:row>34</xdr:row>
      <xdr:rowOff>164084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2811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xdr:rowOff>
    </xdr:from>
    <xdr:to>
      <xdr:col>65</xdr:col>
      <xdr:colOff>53975</xdr:colOff>
      <xdr:row>34</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128541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公債費については、類似団体と比較して高くなっている。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財政力が弱いことから今後も港湾、道路、防災対策、教育関連を中心にまだ多くの地方債を必要とするが、シミレーションを的確に行い地方債残高の減少に努める。なお、平成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年度から複数年にわたる大規模事業がスタートし、令和</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年度に公債費のピークを迎えることが予想されるため、ここ数年は状況を注視していく必要がある。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165100</xdr:rowOff>
    </xdr:from>
    <xdr:to>
      <xdr:col>24</xdr:col>
      <xdr:colOff>25400</xdr:colOff>
      <xdr:row>80</xdr:row>
      <xdr:rowOff>5080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709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123189</xdr:rowOff>
    </xdr:from>
    <xdr:to>
      <xdr:col>19</xdr:col>
      <xdr:colOff>187325</xdr:colOff>
      <xdr:row>79</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49628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123189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4543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79</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4543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125730</xdr:rowOff>
    </xdr:from>
    <xdr:to>
      <xdr:col>24</xdr:col>
      <xdr:colOff>76200</xdr:colOff>
      <xdr:row>80</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97807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114300</xdr:rowOff>
    </xdr:from>
    <xdr:to>
      <xdr:col>20</xdr:col>
      <xdr:colOff>38100</xdr:colOff>
      <xdr:row>80</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29227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74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72389</xdr:rowOff>
    </xdr:from>
    <xdr:to>
      <xdr:col>15</xdr:col>
      <xdr:colOff>149225</xdr:colOff>
      <xdr:row>79</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158766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49530</xdr:rowOff>
    </xdr:from>
    <xdr:to>
      <xdr:col>6</xdr:col>
      <xdr:colOff>171450</xdr:colOff>
      <xdr:row>79</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公債費以外の経常収支比率は類似団体の中でも低くなっているが、特別会計への繰出金については、料金の見直し、保険料の適正化に努め、普通会計の負担軽減に努める。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75</xdr:row>
      <xdr:rowOff>20320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74572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75</xdr:row>
      <xdr:rowOff>50800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74572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146050</xdr:rowOff>
    </xdr:from>
    <xdr:to>
      <xdr:col>73</xdr:col>
      <xdr:colOff>180975</xdr:colOff>
      <xdr:row>75</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33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149860</xdr:rowOff>
    </xdr:from>
    <xdr:to>
      <xdr:col>69</xdr:col>
      <xdr:colOff>92075</xdr:colOff>
      <xdr:row>74</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66571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135907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140970</xdr:rowOff>
    </xdr:from>
    <xdr:to>
      <xdr:col>82</xdr:col>
      <xdr:colOff>158750</xdr:colOff>
      <xdr:row>75</xdr:row>
      <xdr:rowOff>71120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157497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119397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0</xdr:rowOff>
    </xdr:from>
    <xdr:to>
      <xdr:col>74</xdr:col>
      <xdr:colOff>31750</xdr:colOff>
      <xdr:row>75</xdr:row>
      <xdr:rowOff>101600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95250</xdr:rowOff>
    </xdr:from>
    <xdr:to>
      <xdr:col>69</xdr:col>
      <xdr:colOff>142875</xdr:colOff>
      <xdr:row>75</xdr:row>
      <xdr:rowOff>25400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35577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99060</xdr:rowOff>
    </xdr:from>
    <xdr:to>
      <xdr:col>65</xdr:col>
      <xdr:colOff>53975</xdr:colOff>
      <xdr:row>74</xdr:row>
      <xdr:rowOff>29210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39387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16247</xdr:rowOff>
    </xdr:from>
    <xdr:to>
      <xdr:col>29</xdr:col>
      <xdr:colOff>127000</xdr:colOff>
      <xdr:row>13</xdr:row>
      <xdr:rowOff>98718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292722"/>
          <a:ext cx="647700" cy="82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98718</xdr:rowOff>
    </xdr:from>
    <xdr:to>
      <xdr:col>26</xdr:col>
      <xdr:colOff>50800</xdr:colOff>
      <xdr:row>13</xdr:row>
      <xdr:rowOff>150165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375193"/>
          <a:ext cx="698500" cy="51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150165</xdr:rowOff>
    </xdr:from>
    <xdr:to>
      <xdr:col>22</xdr:col>
      <xdr:colOff>114300</xdr:colOff>
      <xdr:row>14</xdr:row>
      <xdr:rowOff>80052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426640"/>
          <a:ext cx="698500" cy="101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80052</xdr:rowOff>
    </xdr:from>
    <xdr:to>
      <xdr:col>18</xdr:col>
      <xdr:colOff>177800</xdr:colOff>
      <xdr:row>14</xdr:row>
      <xdr:rowOff>99929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527977"/>
          <a:ext cx="698500" cy="19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129868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136897</xdr:rowOff>
    </xdr:from>
    <xdr:to>
      <xdr:col>29</xdr:col>
      <xdr:colOff>177800</xdr:colOff>
      <xdr:row>13</xdr:row>
      <xdr:rowOff>67047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241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153424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08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47918</xdr:rowOff>
    </xdr:from>
    <xdr:to>
      <xdr:col>26</xdr:col>
      <xdr:colOff>101600</xdr:colOff>
      <xdr:row>13</xdr:row>
      <xdr:rowOff>149518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32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159695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093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99365</xdr:rowOff>
    </xdr:from>
    <xdr:to>
      <xdr:col>22</xdr:col>
      <xdr:colOff>165100</xdr:colOff>
      <xdr:row>14</xdr:row>
      <xdr:rowOff>29515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375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39692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14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29252</xdr:rowOff>
    </xdr:from>
    <xdr:to>
      <xdr:col>19</xdr:col>
      <xdr:colOff>38100</xdr:colOff>
      <xdr:row>14</xdr:row>
      <xdr:rowOff>130852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477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141029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2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49129</xdr:rowOff>
    </xdr:from>
    <xdr:to>
      <xdr:col>15</xdr:col>
      <xdr:colOff>101600</xdr:colOff>
      <xdr:row>14</xdr:row>
      <xdr:rowOff>150729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497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160906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26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71092</xdr:rowOff>
    </xdr:from>
    <xdr:to>
      <xdr:col>29</xdr:col>
      <xdr:colOff>127000</xdr:colOff>
      <xdr:row>35</xdr:row>
      <xdr:rowOff>168446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681442"/>
          <a:ext cx="647700" cy="97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71092</xdr:rowOff>
    </xdr:from>
    <xdr:to>
      <xdr:col>26</xdr:col>
      <xdr:colOff>50800</xdr:colOff>
      <xdr:row>36</xdr:row>
      <xdr:rowOff>97918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81442"/>
          <a:ext cx="698500" cy="369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97918</xdr:rowOff>
    </xdr:from>
    <xdr:to>
      <xdr:col>22</xdr:col>
      <xdr:colOff>114300</xdr:colOff>
      <xdr:row>36</xdr:row>
      <xdr:rowOff>118748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51168"/>
          <a:ext cx="698500" cy="20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7062</xdr:rowOff>
    </xdr:from>
    <xdr:to>
      <xdr:col>18</xdr:col>
      <xdr:colOff>177800</xdr:colOff>
      <xdr:row>36</xdr:row>
      <xdr:rowOff>118748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617412"/>
          <a:ext cx="698500" cy="454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77671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3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117646</xdr:rowOff>
    </xdr:from>
    <xdr:to>
      <xdr:col>29</xdr:col>
      <xdr:colOff>177800</xdr:colOff>
      <xdr:row>35</xdr:row>
      <xdr:rowOff>219246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27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305623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7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20292</xdr:rowOff>
    </xdr:from>
    <xdr:to>
      <xdr:col>26</xdr:col>
      <xdr:colOff>101600</xdr:colOff>
      <xdr:row>35</xdr:row>
      <xdr:rowOff>121892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30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132069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99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47118</xdr:rowOff>
    </xdr:from>
    <xdr:to>
      <xdr:col>22</xdr:col>
      <xdr:colOff>165100</xdr:colOff>
      <xdr:row>36</xdr:row>
      <xdr:rowOff>148718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00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133495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8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67948</xdr:rowOff>
    </xdr:from>
    <xdr:to>
      <xdr:col>19</xdr:col>
      <xdr:colOff>38100</xdr:colOff>
      <xdr:row>36</xdr:row>
      <xdr:rowOff>169548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21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154325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0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299162</xdr:rowOff>
    </xdr:from>
    <xdr:to>
      <xdr:col>15</xdr:col>
      <xdr:colOff>101600</xdr:colOff>
      <xdr:row>35</xdr:row>
      <xdr:rowOff>57862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566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68038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33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
659
101.15
5,961,581
5,900,686
6,120
1,745,279
6,414,126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120712</xdr:rowOff>
    </xdr:from>
    <xdr:to>
      <xdr:col>24</xdr:col>
      <xdr:colOff>63500</xdr:colOff>
      <xdr:row>32</xdr:row>
      <xdr:rowOff>34454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435662"/>
          <a:ext cx="838200" cy="8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34454</xdr:rowOff>
    </xdr:from>
    <xdr:to>
      <xdr:col>19</xdr:col>
      <xdr:colOff>177800</xdr:colOff>
      <xdr:row>32</xdr:row>
      <xdr:rowOff>106684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520854"/>
          <a:ext cx="889000" cy="7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106684</xdr:rowOff>
    </xdr:from>
    <xdr:to>
      <xdr:col>15</xdr:col>
      <xdr:colOff>50800</xdr:colOff>
      <xdr:row>33</xdr:row>
      <xdr:rowOff>32229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593084"/>
          <a:ext cx="889000" cy="9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32229</xdr:rowOff>
    </xdr:from>
    <xdr:to>
      <xdr:col>10</xdr:col>
      <xdr:colOff>114300</xdr:colOff>
      <xdr:row>33</xdr:row>
      <xdr:rowOff>39086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69007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51946</xdr:rowOff>
    </xdr:from>
    <xdr:to>
      <xdr:col>6</xdr:col>
      <xdr:colOff>38100</xdr:colOff>
      <xdr:row>37</xdr:row>
      <xdr:rowOff>153546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144673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8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69912</xdr:rowOff>
    </xdr:from>
    <xdr:to>
      <xdr:col>24</xdr:col>
      <xdr:colOff>114300</xdr:colOff>
      <xdr:row>32</xdr:row>
      <xdr:rowOff>62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3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92789</xdr:rowOff>
    </xdr:from>
    <xdr:ext cx="690189"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2362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155104</xdr:rowOff>
    </xdr:from>
    <xdr:to>
      <xdr:col>20</xdr:col>
      <xdr:colOff>38100</xdr:colOff>
      <xdr:row>32</xdr:row>
      <xdr:rowOff>85254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47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101781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24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55884</xdr:rowOff>
    </xdr:from>
    <xdr:to>
      <xdr:col>15</xdr:col>
      <xdr:colOff>101600</xdr:colOff>
      <xdr:row>32</xdr:row>
      <xdr:rowOff>157484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54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2561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31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152879</xdr:rowOff>
    </xdr:from>
    <xdr:to>
      <xdr:col>10</xdr:col>
      <xdr:colOff>165100</xdr:colOff>
      <xdr:row>33</xdr:row>
      <xdr:rowOff>83029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63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99556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41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159736</xdr:rowOff>
    </xdr:from>
    <xdr:to>
      <xdr:col>6</xdr:col>
      <xdr:colOff>38100</xdr:colOff>
      <xdr:row>33</xdr:row>
      <xdr:rowOff>89886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64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106413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42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19766</xdr:rowOff>
    </xdr:from>
    <xdr:to>
      <xdr:col>24</xdr:col>
      <xdr:colOff>63500</xdr:colOff>
      <xdr:row>56</xdr:row>
      <xdr:rowOff>109974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20966"/>
          <a:ext cx="838200" cy="9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60835</xdr:rowOff>
    </xdr:from>
    <xdr:to>
      <xdr:col>19</xdr:col>
      <xdr:colOff>177800</xdr:colOff>
      <xdr:row>56</xdr:row>
      <xdr:rowOff>109974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62035"/>
          <a:ext cx="889000" cy="4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60835</xdr:rowOff>
    </xdr:from>
    <xdr:to>
      <xdr:col>15</xdr:col>
      <xdr:colOff>50800</xdr:colOff>
      <xdr:row>56</xdr:row>
      <xdr:rowOff>88753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62035"/>
          <a:ext cx="889000" cy="2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88753</xdr:rowOff>
    </xdr:from>
    <xdr:to>
      <xdr:col>10</xdr:col>
      <xdr:colOff>114300</xdr:colOff>
      <xdr:row>56</xdr:row>
      <xdr:rowOff>119200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89953"/>
          <a:ext cx="889000" cy="3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158025</xdr:rowOff>
    </xdr:from>
    <xdr:to>
      <xdr:col>6</xdr:col>
      <xdr:colOff>38100</xdr:colOff>
      <xdr:row>58</xdr:row>
      <xdr:rowOff>88175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79302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2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140416</xdr:rowOff>
    </xdr:from>
    <xdr:to>
      <xdr:col>24</xdr:col>
      <xdr:colOff>114300</xdr:colOff>
      <xdr:row>56</xdr:row>
      <xdr:rowOff>70566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7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163293</xdr:rowOff>
    </xdr:from>
    <xdr:ext cx="690189"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21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59174</xdr:rowOff>
    </xdr:from>
    <xdr:to>
      <xdr:col>20</xdr:col>
      <xdr:colOff>38100</xdr:colOff>
      <xdr:row>56</xdr:row>
      <xdr:rowOff>160774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6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5851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3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10035</xdr:rowOff>
    </xdr:from>
    <xdr:to>
      <xdr:col>15</xdr:col>
      <xdr:colOff>101600</xdr:colOff>
      <xdr:row>56</xdr:row>
      <xdr:rowOff>111635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1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128162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8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37953</xdr:rowOff>
    </xdr:from>
    <xdr:to>
      <xdr:col>10</xdr:col>
      <xdr:colOff>165100</xdr:colOff>
      <xdr:row>56</xdr:row>
      <xdr:rowOff>139553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3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156080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1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68400</xdr:rowOff>
    </xdr:from>
    <xdr:to>
      <xdr:col>6</xdr:col>
      <xdr:colOff>38100</xdr:colOff>
      <xdr:row>56</xdr:row>
      <xdr:rowOff>170000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15077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7958</xdr:rowOff>
    </xdr:from>
    <xdr:to>
      <xdr:col>24</xdr:col>
      <xdr:colOff>63500</xdr:colOff>
      <xdr:row>79</xdr:row>
      <xdr:rowOff>35348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52508"/>
          <a:ext cx="838200" cy="2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22459</xdr:rowOff>
    </xdr:from>
    <xdr:to>
      <xdr:col>19</xdr:col>
      <xdr:colOff>177800</xdr:colOff>
      <xdr:row>79</xdr:row>
      <xdr:rowOff>35348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67009"/>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17796</xdr:rowOff>
    </xdr:from>
    <xdr:to>
      <xdr:col>15</xdr:col>
      <xdr:colOff>50800</xdr:colOff>
      <xdr:row>79</xdr:row>
      <xdr:rowOff>22459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62346"/>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9536</xdr:rowOff>
    </xdr:from>
    <xdr:to>
      <xdr:col>10</xdr:col>
      <xdr:colOff>114300</xdr:colOff>
      <xdr:row>79</xdr:row>
      <xdr:rowOff>17796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54086"/>
          <a:ext cx="889000" cy="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158628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128608</xdr:rowOff>
    </xdr:from>
    <xdr:to>
      <xdr:col>24</xdr:col>
      <xdr:colOff>114300</xdr:colOff>
      <xdr:row>79</xdr:row>
      <xdr:rowOff>58758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0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43535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1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155998</xdr:rowOff>
    </xdr:from>
    <xdr:to>
      <xdr:col>20</xdr:col>
      <xdr:colOff>38100</xdr:colOff>
      <xdr:row>79</xdr:row>
      <xdr:rowOff>86148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2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77275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2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143109</xdr:rowOff>
    </xdr:from>
    <xdr:to>
      <xdr:col>15</xdr:col>
      <xdr:colOff>101600</xdr:colOff>
      <xdr:row>79</xdr:row>
      <xdr:rowOff>73259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64386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138446</xdr:rowOff>
    </xdr:from>
    <xdr:to>
      <xdr:col>10</xdr:col>
      <xdr:colOff>165100</xdr:colOff>
      <xdr:row>79</xdr:row>
      <xdr:rowOff>68596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59723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130186</xdr:rowOff>
    </xdr:from>
    <xdr:to>
      <xdr:col>6</xdr:col>
      <xdr:colOff>38100</xdr:colOff>
      <xdr:row>79</xdr:row>
      <xdr:rowOff>60336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51463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9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50691</xdr:rowOff>
    </xdr:from>
    <xdr:to>
      <xdr:col>24</xdr:col>
      <xdr:colOff>63500</xdr:colOff>
      <xdr:row>94</xdr:row>
      <xdr:rowOff>131646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66991"/>
          <a:ext cx="838200" cy="8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131646</xdr:rowOff>
    </xdr:from>
    <xdr:to>
      <xdr:col>19</xdr:col>
      <xdr:colOff>177800</xdr:colOff>
      <xdr:row>95</xdr:row>
      <xdr:rowOff>105349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47946"/>
          <a:ext cx="889000" cy="14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17635</xdr:rowOff>
    </xdr:from>
    <xdr:to>
      <xdr:col>15</xdr:col>
      <xdr:colOff>50800</xdr:colOff>
      <xdr:row>95</xdr:row>
      <xdr:rowOff>105349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133935"/>
          <a:ext cx="889000" cy="25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17635</xdr:rowOff>
    </xdr:from>
    <xdr:to>
      <xdr:col>10</xdr:col>
      <xdr:colOff>114300</xdr:colOff>
      <xdr:row>95</xdr:row>
      <xdr:rowOff>132057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33935"/>
          <a:ext cx="889000" cy="28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171341</xdr:rowOff>
    </xdr:from>
    <xdr:to>
      <xdr:col>24</xdr:col>
      <xdr:colOff>114300</xdr:colOff>
      <xdr:row>94</xdr:row>
      <xdr:rowOff>101491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1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22768</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6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80846</xdr:rowOff>
    </xdr:from>
    <xdr:to>
      <xdr:col>20</xdr:col>
      <xdr:colOff>38100</xdr:colOff>
      <xdr:row>95</xdr:row>
      <xdr:rowOff>10996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9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27523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7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54549</xdr:rowOff>
    </xdr:from>
    <xdr:to>
      <xdr:col>15</xdr:col>
      <xdr:colOff>101600</xdr:colOff>
      <xdr:row>95</xdr:row>
      <xdr:rowOff>156149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4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147276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138285</xdr:rowOff>
    </xdr:from>
    <xdr:to>
      <xdr:col>10</xdr:col>
      <xdr:colOff>165100</xdr:colOff>
      <xdr:row>94</xdr:row>
      <xdr:rowOff>68435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84962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81257</xdr:rowOff>
    </xdr:from>
    <xdr:to>
      <xdr:col>6</xdr:col>
      <xdr:colOff>38100</xdr:colOff>
      <xdr:row>96</xdr:row>
      <xdr:rowOff>11407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27934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4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53990</xdr:rowOff>
    </xdr:from>
    <xdr:to>
      <xdr:col>55</xdr:col>
      <xdr:colOff>0</xdr:colOff>
      <xdr:row>37</xdr:row>
      <xdr:rowOff>125564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97640"/>
          <a:ext cx="838200" cy="7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53990</xdr:rowOff>
    </xdr:from>
    <xdr:to>
      <xdr:col>50</xdr:col>
      <xdr:colOff>114300</xdr:colOff>
      <xdr:row>37</xdr:row>
      <xdr:rowOff>80726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97640"/>
          <a:ext cx="889000" cy="2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58622</xdr:rowOff>
    </xdr:from>
    <xdr:to>
      <xdr:col>45</xdr:col>
      <xdr:colOff>177800</xdr:colOff>
      <xdr:row>37</xdr:row>
      <xdr:rowOff>80726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402272"/>
          <a:ext cx="889000" cy="2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127014</xdr:rowOff>
    </xdr:from>
    <xdr:to>
      <xdr:col>41</xdr:col>
      <xdr:colOff>50800</xdr:colOff>
      <xdr:row>37</xdr:row>
      <xdr:rowOff>58622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299214"/>
          <a:ext cx="889000" cy="10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23981</xdr:rowOff>
    </xdr:from>
    <xdr:to>
      <xdr:col>36</xdr:col>
      <xdr:colOff>165100</xdr:colOff>
      <xdr:row>37</xdr:row>
      <xdr:rowOff>125581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116708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6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74764</xdr:rowOff>
    </xdr:from>
    <xdr:to>
      <xdr:col>55</xdr:col>
      <xdr:colOff>50800</xdr:colOff>
      <xdr:row>38</xdr:row>
      <xdr:rowOff>4914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53191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9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3190</xdr:rowOff>
    </xdr:from>
    <xdr:to>
      <xdr:col>50</xdr:col>
      <xdr:colOff>165100</xdr:colOff>
      <xdr:row>37</xdr:row>
      <xdr:rowOff>104790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4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121317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2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29926</xdr:rowOff>
    </xdr:from>
    <xdr:to>
      <xdr:col>46</xdr:col>
      <xdr:colOff>38100</xdr:colOff>
      <xdr:row>37</xdr:row>
      <xdr:rowOff>131526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148053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4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7822</xdr:rowOff>
    </xdr:from>
    <xdr:to>
      <xdr:col>41</xdr:col>
      <xdr:colOff>101600</xdr:colOff>
      <xdr:row>37</xdr:row>
      <xdr:rowOff>109422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125949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2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76214</xdr:rowOff>
    </xdr:from>
    <xdr:to>
      <xdr:col>36</xdr:col>
      <xdr:colOff>165100</xdr:colOff>
      <xdr:row>37</xdr:row>
      <xdr:rowOff>6364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22891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2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25838</xdr:rowOff>
    </xdr:from>
    <xdr:to>
      <xdr:col>55</xdr:col>
      <xdr:colOff>0</xdr:colOff>
      <xdr:row>54</xdr:row>
      <xdr:rowOff>121872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8769788"/>
          <a:ext cx="838200" cy="6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25660</xdr:rowOff>
    </xdr:from>
    <xdr:to>
      <xdr:col>50</xdr:col>
      <xdr:colOff>114300</xdr:colOff>
      <xdr:row>54</xdr:row>
      <xdr:rowOff>121872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112510"/>
          <a:ext cx="889000" cy="26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168156</xdr:rowOff>
    </xdr:from>
    <xdr:to>
      <xdr:col>45</xdr:col>
      <xdr:colOff>177800</xdr:colOff>
      <xdr:row>53</xdr:row>
      <xdr:rowOff>25660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8740656"/>
          <a:ext cx="889000" cy="37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168156</xdr:rowOff>
    </xdr:from>
    <xdr:to>
      <xdr:col>41</xdr:col>
      <xdr:colOff>50800</xdr:colOff>
      <xdr:row>51</xdr:row>
      <xdr:rowOff>72621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8740656"/>
          <a:ext cx="889000" cy="7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121219</xdr:rowOff>
    </xdr:from>
    <xdr:to>
      <xdr:col>36</xdr:col>
      <xdr:colOff>165100</xdr:colOff>
      <xdr:row>59</xdr:row>
      <xdr:rowOff>51369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42496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146488</xdr:rowOff>
    </xdr:from>
    <xdr:to>
      <xdr:col>55</xdr:col>
      <xdr:colOff>50800</xdr:colOff>
      <xdr:row>51</xdr:row>
      <xdr:rowOff>76638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87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99515</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672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71072</xdr:rowOff>
    </xdr:from>
    <xdr:to>
      <xdr:col>50</xdr:col>
      <xdr:colOff>165100</xdr:colOff>
      <xdr:row>55</xdr:row>
      <xdr:rowOff>1222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53</xdr:row>
      <xdr:rowOff>17749</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1045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146310</xdr:rowOff>
    </xdr:from>
    <xdr:to>
      <xdr:col>46</xdr:col>
      <xdr:colOff>38100</xdr:colOff>
      <xdr:row>53</xdr:row>
      <xdr:rowOff>76460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51</xdr:row>
      <xdr:rowOff>92987</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8836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117356</xdr:rowOff>
    </xdr:from>
    <xdr:to>
      <xdr:col>41</xdr:col>
      <xdr:colOff>101600</xdr:colOff>
      <xdr:row>51</xdr:row>
      <xdr:rowOff>47506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86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49</xdr:row>
      <xdr:rowOff>64033</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16205" y="8465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21821</xdr:rowOff>
    </xdr:from>
    <xdr:to>
      <xdr:col>36</xdr:col>
      <xdr:colOff>165100</xdr:colOff>
      <xdr:row>51</xdr:row>
      <xdr:rowOff>123421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76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49</xdr:row>
      <xdr:rowOff>139948</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8540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67425</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926175"/>
          <a:ext cx="1270" cy="586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14102</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7014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67425</xdr:rowOff>
    </xdr:from>
    <xdr:to>
      <xdr:col>55</xdr:col>
      <xdr:colOff>88900</xdr:colOff>
      <xdr:row>75</xdr:row>
      <xdr:rowOff>67425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92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67425</xdr:rowOff>
    </xdr:from>
    <xdr:to>
      <xdr:col>55</xdr:col>
      <xdr:colOff>0</xdr:colOff>
      <xdr:row>77</xdr:row>
      <xdr:rowOff>75261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926175"/>
          <a:ext cx="838200" cy="35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10937</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840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32510</xdr:rowOff>
    </xdr:from>
    <xdr:to>
      <xdr:col>55</xdr:col>
      <xdr:colOff>50800</xdr:colOff>
      <xdr:row>78</xdr:row>
      <xdr:rowOff>134110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0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55766</xdr:rowOff>
    </xdr:from>
    <xdr:to>
      <xdr:col>50</xdr:col>
      <xdr:colOff>114300</xdr:colOff>
      <xdr:row>77</xdr:row>
      <xdr:rowOff>75261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085966"/>
          <a:ext cx="889000" cy="19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35269</xdr:rowOff>
    </xdr:from>
    <xdr:to>
      <xdr:col>50</xdr:col>
      <xdr:colOff>165100</xdr:colOff>
      <xdr:row>78</xdr:row>
      <xdr:rowOff>136869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0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127996</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50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144443</xdr:rowOff>
    </xdr:from>
    <xdr:to>
      <xdr:col>45</xdr:col>
      <xdr:colOff>177800</xdr:colOff>
      <xdr:row>76</xdr:row>
      <xdr:rowOff>55766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317393"/>
          <a:ext cx="889000" cy="76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44059</xdr:rowOff>
    </xdr:from>
    <xdr:to>
      <xdr:col>46</xdr:col>
      <xdr:colOff>38100</xdr:colOff>
      <xdr:row>78</xdr:row>
      <xdr:rowOff>145659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1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136786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144443</xdr:rowOff>
    </xdr:from>
    <xdr:to>
      <xdr:col>41</xdr:col>
      <xdr:colOff>50800</xdr:colOff>
      <xdr:row>75</xdr:row>
      <xdr:rowOff>139728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317393"/>
          <a:ext cx="889000" cy="68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25468</xdr:rowOff>
    </xdr:from>
    <xdr:to>
      <xdr:col>41</xdr:col>
      <xdr:colOff>101600</xdr:colOff>
      <xdr:row>78</xdr:row>
      <xdr:rowOff>127068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118195</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49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52512</xdr:rowOff>
    </xdr:from>
    <xdr:to>
      <xdr:col>36</xdr:col>
      <xdr:colOff>165100</xdr:colOff>
      <xdr:row>78</xdr:row>
      <xdr:rowOff>154112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145239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1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16625</xdr:rowOff>
    </xdr:from>
    <xdr:to>
      <xdr:col>55</xdr:col>
      <xdr:colOff>50800</xdr:colOff>
      <xdr:row>75</xdr:row>
      <xdr:rowOff>118225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8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141102</xdr:rowOff>
    </xdr:from>
    <xdr:ext cx="69018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8284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24461</xdr:rowOff>
    </xdr:from>
    <xdr:to>
      <xdr:col>50</xdr:col>
      <xdr:colOff>165100</xdr:colOff>
      <xdr:row>77</xdr:row>
      <xdr:rowOff>126061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142588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00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4966</xdr:rowOff>
    </xdr:from>
    <xdr:to>
      <xdr:col>46</xdr:col>
      <xdr:colOff>38100</xdr:colOff>
      <xdr:row>76</xdr:row>
      <xdr:rowOff>106566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123093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81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93643</xdr:rowOff>
    </xdr:from>
    <xdr:to>
      <xdr:col>41</xdr:col>
      <xdr:colOff>101600</xdr:colOff>
      <xdr:row>72</xdr:row>
      <xdr:rowOff>23793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2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70</xdr:row>
      <xdr:rowOff>40320</xdr:rowOff>
    </xdr:from>
    <xdr:ext cx="69018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16205" y="120418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88928</xdr:rowOff>
    </xdr:from>
    <xdr:to>
      <xdr:col>36</xdr:col>
      <xdr:colOff>165100</xdr:colOff>
      <xdr:row>76</xdr:row>
      <xdr:rowOff>19078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4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74</xdr:row>
      <xdr:rowOff>35605</xdr:rowOff>
    </xdr:from>
    <xdr:ext cx="69018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27205" y="1272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80240</xdr:rowOff>
    </xdr:from>
    <xdr:to>
      <xdr:col>55</xdr:col>
      <xdr:colOff>0</xdr:colOff>
      <xdr:row>93</xdr:row>
      <xdr:rowOff>68573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5510740"/>
          <a:ext cx="838200" cy="50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56307</xdr:rowOff>
    </xdr:from>
    <xdr:to>
      <xdr:col>50</xdr:col>
      <xdr:colOff>114300</xdr:colOff>
      <xdr:row>93</xdr:row>
      <xdr:rowOff>68573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5829707"/>
          <a:ext cx="889000" cy="18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56307</xdr:rowOff>
    </xdr:from>
    <xdr:to>
      <xdr:col>45</xdr:col>
      <xdr:colOff>177800</xdr:colOff>
      <xdr:row>93</xdr:row>
      <xdr:rowOff>151814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5829707"/>
          <a:ext cx="889000" cy="26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82314</xdr:rowOff>
    </xdr:from>
    <xdr:to>
      <xdr:col>41</xdr:col>
      <xdr:colOff>50800</xdr:colOff>
      <xdr:row>93</xdr:row>
      <xdr:rowOff>151814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5512814"/>
          <a:ext cx="889000" cy="58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6646</xdr:rowOff>
    </xdr:from>
    <xdr:to>
      <xdr:col>36</xdr:col>
      <xdr:colOff>165100</xdr:colOff>
      <xdr:row>98</xdr:row>
      <xdr:rowOff>108246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99373</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29440</xdr:rowOff>
    </xdr:from>
    <xdr:to>
      <xdr:col>55</xdr:col>
      <xdr:colOff>50800</xdr:colOff>
      <xdr:row>90</xdr:row>
      <xdr:rowOff>131040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545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153917</xdr:rowOff>
    </xdr:from>
    <xdr:ext cx="690189"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5412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17773</xdr:rowOff>
    </xdr:from>
    <xdr:to>
      <xdr:col>50</xdr:col>
      <xdr:colOff>165100</xdr:colOff>
      <xdr:row>93</xdr:row>
      <xdr:rowOff>119373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59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91</xdr:row>
      <xdr:rowOff>135900</xdr:rowOff>
    </xdr:from>
    <xdr:ext cx="69018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294205" y="157378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5507</xdr:rowOff>
    </xdr:from>
    <xdr:to>
      <xdr:col>46</xdr:col>
      <xdr:colOff>38100</xdr:colOff>
      <xdr:row>92</xdr:row>
      <xdr:rowOff>107107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57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90</xdr:row>
      <xdr:rowOff>123634</xdr:rowOff>
    </xdr:from>
    <xdr:ext cx="69018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05205" y="1555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101014</xdr:rowOff>
    </xdr:from>
    <xdr:to>
      <xdr:col>41</xdr:col>
      <xdr:colOff>101600</xdr:colOff>
      <xdr:row>94</xdr:row>
      <xdr:rowOff>31164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04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92</xdr:row>
      <xdr:rowOff>47691</xdr:rowOff>
    </xdr:from>
    <xdr:ext cx="69018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16205" y="1582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31514</xdr:rowOff>
    </xdr:from>
    <xdr:to>
      <xdr:col>36</xdr:col>
      <xdr:colOff>165100</xdr:colOff>
      <xdr:row>90</xdr:row>
      <xdr:rowOff>133114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54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88</xdr:row>
      <xdr:rowOff>149641</xdr:rowOff>
    </xdr:from>
    <xdr:ext cx="69018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27205" y="15237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135119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792969"/>
          <a:ext cx="1269" cy="861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156341</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71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81796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56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135119</xdr:rowOff>
    </xdr:from>
    <xdr:to>
      <xdr:col>86</xdr:col>
      <xdr:colOff>25400</xdr:colOff>
      <xdr:row>33</xdr:row>
      <xdr:rowOff>135119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792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41964</xdr:rowOff>
    </xdr:from>
    <xdr:to>
      <xdr:col>85</xdr:col>
      <xdr:colOff>127000</xdr:colOff>
      <xdr:row>38</xdr:row>
      <xdr:rowOff>50716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5871264"/>
          <a:ext cx="838200" cy="69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29340</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4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50913</xdr:rowOff>
    </xdr:from>
    <xdr:to>
      <xdr:col>85</xdr:col>
      <xdr:colOff>177800</xdr:colOff>
      <xdr:row>38</xdr:row>
      <xdr:rowOff>152513</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110615</xdr:rowOff>
    </xdr:from>
    <xdr:to>
      <xdr:col>81</xdr:col>
      <xdr:colOff>50800</xdr:colOff>
      <xdr:row>34</xdr:row>
      <xdr:rowOff>41964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5597015"/>
          <a:ext cx="889000" cy="27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43900</xdr:rowOff>
    </xdr:from>
    <xdr:to>
      <xdr:col>81</xdr:col>
      <xdr:colOff>101600</xdr:colOff>
      <xdr:row>38</xdr:row>
      <xdr:rowOff>145500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136627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9288</xdr:rowOff>
    </xdr:from>
    <xdr:to>
      <xdr:col>76</xdr:col>
      <xdr:colOff>114300</xdr:colOff>
      <xdr:row>32</xdr:row>
      <xdr:rowOff>110615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5324238"/>
          <a:ext cx="889000" cy="27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42773</xdr:rowOff>
    </xdr:from>
    <xdr:to>
      <xdr:col>76</xdr:col>
      <xdr:colOff>165100</xdr:colOff>
      <xdr:row>38</xdr:row>
      <xdr:rowOff>144373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135500</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65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9288</xdr:rowOff>
    </xdr:from>
    <xdr:to>
      <xdr:col>71</xdr:col>
      <xdr:colOff>177800</xdr:colOff>
      <xdr:row>32</xdr:row>
      <xdr:rowOff>86039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5324238"/>
          <a:ext cx="889000" cy="24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40346</xdr:rowOff>
    </xdr:from>
    <xdr:to>
      <xdr:col>72</xdr:col>
      <xdr:colOff>38100</xdr:colOff>
      <xdr:row>38</xdr:row>
      <xdr:rowOff>141946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133073</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6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34985</xdr:rowOff>
    </xdr:from>
    <xdr:to>
      <xdr:col>67</xdr:col>
      <xdr:colOff>101600</xdr:colOff>
      <xdr:row>38</xdr:row>
      <xdr:rowOff>136585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127712</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171366</xdr:rowOff>
    </xdr:from>
    <xdr:to>
      <xdr:col>85</xdr:col>
      <xdr:colOff>177800</xdr:colOff>
      <xdr:row>38</xdr:row>
      <xdr:rowOff>101516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1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130742</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0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162614</xdr:rowOff>
    </xdr:from>
    <xdr:to>
      <xdr:col>81</xdr:col>
      <xdr:colOff>101600</xdr:colOff>
      <xdr:row>34</xdr:row>
      <xdr:rowOff>92764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582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109291</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181795" y="559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59815</xdr:rowOff>
    </xdr:from>
    <xdr:to>
      <xdr:col>76</xdr:col>
      <xdr:colOff>165100</xdr:colOff>
      <xdr:row>32</xdr:row>
      <xdr:rowOff>161415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5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6492</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292795" y="532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129938</xdr:rowOff>
    </xdr:from>
    <xdr:to>
      <xdr:col>72</xdr:col>
      <xdr:colOff>38100</xdr:colOff>
      <xdr:row>31</xdr:row>
      <xdr:rowOff>60088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52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76615</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03795" y="504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35239</xdr:rowOff>
    </xdr:from>
    <xdr:to>
      <xdr:col>67</xdr:col>
      <xdr:colOff>101600</xdr:colOff>
      <xdr:row>32</xdr:row>
      <xdr:rowOff>136839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55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153366</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14795" y="529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117178</xdr:rowOff>
    </xdr:from>
    <xdr:to>
      <xdr:col>85</xdr:col>
      <xdr:colOff>126364</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90128"/>
          <a:ext cx="1269" cy="1353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63855</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6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117178</xdr:rowOff>
    </xdr:from>
    <xdr:to>
      <xdr:col>86</xdr:col>
      <xdr:colOff>25400</xdr:colOff>
      <xdr:row>71</xdr:row>
      <xdr:rowOff>117178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9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117178</xdr:rowOff>
    </xdr:from>
    <xdr:to>
      <xdr:col>85</xdr:col>
      <xdr:colOff>127000</xdr:colOff>
      <xdr:row>71</xdr:row>
      <xdr:rowOff>146746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290128"/>
          <a:ext cx="838200" cy="2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83253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84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104826</xdr:rowOff>
    </xdr:from>
    <xdr:to>
      <xdr:col>85</xdr:col>
      <xdr:colOff>177800</xdr:colOff>
      <xdr:row>78</xdr:row>
      <xdr:rowOff>34976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30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31064</xdr:rowOff>
    </xdr:from>
    <xdr:to>
      <xdr:col>81</xdr:col>
      <xdr:colOff>50800</xdr:colOff>
      <xdr:row>71</xdr:row>
      <xdr:rowOff>146746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204014"/>
          <a:ext cx="889000" cy="1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95214</xdr:rowOff>
    </xdr:from>
    <xdr:to>
      <xdr:col>81</xdr:col>
      <xdr:colOff>101600</xdr:colOff>
      <xdr:row>78</xdr:row>
      <xdr:rowOff>25364</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9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16491</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38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31064</xdr:rowOff>
    </xdr:from>
    <xdr:to>
      <xdr:col>76</xdr:col>
      <xdr:colOff>114300</xdr:colOff>
      <xdr:row>73</xdr:row>
      <xdr:rowOff>138010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204014"/>
          <a:ext cx="889000" cy="44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123253</xdr:rowOff>
    </xdr:from>
    <xdr:to>
      <xdr:col>76</xdr:col>
      <xdr:colOff>165100</xdr:colOff>
      <xdr:row>78</xdr:row>
      <xdr:rowOff>53403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3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44530</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41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137606</xdr:rowOff>
    </xdr:from>
    <xdr:to>
      <xdr:col>71</xdr:col>
      <xdr:colOff>177800</xdr:colOff>
      <xdr:row>73</xdr:row>
      <xdr:rowOff>138010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139106"/>
          <a:ext cx="889000" cy="5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146397</xdr:rowOff>
    </xdr:from>
    <xdr:to>
      <xdr:col>72</xdr:col>
      <xdr:colOff>38100</xdr:colOff>
      <xdr:row>78</xdr:row>
      <xdr:rowOff>76547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4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67674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44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145799</xdr:rowOff>
    </xdr:from>
    <xdr:to>
      <xdr:col>67</xdr:col>
      <xdr:colOff>101600</xdr:colOff>
      <xdr:row>78</xdr:row>
      <xdr:rowOff>75949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67076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44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66378</xdr:rowOff>
    </xdr:from>
    <xdr:to>
      <xdr:col>85</xdr:col>
      <xdr:colOff>177800</xdr:colOff>
      <xdr:row>71</xdr:row>
      <xdr:rowOff>167978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2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19405</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19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95946</xdr:rowOff>
    </xdr:from>
    <xdr:to>
      <xdr:col>81</xdr:col>
      <xdr:colOff>101600</xdr:colOff>
      <xdr:row>72</xdr:row>
      <xdr:rowOff>26096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2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42623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04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151714</xdr:rowOff>
    </xdr:from>
    <xdr:to>
      <xdr:col>76</xdr:col>
      <xdr:colOff>165100</xdr:colOff>
      <xdr:row>71</xdr:row>
      <xdr:rowOff>81864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1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98391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192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87210</xdr:rowOff>
    </xdr:from>
    <xdr:to>
      <xdr:col>72</xdr:col>
      <xdr:colOff>38100</xdr:colOff>
      <xdr:row>74</xdr:row>
      <xdr:rowOff>17360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6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33887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37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86806</xdr:rowOff>
    </xdr:from>
    <xdr:to>
      <xdr:col>67</xdr:col>
      <xdr:colOff>101600</xdr:colOff>
      <xdr:row>71</xdr:row>
      <xdr:rowOff>16956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0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33483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186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54808</xdr:rowOff>
    </xdr:from>
    <xdr:to>
      <xdr:col>85</xdr:col>
      <xdr:colOff>127000</xdr:colOff>
      <xdr:row>95</xdr:row>
      <xdr:rowOff>136637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342558"/>
          <a:ext cx="838200" cy="8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106150</xdr:rowOff>
    </xdr:from>
    <xdr:to>
      <xdr:col>81</xdr:col>
      <xdr:colOff>50800</xdr:colOff>
      <xdr:row>95</xdr:row>
      <xdr:rowOff>136637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222450"/>
          <a:ext cx="889000" cy="20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106150</xdr:rowOff>
    </xdr:from>
    <xdr:to>
      <xdr:col>76</xdr:col>
      <xdr:colOff>114300</xdr:colOff>
      <xdr:row>95</xdr:row>
      <xdr:rowOff>81204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222450"/>
          <a:ext cx="889000" cy="1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81204</xdr:rowOff>
    </xdr:from>
    <xdr:to>
      <xdr:col>71</xdr:col>
      <xdr:colOff>177800</xdr:colOff>
      <xdr:row>95</xdr:row>
      <xdr:rowOff>156297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368954"/>
          <a:ext cx="889000" cy="7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4008</xdr:rowOff>
    </xdr:from>
    <xdr:to>
      <xdr:col>85</xdr:col>
      <xdr:colOff>177800</xdr:colOff>
      <xdr:row>95</xdr:row>
      <xdr:rowOff>105608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2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26885</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14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85837</xdr:rowOff>
    </xdr:from>
    <xdr:to>
      <xdr:col>81</xdr:col>
      <xdr:colOff>101600</xdr:colOff>
      <xdr:row>96</xdr:row>
      <xdr:rowOff>15987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37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32514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14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55350</xdr:rowOff>
    </xdr:from>
    <xdr:to>
      <xdr:col>76</xdr:col>
      <xdr:colOff>165100</xdr:colOff>
      <xdr:row>94</xdr:row>
      <xdr:rowOff>156950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1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2027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594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30404</xdr:rowOff>
    </xdr:from>
    <xdr:to>
      <xdr:col>72</xdr:col>
      <xdr:colOff>38100</xdr:colOff>
      <xdr:row>95</xdr:row>
      <xdr:rowOff>132004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31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148531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09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105497</xdr:rowOff>
    </xdr:from>
    <xdr:to>
      <xdr:col>67</xdr:col>
      <xdr:colOff>101600</xdr:colOff>
      <xdr:row>96</xdr:row>
      <xdr:rowOff>35647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39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52174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16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66141</xdr:rowOff>
    </xdr:from>
    <xdr:to>
      <xdr:col>98</xdr:col>
      <xdr:colOff>38100</xdr:colOff>
      <xdr:row>38</xdr:row>
      <xdr:rowOff>167741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8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12818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86598</xdr:rowOff>
    </xdr:from>
    <xdr:to>
      <xdr:col>98</xdr:col>
      <xdr:colOff>38100</xdr:colOff>
      <xdr:row>59</xdr:row>
      <xdr:rowOff>16748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33275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67851</xdr:rowOff>
    </xdr:from>
    <xdr:to>
      <xdr:col>116</xdr:col>
      <xdr:colOff>62864</xdr:colOff>
      <xdr:row>78</xdr:row>
      <xdr:rowOff>167974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412251"/>
          <a:ext cx="1269" cy="1128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4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167974</xdr:rowOff>
    </xdr:from>
    <xdr:to>
      <xdr:col>116</xdr:col>
      <xdr:colOff>152400</xdr:colOff>
      <xdr:row>78</xdr:row>
      <xdr:rowOff>167974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4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14528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18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67851</xdr:rowOff>
    </xdr:from>
    <xdr:to>
      <xdr:col>116</xdr:col>
      <xdr:colOff>152400</xdr:colOff>
      <xdr:row>72</xdr:row>
      <xdr:rowOff>67851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41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152081</xdr:rowOff>
    </xdr:from>
    <xdr:to>
      <xdr:col>116</xdr:col>
      <xdr:colOff>63500</xdr:colOff>
      <xdr:row>72</xdr:row>
      <xdr:rowOff>67851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153581"/>
          <a:ext cx="838200" cy="25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82418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284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103991</xdr:rowOff>
    </xdr:from>
    <xdr:to>
      <xdr:col>116</xdr:col>
      <xdr:colOff>114300</xdr:colOff>
      <xdr:row>78</xdr:row>
      <xdr:rowOff>34141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3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152081</xdr:rowOff>
    </xdr:from>
    <xdr:to>
      <xdr:col>111</xdr:col>
      <xdr:colOff>177800</xdr:colOff>
      <xdr:row>71</xdr:row>
      <xdr:rowOff>118456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153581"/>
          <a:ext cx="889000" cy="13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133307</xdr:rowOff>
    </xdr:from>
    <xdr:to>
      <xdr:col>112</xdr:col>
      <xdr:colOff>38100</xdr:colOff>
      <xdr:row>77</xdr:row>
      <xdr:rowOff>63457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54584</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118456</xdr:rowOff>
    </xdr:from>
    <xdr:to>
      <xdr:col>107</xdr:col>
      <xdr:colOff>50800</xdr:colOff>
      <xdr:row>73</xdr:row>
      <xdr:rowOff>24240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291406"/>
          <a:ext cx="889000" cy="24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109105</xdr:rowOff>
    </xdr:from>
    <xdr:to>
      <xdr:col>107</xdr:col>
      <xdr:colOff>101600</xdr:colOff>
      <xdr:row>77</xdr:row>
      <xdr:rowOff>39255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30382</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24240</xdr:rowOff>
    </xdr:from>
    <xdr:to>
      <xdr:col>102</xdr:col>
      <xdr:colOff>114300</xdr:colOff>
      <xdr:row>75</xdr:row>
      <xdr:rowOff>135742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540090"/>
          <a:ext cx="889000" cy="45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132471</xdr:rowOff>
    </xdr:from>
    <xdr:to>
      <xdr:col>102</xdr:col>
      <xdr:colOff>165100</xdr:colOff>
      <xdr:row>77</xdr:row>
      <xdr:rowOff>62621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53748</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23902</xdr:rowOff>
    </xdr:from>
    <xdr:to>
      <xdr:col>98</xdr:col>
      <xdr:colOff>38100</xdr:colOff>
      <xdr:row>77</xdr:row>
      <xdr:rowOff>125502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116629</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31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17051</xdr:rowOff>
    </xdr:from>
    <xdr:to>
      <xdr:col>116</xdr:col>
      <xdr:colOff>114300</xdr:colOff>
      <xdr:row>72</xdr:row>
      <xdr:rowOff>118651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3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141528</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31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101281</xdr:rowOff>
    </xdr:from>
    <xdr:to>
      <xdr:col>112</xdr:col>
      <xdr:colOff>38100</xdr:colOff>
      <xdr:row>71</xdr:row>
      <xdr:rowOff>31431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10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47958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187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67656</xdr:rowOff>
    </xdr:from>
    <xdr:to>
      <xdr:col>107</xdr:col>
      <xdr:colOff>101600</xdr:colOff>
      <xdr:row>71</xdr:row>
      <xdr:rowOff>169256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24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14333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0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144890</xdr:rowOff>
    </xdr:from>
    <xdr:to>
      <xdr:col>102</xdr:col>
      <xdr:colOff>165100</xdr:colOff>
      <xdr:row>73</xdr:row>
      <xdr:rowOff>75040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48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91567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2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84942</xdr:rowOff>
    </xdr:from>
    <xdr:to>
      <xdr:col>98</xdr:col>
      <xdr:colOff>38100</xdr:colOff>
      <xdr:row>76</xdr:row>
      <xdr:rowOff>15092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31619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1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地理的な要件から、本土の市町村、類似市町村と比較しても行政コストがよりかかることは明白である。行政コストに対して、分母となる人口が少数であることから、維持補修費、失業対策費、投資及び出資金、貸付金、前年度繰上充用金以外は類似団体平均を大きく上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また、離島である本村においては、インフラの整備が必要であり、その他、子育て支援関係、高齢者支援関係、医療関係、情報通信等、これまで脆弱であった所に力を入れ定住促進につなげていく必要があることから、人件費及び物件費については、今後も増加することが見込ま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有人</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島に港湾を１０（うち県管理港湾が１つ）抱えている点、島外の企業による施工となる点から建設コストが割高となる特徴があるため普通建設事業の住民一人あたりのコストが類似団体よりかなり高い状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
659
101.15
5,961,581
5,900,686
6,120
1,745,279
6,414,126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168275</xdr:rowOff>
    </xdr:from>
    <xdr:to>
      <xdr:col>24</xdr:col>
      <xdr:colOff>63500</xdr:colOff>
      <xdr:row>34</xdr:row>
      <xdr:rowOff>73363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826125"/>
          <a:ext cx="838200" cy="7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73363</xdr:rowOff>
    </xdr:from>
    <xdr:to>
      <xdr:col>19</xdr:col>
      <xdr:colOff>177800</xdr:colOff>
      <xdr:row>34</xdr:row>
      <xdr:rowOff>83293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902663"/>
          <a:ext cx="889000" cy="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83293</xdr:rowOff>
    </xdr:from>
    <xdr:to>
      <xdr:col>15</xdr:col>
      <xdr:colOff>50800</xdr:colOff>
      <xdr:row>34</xdr:row>
      <xdr:rowOff>115640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912593"/>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51403</xdr:rowOff>
    </xdr:from>
    <xdr:to>
      <xdr:col>10</xdr:col>
      <xdr:colOff>114300</xdr:colOff>
      <xdr:row>34</xdr:row>
      <xdr:rowOff>115640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5880703"/>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15034</xdr:rowOff>
    </xdr:from>
    <xdr:to>
      <xdr:col>6</xdr:col>
      <xdr:colOff>38100</xdr:colOff>
      <xdr:row>38</xdr:row>
      <xdr:rowOff>116634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107761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117475</xdr:rowOff>
    </xdr:from>
    <xdr:to>
      <xdr:col>24</xdr:col>
      <xdr:colOff>114300</xdr:colOff>
      <xdr:row>34</xdr:row>
      <xdr:rowOff>47625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7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140352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62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22563</xdr:rowOff>
    </xdr:from>
    <xdr:to>
      <xdr:col>20</xdr:col>
      <xdr:colOff>38100</xdr:colOff>
      <xdr:row>34</xdr:row>
      <xdr:rowOff>124163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85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140690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6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32493</xdr:rowOff>
    </xdr:from>
    <xdr:to>
      <xdr:col>15</xdr:col>
      <xdr:colOff>101600</xdr:colOff>
      <xdr:row>34</xdr:row>
      <xdr:rowOff>134093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86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150620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63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64840</xdr:rowOff>
    </xdr:from>
    <xdr:to>
      <xdr:col>10</xdr:col>
      <xdr:colOff>165100</xdr:colOff>
      <xdr:row>34</xdr:row>
      <xdr:rowOff>166440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89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11517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66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603</xdr:rowOff>
    </xdr:from>
    <xdr:to>
      <xdr:col>6</xdr:col>
      <xdr:colOff>38100</xdr:colOff>
      <xdr:row>34</xdr:row>
      <xdr:rowOff>102203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8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118730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6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68931</xdr:rowOff>
    </xdr:from>
    <xdr:to>
      <xdr:col>24</xdr:col>
      <xdr:colOff>63500</xdr:colOff>
      <xdr:row>55</xdr:row>
      <xdr:rowOff>97582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155781"/>
          <a:ext cx="838200" cy="37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137907</xdr:rowOff>
    </xdr:from>
    <xdr:to>
      <xdr:col>19</xdr:col>
      <xdr:colOff>177800</xdr:colOff>
      <xdr:row>55</xdr:row>
      <xdr:rowOff>97582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396207"/>
          <a:ext cx="889000" cy="13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9816</xdr:rowOff>
    </xdr:from>
    <xdr:to>
      <xdr:col>15</xdr:col>
      <xdr:colOff>50800</xdr:colOff>
      <xdr:row>54</xdr:row>
      <xdr:rowOff>137907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582316"/>
          <a:ext cx="889000" cy="81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9816</xdr:rowOff>
    </xdr:from>
    <xdr:to>
      <xdr:col>10</xdr:col>
      <xdr:colOff>114300</xdr:colOff>
      <xdr:row>50</xdr:row>
      <xdr:rowOff>76202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582316"/>
          <a:ext cx="889000" cy="6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18131</xdr:rowOff>
    </xdr:from>
    <xdr:to>
      <xdr:col>24</xdr:col>
      <xdr:colOff>114300</xdr:colOff>
      <xdr:row>53</xdr:row>
      <xdr:rowOff>119731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10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41008</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956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46782</xdr:rowOff>
    </xdr:from>
    <xdr:to>
      <xdr:col>20</xdr:col>
      <xdr:colOff>38100</xdr:colOff>
      <xdr:row>55</xdr:row>
      <xdr:rowOff>148382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164909</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251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87107</xdr:rowOff>
    </xdr:from>
    <xdr:to>
      <xdr:col>15</xdr:col>
      <xdr:colOff>101600</xdr:colOff>
      <xdr:row>55</xdr:row>
      <xdr:rowOff>17257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3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33784</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563205" y="91206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130466</xdr:rowOff>
    </xdr:from>
    <xdr:to>
      <xdr:col>10</xdr:col>
      <xdr:colOff>165100</xdr:colOff>
      <xdr:row>50</xdr:row>
      <xdr:rowOff>60616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53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48</xdr:row>
      <xdr:rowOff>77143</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830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25402</xdr:rowOff>
    </xdr:from>
    <xdr:to>
      <xdr:col>6</xdr:col>
      <xdr:colOff>38100</xdr:colOff>
      <xdr:row>50</xdr:row>
      <xdr:rowOff>127002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9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48</xdr:row>
      <xdr:rowOff>143529</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83731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6038</xdr:rowOff>
    </xdr:from>
    <xdr:to>
      <xdr:col>24</xdr:col>
      <xdr:colOff>63500</xdr:colOff>
      <xdr:row>76</xdr:row>
      <xdr:rowOff>61446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864788"/>
          <a:ext cx="838200" cy="22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6038</xdr:rowOff>
    </xdr:from>
    <xdr:to>
      <xdr:col>19</xdr:col>
      <xdr:colOff>177800</xdr:colOff>
      <xdr:row>76</xdr:row>
      <xdr:rowOff>103364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64788"/>
          <a:ext cx="889000" cy="26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58018</xdr:rowOff>
    </xdr:from>
    <xdr:to>
      <xdr:col>15</xdr:col>
      <xdr:colOff>50800</xdr:colOff>
      <xdr:row>76</xdr:row>
      <xdr:rowOff>103364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88218"/>
          <a:ext cx="889000" cy="4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58018</xdr:rowOff>
    </xdr:from>
    <xdr:to>
      <xdr:col>10</xdr:col>
      <xdr:colOff>114300</xdr:colOff>
      <xdr:row>77</xdr:row>
      <xdr:rowOff>30941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88218"/>
          <a:ext cx="889000" cy="14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100540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10646</xdr:rowOff>
    </xdr:from>
    <xdr:to>
      <xdr:col>24</xdr:col>
      <xdr:colOff>114300</xdr:colOff>
      <xdr:row>76</xdr:row>
      <xdr:rowOff>112246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33523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9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126688</xdr:rowOff>
    </xdr:from>
    <xdr:to>
      <xdr:col>20</xdr:col>
      <xdr:colOff>38100</xdr:colOff>
      <xdr:row>75</xdr:row>
      <xdr:rowOff>56838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73365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8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52564</xdr:rowOff>
    </xdr:from>
    <xdr:to>
      <xdr:col>15</xdr:col>
      <xdr:colOff>101600</xdr:colOff>
      <xdr:row>76</xdr:row>
      <xdr:rowOff>154164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8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170691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5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7218</xdr:rowOff>
    </xdr:from>
    <xdr:to>
      <xdr:col>10</xdr:col>
      <xdr:colOff>165100</xdr:colOff>
      <xdr:row>76</xdr:row>
      <xdr:rowOff>108818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125346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1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151591</xdr:rowOff>
    </xdr:from>
    <xdr:to>
      <xdr:col>6</xdr:col>
      <xdr:colOff>38100</xdr:colOff>
      <xdr:row>77</xdr:row>
      <xdr:rowOff>81741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8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98269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110141</xdr:rowOff>
    </xdr:from>
    <xdr:to>
      <xdr:col>24</xdr:col>
      <xdr:colOff>63500</xdr:colOff>
      <xdr:row>93</xdr:row>
      <xdr:rowOff>143669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054991"/>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12781</xdr:rowOff>
    </xdr:from>
    <xdr:to>
      <xdr:col>19</xdr:col>
      <xdr:colOff>177800</xdr:colOff>
      <xdr:row>93</xdr:row>
      <xdr:rowOff>143669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957631"/>
          <a:ext cx="889000" cy="13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12781</xdr:rowOff>
    </xdr:from>
    <xdr:to>
      <xdr:col>15</xdr:col>
      <xdr:colOff>50800</xdr:colOff>
      <xdr:row>93</xdr:row>
      <xdr:rowOff>16477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957631"/>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148365</xdr:rowOff>
    </xdr:from>
    <xdr:to>
      <xdr:col>10</xdr:col>
      <xdr:colOff>114300</xdr:colOff>
      <xdr:row>93</xdr:row>
      <xdr:rowOff>16477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5921765"/>
          <a:ext cx="889000" cy="3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59341</xdr:rowOff>
    </xdr:from>
    <xdr:to>
      <xdr:col>24</xdr:col>
      <xdr:colOff>114300</xdr:colOff>
      <xdr:row>93</xdr:row>
      <xdr:rowOff>160941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0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82218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85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92869</xdr:rowOff>
    </xdr:from>
    <xdr:to>
      <xdr:col>20</xdr:col>
      <xdr:colOff>38100</xdr:colOff>
      <xdr:row>94</xdr:row>
      <xdr:rowOff>23019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39546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8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133431</xdr:rowOff>
    </xdr:from>
    <xdr:to>
      <xdr:col>15</xdr:col>
      <xdr:colOff>101600</xdr:colOff>
      <xdr:row>93</xdr:row>
      <xdr:rowOff>63581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90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80108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137127</xdr:rowOff>
    </xdr:from>
    <xdr:to>
      <xdr:col>10</xdr:col>
      <xdr:colOff>165100</xdr:colOff>
      <xdr:row>93</xdr:row>
      <xdr:rowOff>67277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91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83804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68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97565</xdr:rowOff>
    </xdr:from>
    <xdr:to>
      <xdr:col>6</xdr:col>
      <xdr:colOff>38100</xdr:colOff>
      <xdr:row>93</xdr:row>
      <xdr:rowOff>27715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8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44242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6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3835</xdr:rowOff>
    </xdr:from>
    <xdr:to>
      <xdr:col>55</xdr:col>
      <xdr:colOff>0</xdr:colOff>
      <xdr:row>30</xdr:row>
      <xdr:rowOff>99314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5147335"/>
          <a:ext cx="8382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3835</xdr:rowOff>
    </xdr:from>
    <xdr:to>
      <xdr:col>50</xdr:col>
      <xdr:colOff>114300</xdr:colOff>
      <xdr:row>30</xdr:row>
      <xdr:rowOff>127356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147335"/>
          <a:ext cx="889000" cy="12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127356</xdr:rowOff>
    </xdr:from>
    <xdr:to>
      <xdr:col>45</xdr:col>
      <xdr:colOff>177800</xdr:colOff>
      <xdr:row>32</xdr:row>
      <xdr:rowOff>21685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270856"/>
          <a:ext cx="889000" cy="2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161931</xdr:rowOff>
    </xdr:from>
    <xdr:to>
      <xdr:col>41</xdr:col>
      <xdr:colOff>50800</xdr:colOff>
      <xdr:row>32</xdr:row>
      <xdr:rowOff>21685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305431"/>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151174</xdr:rowOff>
    </xdr:from>
    <xdr:to>
      <xdr:col>36</xdr:col>
      <xdr:colOff>165100</xdr:colOff>
      <xdr:row>39</xdr:row>
      <xdr:rowOff>81324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72451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75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48514</xdr:rowOff>
    </xdr:from>
    <xdr:to>
      <xdr:col>55</xdr:col>
      <xdr:colOff>50800</xdr:colOff>
      <xdr:row>30</xdr:row>
      <xdr:rowOff>150114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19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1541</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1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124485</xdr:rowOff>
    </xdr:from>
    <xdr:to>
      <xdr:col>50</xdr:col>
      <xdr:colOff>165100</xdr:colOff>
      <xdr:row>30</xdr:row>
      <xdr:rowOff>54635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09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28</xdr:row>
      <xdr:rowOff>71162</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72111" y="487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76556</xdr:rowOff>
    </xdr:from>
    <xdr:to>
      <xdr:col>46</xdr:col>
      <xdr:colOff>38100</xdr:colOff>
      <xdr:row>31</xdr:row>
      <xdr:rowOff>6706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22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23233</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499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142335</xdr:rowOff>
    </xdr:from>
    <xdr:to>
      <xdr:col>41</xdr:col>
      <xdr:colOff>101600</xdr:colOff>
      <xdr:row>32</xdr:row>
      <xdr:rowOff>72485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45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89012</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594111" y="52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111131</xdr:rowOff>
    </xdr:from>
    <xdr:to>
      <xdr:col>36</xdr:col>
      <xdr:colOff>165100</xdr:colOff>
      <xdr:row>31</xdr:row>
      <xdr:rowOff>41281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25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57808</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502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134429</xdr:rowOff>
    </xdr:from>
    <xdr:to>
      <xdr:col>55</xdr:col>
      <xdr:colOff>0</xdr:colOff>
      <xdr:row>54</xdr:row>
      <xdr:rowOff>51798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049829"/>
          <a:ext cx="838200" cy="26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91974</xdr:rowOff>
    </xdr:from>
    <xdr:to>
      <xdr:col>50</xdr:col>
      <xdr:colOff>114300</xdr:colOff>
      <xdr:row>54</xdr:row>
      <xdr:rowOff>51798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178824"/>
          <a:ext cx="889000" cy="13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91974</xdr:rowOff>
    </xdr:from>
    <xdr:to>
      <xdr:col>45</xdr:col>
      <xdr:colOff>177800</xdr:colOff>
      <xdr:row>54</xdr:row>
      <xdr:rowOff>104829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178824"/>
          <a:ext cx="889000" cy="18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67804</xdr:rowOff>
    </xdr:from>
    <xdr:to>
      <xdr:col>41</xdr:col>
      <xdr:colOff>50800</xdr:colOff>
      <xdr:row>54</xdr:row>
      <xdr:rowOff>104829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8983204"/>
          <a:ext cx="889000" cy="37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31769</xdr:rowOff>
    </xdr:from>
    <xdr:to>
      <xdr:col>36</xdr:col>
      <xdr:colOff>165100</xdr:colOff>
      <xdr:row>57</xdr:row>
      <xdr:rowOff>133369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124496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83629</xdr:rowOff>
    </xdr:from>
    <xdr:to>
      <xdr:col>55</xdr:col>
      <xdr:colOff>50800</xdr:colOff>
      <xdr:row>53</xdr:row>
      <xdr:rowOff>13779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9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106506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85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998</xdr:rowOff>
    </xdr:from>
    <xdr:to>
      <xdr:col>50</xdr:col>
      <xdr:colOff>165100</xdr:colOff>
      <xdr:row>54</xdr:row>
      <xdr:rowOff>102598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2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119125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03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41174</xdr:rowOff>
    </xdr:from>
    <xdr:to>
      <xdr:col>46</xdr:col>
      <xdr:colOff>38100</xdr:colOff>
      <xdr:row>53</xdr:row>
      <xdr:rowOff>142774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12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159301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890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54029</xdr:rowOff>
    </xdr:from>
    <xdr:to>
      <xdr:col>41</xdr:col>
      <xdr:colOff>101600</xdr:colOff>
      <xdr:row>54</xdr:row>
      <xdr:rowOff>155629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1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706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08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17004</xdr:rowOff>
    </xdr:from>
    <xdr:to>
      <xdr:col>36</xdr:col>
      <xdr:colOff>165100</xdr:colOff>
      <xdr:row>52</xdr:row>
      <xdr:rowOff>118604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93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135131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870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36657</xdr:rowOff>
    </xdr:from>
    <xdr:to>
      <xdr:col>55</xdr:col>
      <xdr:colOff>0</xdr:colOff>
      <xdr:row>78</xdr:row>
      <xdr:rowOff>38483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09757"/>
          <a:ext cx="838200" cy="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36657</xdr:rowOff>
    </xdr:from>
    <xdr:to>
      <xdr:col>50</xdr:col>
      <xdr:colOff>114300</xdr:colOff>
      <xdr:row>78</xdr:row>
      <xdr:rowOff>43252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09757"/>
          <a:ext cx="889000" cy="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43252</xdr:rowOff>
    </xdr:from>
    <xdr:to>
      <xdr:col>45</xdr:col>
      <xdr:colOff>177800</xdr:colOff>
      <xdr:row>78</xdr:row>
      <xdr:rowOff>64026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16352"/>
          <a:ext cx="889000" cy="2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64026</xdr:rowOff>
    </xdr:from>
    <xdr:to>
      <xdr:col>41</xdr:col>
      <xdr:colOff>50800</xdr:colOff>
      <xdr:row>78</xdr:row>
      <xdr:rowOff>138437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37126"/>
          <a:ext cx="889000" cy="7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146234</xdr:rowOff>
    </xdr:from>
    <xdr:to>
      <xdr:col>36</xdr:col>
      <xdr:colOff>165100</xdr:colOff>
      <xdr:row>79</xdr:row>
      <xdr:rowOff>76384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67511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159133</xdr:rowOff>
    </xdr:from>
    <xdr:to>
      <xdr:col>55</xdr:col>
      <xdr:colOff>50800</xdr:colOff>
      <xdr:row>78</xdr:row>
      <xdr:rowOff>89283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6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10560</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1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157307</xdr:rowOff>
    </xdr:from>
    <xdr:to>
      <xdr:col>50</xdr:col>
      <xdr:colOff>165100</xdr:colOff>
      <xdr:row>78</xdr:row>
      <xdr:rowOff>87457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103984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3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163902</xdr:rowOff>
    </xdr:from>
    <xdr:to>
      <xdr:col>46</xdr:col>
      <xdr:colOff>38100</xdr:colOff>
      <xdr:row>78</xdr:row>
      <xdr:rowOff>94052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110579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4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13226</xdr:rowOff>
    </xdr:from>
    <xdr:to>
      <xdr:col>41</xdr:col>
      <xdr:colOff>101600</xdr:colOff>
      <xdr:row>78</xdr:row>
      <xdr:rowOff>114826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131353</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6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87637</xdr:rowOff>
    </xdr:from>
    <xdr:to>
      <xdr:col>36</xdr:col>
      <xdr:colOff>165100</xdr:colOff>
      <xdr:row>79</xdr:row>
      <xdr:rowOff>17787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34314</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23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52250</xdr:rowOff>
    </xdr:from>
    <xdr:to>
      <xdr:col>55</xdr:col>
      <xdr:colOff>0</xdr:colOff>
      <xdr:row>94</xdr:row>
      <xdr:rowOff>34091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5654200"/>
          <a:ext cx="838200" cy="49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142649</xdr:rowOff>
    </xdr:from>
    <xdr:to>
      <xdr:col>50</xdr:col>
      <xdr:colOff>114300</xdr:colOff>
      <xdr:row>94</xdr:row>
      <xdr:rowOff>34091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916049"/>
          <a:ext cx="889000" cy="23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142649</xdr:rowOff>
    </xdr:from>
    <xdr:to>
      <xdr:col>45</xdr:col>
      <xdr:colOff>177800</xdr:colOff>
      <xdr:row>94</xdr:row>
      <xdr:rowOff>117275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916049"/>
          <a:ext cx="889000" cy="3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117275</xdr:rowOff>
    </xdr:from>
    <xdr:to>
      <xdr:col>41</xdr:col>
      <xdr:colOff>50800</xdr:colOff>
      <xdr:row>94</xdr:row>
      <xdr:rowOff>130150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33575"/>
          <a:ext cx="889000" cy="1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18090</xdr:rowOff>
    </xdr:from>
    <xdr:to>
      <xdr:col>36</xdr:col>
      <xdr:colOff>165100</xdr:colOff>
      <xdr:row>98</xdr:row>
      <xdr:rowOff>119690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110817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1450</xdr:rowOff>
    </xdr:from>
    <xdr:to>
      <xdr:col>55</xdr:col>
      <xdr:colOff>50800</xdr:colOff>
      <xdr:row>91</xdr:row>
      <xdr:rowOff>103050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6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125927</xdr:rowOff>
    </xdr:from>
    <xdr:ext cx="690189"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556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154741</xdr:rowOff>
    </xdr:from>
    <xdr:to>
      <xdr:col>50</xdr:col>
      <xdr:colOff>165100</xdr:colOff>
      <xdr:row>94</xdr:row>
      <xdr:rowOff>84891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0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92</xdr:row>
      <xdr:rowOff>101418</xdr:rowOff>
    </xdr:from>
    <xdr:ext cx="690189"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294205" y="15874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91849</xdr:rowOff>
    </xdr:from>
    <xdr:to>
      <xdr:col>46</xdr:col>
      <xdr:colOff>38100</xdr:colOff>
      <xdr:row>93</xdr:row>
      <xdr:rowOff>21999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8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91</xdr:row>
      <xdr:rowOff>38526</xdr:rowOff>
    </xdr:from>
    <xdr:ext cx="69018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05205" y="156404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66475</xdr:rowOff>
    </xdr:from>
    <xdr:to>
      <xdr:col>41</xdr:col>
      <xdr:colOff>101600</xdr:colOff>
      <xdr:row>94</xdr:row>
      <xdr:rowOff>168075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93</xdr:row>
      <xdr:rowOff>13152</xdr:rowOff>
    </xdr:from>
    <xdr:ext cx="69018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16205" y="15958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79350</xdr:rowOff>
    </xdr:from>
    <xdr:to>
      <xdr:col>36</xdr:col>
      <xdr:colOff>165100</xdr:colOff>
      <xdr:row>95</xdr:row>
      <xdr:rowOff>9500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93</xdr:row>
      <xdr:rowOff>26027</xdr:rowOff>
    </xdr:from>
    <xdr:ext cx="69018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27205" y="159708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17003</xdr:rowOff>
    </xdr:from>
    <xdr:to>
      <xdr:col>85</xdr:col>
      <xdr:colOff>127000</xdr:colOff>
      <xdr:row>38</xdr:row>
      <xdr:rowOff>19231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017753"/>
          <a:ext cx="838200" cy="51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99253</xdr:rowOff>
    </xdr:from>
    <xdr:to>
      <xdr:col>81</xdr:col>
      <xdr:colOff>50800</xdr:colOff>
      <xdr:row>38</xdr:row>
      <xdr:rowOff>19231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00003"/>
          <a:ext cx="889000" cy="4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94209</xdr:rowOff>
    </xdr:from>
    <xdr:to>
      <xdr:col>76</xdr:col>
      <xdr:colOff>114300</xdr:colOff>
      <xdr:row>35</xdr:row>
      <xdr:rowOff>99253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409159"/>
          <a:ext cx="889000" cy="69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94209</xdr:rowOff>
    </xdr:from>
    <xdr:to>
      <xdr:col>71</xdr:col>
      <xdr:colOff>177800</xdr:colOff>
      <xdr:row>36</xdr:row>
      <xdr:rowOff>117229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409159"/>
          <a:ext cx="889000" cy="88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137653</xdr:rowOff>
    </xdr:from>
    <xdr:to>
      <xdr:col>85</xdr:col>
      <xdr:colOff>177800</xdr:colOff>
      <xdr:row>35</xdr:row>
      <xdr:rowOff>67803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160530</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1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139882</xdr:rowOff>
    </xdr:from>
    <xdr:to>
      <xdr:col>81</xdr:col>
      <xdr:colOff>101600</xdr:colOff>
      <xdr:row>38</xdr:row>
      <xdr:rowOff>70031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83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61158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7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48453</xdr:rowOff>
    </xdr:from>
    <xdr:to>
      <xdr:col>76</xdr:col>
      <xdr:colOff>165100</xdr:colOff>
      <xdr:row>35</xdr:row>
      <xdr:rowOff>150053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4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166580</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82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43409</xdr:rowOff>
    </xdr:from>
    <xdr:to>
      <xdr:col>72</xdr:col>
      <xdr:colOff>38100</xdr:colOff>
      <xdr:row>31</xdr:row>
      <xdr:rowOff>145009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35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161536</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13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66429</xdr:rowOff>
    </xdr:from>
    <xdr:to>
      <xdr:col>67</xdr:col>
      <xdr:colOff>101600</xdr:colOff>
      <xdr:row>36</xdr:row>
      <xdr:rowOff>168029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3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13106</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601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73541</xdr:rowOff>
    </xdr:from>
    <xdr:to>
      <xdr:col>85</xdr:col>
      <xdr:colOff>126364</xdr:colOff>
      <xdr:row>58</xdr:row>
      <xdr:rowOff>165322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17491"/>
          <a:ext cx="1269" cy="129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169149</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1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165322</xdr:rowOff>
    </xdr:from>
    <xdr:to>
      <xdr:col>86</xdr:col>
      <xdr:colOff>25400</xdr:colOff>
      <xdr:row>58</xdr:row>
      <xdr:rowOff>165322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9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73541</xdr:rowOff>
    </xdr:from>
    <xdr:to>
      <xdr:col>86</xdr:col>
      <xdr:colOff>25400</xdr:colOff>
      <xdr:row>51</xdr:row>
      <xdr:rowOff>73541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17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73541</xdr:rowOff>
    </xdr:from>
    <xdr:to>
      <xdr:col>85</xdr:col>
      <xdr:colOff>127000</xdr:colOff>
      <xdr:row>52</xdr:row>
      <xdr:rowOff>9575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8817491"/>
          <a:ext cx="838200" cy="10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85143</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5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106716</xdr:rowOff>
    </xdr:from>
    <xdr:to>
      <xdr:col>85</xdr:col>
      <xdr:colOff>177800</xdr:colOff>
      <xdr:row>58</xdr:row>
      <xdr:rowOff>36866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7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118049</xdr:rowOff>
    </xdr:from>
    <xdr:to>
      <xdr:col>81</xdr:col>
      <xdr:colOff>50800</xdr:colOff>
      <xdr:row>52</xdr:row>
      <xdr:rowOff>9575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8690549"/>
          <a:ext cx="889000" cy="23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122830</xdr:rowOff>
    </xdr:from>
    <xdr:to>
      <xdr:col>81</xdr:col>
      <xdr:colOff>101600</xdr:colOff>
      <xdr:row>58</xdr:row>
      <xdr:rowOff>52980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9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44107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98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118049</xdr:rowOff>
    </xdr:from>
    <xdr:to>
      <xdr:col>76</xdr:col>
      <xdr:colOff>114300</xdr:colOff>
      <xdr:row>53</xdr:row>
      <xdr:rowOff>87924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8690549"/>
          <a:ext cx="889000" cy="48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132962</xdr:rowOff>
    </xdr:from>
    <xdr:to>
      <xdr:col>76</xdr:col>
      <xdr:colOff>165100</xdr:colOff>
      <xdr:row>58</xdr:row>
      <xdr:rowOff>63112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54239</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99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87924</xdr:rowOff>
    </xdr:from>
    <xdr:to>
      <xdr:col>71</xdr:col>
      <xdr:colOff>177800</xdr:colOff>
      <xdr:row>53</xdr:row>
      <xdr:rowOff>134842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174774"/>
          <a:ext cx="889000" cy="4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161391</xdr:rowOff>
    </xdr:from>
    <xdr:to>
      <xdr:col>72</xdr:col>
      <xdr:colOff>38100</xdr:colOff>
      <xdr:row>58</xdr:row>
      <xdr:rowOff>91541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82668</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22741</xdr:rowOff>
    </xdr:from>
    <xdr:to>
      <xdr:col>85</xdr:col>
      <xdr:colOff>177800</xdr:colOff>
      <xdr:row>51</xdr:row>
      <xdr:rowOff>124341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876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147218</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71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130225</xdr:rowOff>
    </xdr:from>
    <xdr:to>
      <xdr:col>81</xdr:col>
      <xdr:colOff>101600</xdr:colOff>
      <xdr:row>52</xdr:row>
      <xdr:rowOff>60375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88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76902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864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67249</xdr:rowOff>
    </xdr:from>
    <xdr:to>
      <xdr:col>76</xdr:col>
      <xdr:colOff>165100</xdr:colOff>
      <xdr:row>50</xdr:row>
      <xdr:rowOff>168849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86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13926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841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37124</xdr:rowOff>
    </xdr:from>
    <xdr:to>
      <xdr:col>72</xdr:col>
      <xdr:colOff>38100</xdr:colOff>
      <xdr:row>53</xdr:row>
      <xdr:rowOff>138724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1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155251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889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84042</xdr:rowOff>
    </xdr:from>
    <xdr:to>
      <xdr:col>67</xdr:col>
      <xdr:colOff>101600</xdr:colOff>
      <xdr:row>54</xdr:row>
      <xdr:rowOff>14192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1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30719</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894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135119</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650969"/>
          <a:ext cx="1269" cy="861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156341</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29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81796</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42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135119</xdr:rowOff>
    </xdr:from>
    <xdr:to>
      <xdr:col>86</xdr:col>
      <xdr:colOff>25400</xdr:colOff>
      <xdr:row>73</xdr:row>
      <xdr:rowOff>135119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65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41964</xdr:rowOff>
    </xdr:from>
    <xdr:to>
      <xdr:col>85</xdr:col>
      <xdr:colOff>127000</xdr:colOff>
      <xdr:row>78</xdr:row>
      <xdr:rowOff>50715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729264"/>
          <a:ext cx="838200" cy="69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29340</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02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50913</xdr:rowOff>
    </xdr:from>
    <xdr:to>
      <xdr:col>85</xdr:col>
      <xdr:colOff>177800</xdr:colOff>
      <xdr:row>78</xdr:row>
      <xdr:rowOff>152513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2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110615</xdr:rowOff>
    </xdr:from>
    <xdr:to>
      <xdr:col>81</xdr:col>
      <xdr:colOff>50800</xdr:colOff>
      <xdr:row>74</xdr:row>
      <xdr:rowOff>41964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455015"/>
          <a:ext cx="889000" cy="27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43900</xdr:rowOff>
    </xdr:from>
    <xdr:to>
      <xdr:col>81</xdr:col>
      <xdr:colOff>101600</xdr:colOff>
      <xdr:row>78</xdr:row>
      <xdr:rowOff>145500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1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136627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0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9289</xdr:rowOff>
    </xdr:from>
    <xdr:to>
      <xdr:col>76</xdr:col>
      <xdr:colOff>114300</xdr:colOff>
      <xdr:row>72</xdr:row>
      <xdr:rowOff>110615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182239"/>
          <a:ext cx="889000" cy="27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42728</xdr:rowOff>
    </xdr:from>
    <xdr:to>
      <xdr:col>76</xdr:col>
      <xdr:colOff>165100</xdr:colOff>
      <xdr:row>78</xdr:row>
      <xdr:rowOff>144328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135455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9289</xdr:rowOff>
    </xdr:from>
    <xdr:to>
      <xdr:col>71</xdr:col>
      <xdr:colOff>177800</xdr:colOff>
      <xdr:row>72</xdr:row>
      <xdr:rowOff>86038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182239"/>
          <a:ext cx="889000" cy="24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40295</xdr:rowOff>
    </xdr:from>
    <xdr:to>
      <xdr:col>72</xdr:col>
      <xdr:colOff>38100</xdr:colOff>
      <xdr:row>78</xdr:row>
      <xdr:rowOff>141895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133022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0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34982</xdr:rowOff>
    </xdr:from>
    <xdr:to>
      <xdr:col>67</xdr:col>
      <xdr:colOff>101600</xdr:colOff>
      <xdr:row>78</xdr:row>
      <xdr:rowOff>136582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127709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171365</xdr:rowOff>
    </xdr:from>
    <xdr:to>
      <xdr:col>85</xdr:col>
      <xdr:colOff>177800</xdr:colOff>
      <xdr:row>78</xdr:row>
      <xdr:rowOff>101515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130742</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6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162614</xdr:rowOff>
    </xdr:from>
    <xdr:to>
      <xdr:col>81</xdr:col>
      <xdr:colOff>101600</xdr:colOff>
      <xdr:row>74</xdr:row>
      <xdr:rowOff>92764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67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109291</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181795" y="1245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59815</xdr:rowOff>
    </xdr:from>
    <xdr:to>
      <xdr:col>76</xdr:col>
      <xdr:colOff>165100</xdr:colOff>
      <xdr:row>72</xdr:row>
      <xdr:rowOff>161415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6492</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217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129939</xdr:rowOff>
    </xdr:from>
    <xdr:to>
      <xdr:col>72</xdr:col>
      <xdr:colOff>38100</xdr:colOff>
      <xdr:row>71</xdr:row>
      <xdr:rowOff>60089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1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76616</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03795" y="1190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35238</xdr:rowOff>
    </xdr:from>
    <xdr:to>
      <xdr:col>67</xdr:col>
      <xdr:colOff>101600</xdr:colOff>
      <xdr:row>72</xdr:row>
      <xdr:rowOff>136838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3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153365</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14795" y="1215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117177</xdr:rowOff>
    </xdr:from>
    <xdr:to>
      <xdr:col>85</xdr:col>
      <xdr:colOff>126364</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19127"/>
          <a:ext cx="1269" cy="135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63854</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9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117177</xdr:rowOff>
    </xdr:from>
    <xdr:to>
      <xdr:col>86</xdr:col>
      <xdr:colOff>25400</xdr:colOff>
      <xdr:row>91</xdr:row>
      <xdr:rowOff>117177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1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117177</xdr:rowOff>
    </xdr:from>
    <xdr:to>
      <xdr:col>85</xdr:col>
      <xdr:colOff>127000</xdr:colOff>
      <xdr:row>91</xdr:row>
      <xdr:rowOff>146746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5719127"/>
          <a:ext cx="838200" cy="2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83227</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713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104800</xdr:rowOff>
    </xdr:from>
    <xdr:to>
      <xdr:col>85</xdr:col>
      <xdr:colOff>177800</xdr:colOff>
      <xdr:row>98</xdr:row>
      <xdr:rowOff>34950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73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31065</xdr:rowOff>
    </xdr:from>
    <xdr:to>
      <xdr:col>81</xdr:col>
      <xdr:colOff>50800</xdr:colOff>
      <xdr:row>91</xdr:row>
      <xdr:rowOff>146746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5633015"/>
          <a:ext cx="889000" cy="11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95180</xdr:rowOff>
    </xdr:from>
    <xdr:to>
      <xdr:col>81</xdr:col>
      <xdr:colOff>101600</xdr:colOff>
      <xdr:row>98</xdr:row>
      <xdr:rowOff>25330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7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16457</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81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31065</xdr:rowOff>
    </xdr:from>
    <xdr:to>
      <xdr:col>76</xdr:col>
      <xdr:colOff>114300</xdr:colOff>
      <xdr:row>93</xdr:row>
      <xdr:rowOff>138010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5633015"/>
          <a:ext cx="889000" cy="44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123253</xdr:rowOff>
    </xdr:from>
    <xdr:to>
      <xdr:col>76</xdr:col>
      <xdr:colOff>165100</xdr:colOff>
      <xdr:row>98</xdr:row>
      <xdr:rowOff>53403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75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44530</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84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137607</xdr:rowOff>
    </xdr:from>
    <xdr:to>
      <xdr:col>71</xdr:col>
      <xdr:colOff>177800</xdr:colOff>
      <xdr:row>93</xdr:row>
      <xdr:rowOff>138010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5568107"/>
          <a:ext cx="889000" cy="5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146396</xdr:rowOff>
    </xdr:from>
    <xdr:to>
      <xdr:col>72</xdr:col>
      <xdr:colOff>38100</xdr:colOff>
      <xdr:row>98</xdr:row>
      <xdr:rowOff>76546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77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67673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86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145799</xdr:rowOff>
    </xdr:from>
    <xdr:to>
      <xdr:col>67</xdr:col>
      <xdr:colOff>101600</xdr:colOff>
      <xdr:row>98</xdr:row>
      <xdr:rowOff>75949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67076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86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66377</xdr:rowOff>
    </xdr:from>
    <xdr:to>
      <xdr:col>85</xdr:col>
      <xdr:colOff>177800</xdr:colOff>
      <xdr:row>91</xdr:row>
      <xdr:rowOff>167977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6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19404</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6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95946</xdr:rowOff>
    </xdr:from>
    <xdr:to>
      <xdr:col>81</xdr:col>
      <xdr:colOff>101600</xdr:colOff>
      <xdr:row>92</xdr:row>
      <xdr:rowOff>26096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6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42623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547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151715</xdr:rowOff>
    </xdr:from>
    <xdr:to>
      <xdr:col>76</xdr:col>
      <xdr:colOff>165100</xdr:colOff>
      <xdr:row>91</xdr:row>
      <xdr:rowOff>81865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5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98392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535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87210</xdr:rowOff>
    </xdr:from>
    <xdr:to>
      <xdr:col>72</xdr:col>
      <xdr:colOff>38100</xdr:colOff>
      <xdr:row>94</xdr:row>
      <xdr:rowOff>17360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0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33887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580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86807</xdr:rowOff>
    </xdr:from>
    <xdr:to>
      <xdr:col>67</xdr:col>
      <xdr:colOff>101600</xdr:colOff>
      <xdr:row>91</xdr:row>
      <xdr:rowOff>16957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5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33484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529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117750</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604150"/>
          <a:ext cx="1269" cy="105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11292</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78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64427</xdr:rowOff>
    </xdr:from>
    <xdr:ext cx="599010"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37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117750</xdr:rowOff>
    </xdr:from>
    <xdr:to>
      <xdr:col>116</xdr:col>
      <xdr:colOff>152400</xdr:colOff>
      <xdr:row>32</xdr:row>
      <xdr:rowOff>117750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60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94748</xdr:rowOff>
    </xdr:from>
    <xdr:to>
      <xdr:col>116</xdr:col>
      <xdr:colOff>63500</xdr:colOff>
      <xdr:row>34</xdr:row>
      <xdr:rowOff>13444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5581148"/>
          <a:ext cx="838200" cy="26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55742</xdr:rowOff>
    </xdr:from>
    <xdr:ext cx="469744"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7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77315</xdr:rowOff>
    </xdr:from>
    <xdr:to>
      <xdr:col>116</xdr:col>
      <xdr:colOff>114300</xdr:colOff>
      <xdr:row>39</xdr:row>
      <xdr:rowOff>7465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94748</xdr:rowOff>
    </xdr:from>
    <xdr:to>
      <xdr:col>111</xdr:col>
      <xdr:colOff>177800</xdr:colOff>
      <xdr:row>34</xdr:row>
      <xdr:rowOff>3770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0434300" y="5581148"/>
          <a:ext cx="889000" cy="25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76793</xdr:rowOff>
    </xdr:from>
    <xdr:to>
      <xdr:col>112</xdr:col>
      <xdr:colOff>38100</xdr:colOff>
      <xdr:row>39</xdr:row>
      <xdr:rowOff>6943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169520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668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3770</xdr:rowOff>
    </xdr:from>
    <xdr:to>
      <xdr:col>107</xdr:col>
      <xdr:colOff>50800</xdr:colOff>
      <xdr:row>35</xdr:row>
      <xdr:rowOff>3267</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9545300" y="5833070"/>
          <a:ext cx="889000" cy="17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80566</xdr:rowOff>
    </xdr:from>
    <xdr:to>
      <xdr:col>107</xdr:col>
      <xdr:colOff>101600</xdr:colOff>
      <xdr:row>39</xdr:row>
      <xdr:rowOff>10716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1843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199428" y="668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3267</xdr:rowOff>
    </xdr:from>
    <xdr:to>
      <xdr:col>102</xdr:col>
      <xdr:colOff>114300</xdr:colOff>
      <xdr:row>38</xdr:row>
      <xdr:rowOff>115642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8656300" y="6004017"/>
          <a:ext cx="889000" cy="62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81480</xdr:rowOff>
    </xdr:from>
    <xdr:to>
      <xdr:col>102</xdr:col>
      <xdr:colOff>165100</xdr:colOff>
      <xdr:row>39</xdr:row>
      <xdr:rowOff>11630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2757</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68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86564</xdr:rowOff>
    </xdr:from>
    <xdr:to>
      <xdr:col>98</xdr:col>
      <xdr:colOff>38100</xdr:colOff>
      <xdr:row>39</xdr:row>
      <xdr:rowOff>16714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7841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6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134094</xdr:rowOff>
    </xdr:from>
    <xdr:to>
      <xdr:col>116</xdr:col>
      <xdr:colOff>114300</xdr:colOff>
      <xdr:row>34</xdr:row>
      <xdr:rowOff>64244</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579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156971</xdr:rowOff>
    </xdr:from>
    <xdr:ext cx="599010"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564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43948</xdr:rowOff>
    </xdr:from>
    <xdr:to>
      <xdr:col>112</xdr:col>
      <xdr:colOff>38100</xdr:colOff>
      <xdr:row>32</xdr:row>
      <xdr:rowOff>145548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55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30</xdr:row>
      <xdr:rowOff>162075</xdr:rowOff>
    </xdr:from>
    <xdr:ext cx="59901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23795" y="530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124420</xdr:rowOff>
    </xdr:from>
    <xdr:to>
      <xdr:col>107</xdr:col>
      <xdr:colOff>101600</xdr:colOff>
      <xdr:row>34</xdr:row>
      <xdr:rowOff>54570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57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32</xdr:row>
      <xdr:rowOff>71097</xdr:rowOff>
    </xdr:from>
    <xdr:ext cx="59901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134795" y="55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123917</xdr:rowOff>
    </xdr:from>
    <xdr:to>
      <xdr:col>102</xdr:col>
      <xdr:colOff>165100</xdr:colOff>
      <xdr:row>35</xdr:row>
      <xdr:rowOff>54067</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59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33</xdr:row>
      <xdr:rowOff>70594</xdr:rowOff>
    </xdr:from>
    <xdr:ext cx="59901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245795" y="572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64842</xdr:rowOff>
    </xdr:from>
    <xdr:to>
      <xdr:col>98</xdr:col>
      <xdr:colOff>38100</xdr:colOff>
      <xdr:row>38</xdr:row>
      <xdr:rowOff>166442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5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11519</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35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地理的な要件から、本土の市町村、類似市町村と比較しても行政コストがよりかかることは明白である。行政コストに対して、分母となる人口が少数であることから、前年度繰上充用金以外のすべての費目で類似団体より住民一人あたりのコストが高くなっている状況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港湾を１０抱えていることから類似市町村と比較して土木費の住民一人あたりのコストが突出して多い状況である。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ﾌﾞﾛｰﾄﾞﾊﾞﾝﾄﾞ再整備、防災行政無線のﾃﾞｼﾞﾀﾙ化、本庁舎等の耐震化、非常用発電設備の整備など複数年の大型公共事業を進めており、これらの整備に多額の地方債の借入れが必要となり、公債費については、これらの償還が始まり令和</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年度まで上昇傾向がしばらく続く見込みであり、</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住民一人あたりのコストは高い水準で推移すると考えられる。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財政調整基金残高の標準財政規模に対する比率は、標準財政規模が増加しており、財政調整金について取崩し額より積立額が</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多かった。</a:t>
          </a:r>
          <a:r>
            <a:rPr lang="ja-JP" altLang="ja-JP" sz="1100" b="0" i="0" baseline="0">
              <a:solidFill>
                <a:schemeClr val="dk1"/>
              </a:solidFill>
              <a:effectLst/>
              <a:latin typeface="+mn-lt"/>
              <a:ea typeface="+mn-ea"/>
              <a:cs typeface="+mn-cs"/>
            </a:rPr>
            <a:t>実質収支及び実質単年度収支</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黒字となっている。今後も歳出の抑制、財源の確保に努め、財政運営の弾力性、健全性を維持する。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へき地診療所運営事業特別会計については、</a:t>
          </a:r>
          <a:r>
            <a:rPr lang="ja-JP" altLang="en-US" sz="1100" b="0" i="0" baseline="0">
              <a:solidFill>
                <a:schemeClr val="dk1"/>
              </a:solidFill>
              <a:effectLst/>
              <a:latin typeface="+mn-lt"/>
              <a:ea typeface="+mn-ea"/>
              <a:cs typeface="+mn-cs"/>
            </a:rPr>
            <a:t>補助金の減により、</a:t>
          </a:r>
          <a:r>
            <a:rPr lang="ja-JP" altLang="ja-JP" sz="1100" b="0" i="0" baseline="0">
              <a:solidFill>
                <a:schemeClr val="dk1"/>
              </a:solidFill>
              <a:effectLst/>
              <a:latin typeface="+mn-lt"/>
              <a:ea typeface="+mn-ea"/>
              <a:cs typeface="+mn-cs"/>
            </a:rPr>
            <a:t>赤字となっている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簡易水道特別会計については、</a:t>
          </a:r>
          <a:r>
            <a:rPr lang="ja-JP" altLang="en-US" sz="1100" b="0" i="0" baseline="0">
              <a:solidFill>
                <a:schemeClr val="dk1"/>
              </a:solidFill>
              <a:effectLst/>
              <a:latin typeface="+mn-lt"/>
              <a:ea typeface="+mn-ea"/>
              <a:cs typeface="+mn-cs"/>
            </a:rPr>
            <a:t>維持補修費の増加等</a:t>
          </a:r>
          <a:r>
            <a:rPr lang="ja-JP" altLang="ja-JP" sz="1100" b="0" i="0" baseline="0">
              <a:solidFill>
                <a:schemeClr val="dk1"/>
              </a:solidFill>
              <a:effectLst/>
              <a:latin typeface="+mn-lt"/>
              <a:ea typeface="+mn-ea"/>
              <a:cs typeface="+mn-cs"/>
            </a:rPr>
            <a:t>のため赤字となっている</a:t>
          </a:r>
          <a:r>
            <a:rPr lang="ja-JP" altLang="en-US" sz="1100" b="0" i="0" baseline="0">
              <a:solidFill>
                <a:schemeClr val="dk1"/>
              </a:solidFill>
              <a:effectLst/>
              <a:latin typeface="+mn-lt"/>
              <a:ea typeface="+mn-ea"/>
              <a:cs typeface="+mn-cs"/>
            </a:rPr>
            <a:t>ところである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国民健康保険特別会計、介護保険特別会計、後期高齢者医療特別会計、へき地診療所運営事業特別会計については、健康教室や保健指導の実施により、医療費の抑制を図っている。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c r="B2" s="164" t="s">
        <v>77</v>
      </c>
      <c r="C2" s="164"/>
      <c r="D2" s="165"/>
    </row>
    <row r="3" spans="1:119" ht="18.75" customHeight="1" thickBot="1">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5961581</v>
      </c>
      <c r="BO4" s="436"/>
      <c r="BP4" s="436"/>
      <c r="BQ4" s="436"/>
      <c r="BR4" s="436"/>
      <c r="BS4" s="436"/>
      <c r="BT4" s="436"/>
      <c r="BU4" s="437"/>
      <c r="BV4" s="435">
        <v>4818750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0.4</v>
      </c>
      <c r="CU4" s="576"/>
      <c r="CV4" s="576"/>
      <c r="CW4" s="576"/>
      <c r="CX4" s="576"/>
      <c r="CY4" s="576"/>
      <c r="CZ4" s="576"/>
      <c r="DA4" s="577"/>
      <c r="DB4" s="575">
        <v>3.5</v>
      </c>
      <c r="DC4" s="576"/>
      <c r="DD4" s="576"/>
      <c r="DE4" s="576"/>
      <c r="DF4" s="576"/>
      <c r="DG4" s="576"/>
      <c r="DH4" s="576"/>
      <c r="DI4" s="577"/>
    </row>
    <row r="5" spans="1:119" ht="18.75" customHeight="1">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5900686</v>
      </c>
      <c r="BO5" s="407"/>
      <c r="BP5" s="407"/>
      <c r="BQ5" s="407"/>
      <c r="BR5" s="407"/>
      <c r="BS5" s="407"/>
      <c r="BT5" s="407"/>
      <c r="BU5" s="408"/>
      <c r="BV5" s="406">
        <v>4633801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91.5</v>
      </c>
      <c r="CU5" s="404"/>
      <c r="CV5" s="404"/>
      <c r="CW5" s="404"/>
      <c r="CX5" s="404"/>
      <c r="CY5" s="404"/>
      <c r="CZ5" s="404"/>
      <c r="DA5" s="405"/>
      <c r="DB5" s="403">
        <v>87.7</v>
      </c>
      <c r="DC5" s="404"/>
      <c r="DD5" s="404"/>
      <c r="DE5" s="404"/>
      <c r="DF5" s="404"/>
      <c r="DG5" s="404"/>
      <c r="DH5" s="404"/>
      <c r="DI5" s="405"/>
    </row>
    <row r="6" spans="1:119" ht="18.75" customHeight="1">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60895</v>
      </c>
      <c r="BO6" s="407"/>
      <c r="BP6" s="407"/>
      <c r="BQ6" s="407"/>
      <c r="BR6" s="407"/>
      <c r="BS6" s="407"/>
      <c r="BT6" s="407"/>
      <c r="BU6" s="408"/>
      <c r="BV6" s="406">
        <v>184949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91.6</v>
      </c>
      <c r="CU6" s="550"/>
      <c r="CV6" s="550"/>
      <c r="CW6" s="550"/>
      <c r="CX6" s="550"/>
      <c r="CY6" s="550"/>
      <c r="CZ6" s="550"/>
      <c r="DA6" s="551"/>
      <c r="DB6" s="549">
        <v>87.9</v>
      </c>
      <c r="DC6" s="550"/>
      <c r="DD6" s="550"/>
      <c r="DE6" s="550"/>
      <c r="DF6" s="550"/>
      <c r="DG6" s="550"/>
      <c r="DH6" s="550"/>
      <c r="DI6" s="551"/>
    </row>
    <row r="7" spans="1:119" ht="18.75" customHeight="1">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54775</v>
      </c>
      <c r="BO7" s="407"/>
      <c r="BP7" s="407"/>
      <c r="BQ7" s="407"/>
      <c r="BR7" s="407"/>
      <c r="BS7" s="407"/>
      <c r="BT7" s="407"/>
      <c r="BU7" s="408"/>
      <c r="BV7" s="406">
        <v>126162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1745279</v>
      </c>
      <c r="CU7" s="407"/>
      <c r="CV7" s="407"/>
      <c r="CW7" s="407"/>
      <c r="CX7" s="407"/>
      <c r="CY7" s="407"/>
      <c r="CZ7" s="407"/>
      <c r="DA7" s="408"/>
      <c r="DB7" s="406">
        <v>1699203</v>
      </c>
      <c r="DC7" s="407"/>
      <c r="DD7" s="407"/>
      <c r="DE7" s="407"/>
      <c r="DF7" s="407"/>
      <c r="DG7" s="407"/>
      <c r="DH7" s="407"/>
      <c r="DI7" s="408"/>
    </row>
    <row r="8" spans="1:119" ht="18.75" customHeight="1" thickBot="1">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6120</v>
      </c>
      <c r="BO8" s="407"/>
      <c r="BP8" s="407"/>
      <c r="BQ8" s="407"/>
      <c r="BR8" s="407"/>
      <c r="BS8" s="407"/>
      <c r="BT8" s="407"/>
      <c r="BU8" s="408"/>
      <c r="BV8" s="406">
        <v>58787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7.0000000000000007E-2</v>
      </c>
      <c r="CU8" s="510"/>
      <c r="CV8" s="510"/>
      <c r="CW8" s="510"/>
      <c r="CX8" s="510"/>
      <c r="CY8" s="510"/>
      <c r="CZ8" s="510"/>
      <c r="DA8" s="511"/>
      <c r="DB8" s="509">
        <v>7.0000000000000007E-2</v>
      </c>
      <c r="DC8" s="510"/>
      <c r="DD8" s="510"/>
      <c r="DE8" s="510"/>
      <c r="DF8" s="510"/>
      <c r="DG8" s="510"/>
      <c r="DH8" s="510"/>
      <c r="DI8" s="511"/>
    </row>
    <row r="9" spans="1:119" ht="18.75" customHeight="1" thickBot="1">
      <c r="A9" s="163"/>
      <c r="B9" s="538" t="s">
        <v>106</v>
      </c>
      <c r="C9" s="539"/>
      <c r="D9" s="539"/>
      <c r="E9" s="539"/>
      <c r="F9" s="539"/>
      <c r="G9" s="539"/>
      <c r="H9" s="539"/>
      <c r="I9" s="539"/>
      <c r="J9" s="539"/>
      <c r="K9" s="457"/>
      <c r="L9" s="540" t="s">
        <v>107</v>
      </c>
      <c r="M9" s="541"/>
      <c r="N9" s="541"/>
      <c r="O9" s="541"/>
      <c r="P9" s="541"/>
      <c r="Q9" s="542"/>
      <c r="R9" s="543">
        <v>740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-52667</v>
      </c>
      <c r="BO9" s="407"/>
      <c r="BP9" s="407"/>
      <c r="BQ9" s="407"/>
      <c r="BR9" s="407"/>
      <c r="BS9" s="407"/>
      <c r="BT9" s="407"/>
      <c r="BU9" s="408"/>
      <c r="BV9" s="406">
        <v>-16712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20</v>
      </c>
      <c r="CU9" s="404"/>
      <c r="CV9" s="404"/>
      <c r="CW9" s="404"/>
      <c r="CX9" s="404"/>
      <c r="CY9" s="404"/>
      <c r="CZ9" s="404"/>
      <c r="DA9" s="405"/>
      <c r="DB9" s="403">
        <v>21.1</v>
      </c>
      <c r="DC9" s="404"/>
      <c r="DD9" s="404"/>
      <c r="DE9" s="404"/>
      <c r="DF9" s="404"/>
      <c r="DG9" s="404"/>
      <c r="DH9" s="404"/>
      <c r="DI9" s="405"/>
    </row>
    <row r="10" spans="1:119" ht="18.75" customHeight="1" thickBot="1">
      <c r="A10" s="163"/>
      <c r="B10" s="538"/>
      <c r="C10" s="539"/>
      <c r="D10" s="539"/>
      <c r="E10" s="539"/>
      <c r="F10" s="539"/>
      <c r="G10" s="539"/>
      <c r="H10" s="539"/>
      <c r="I10" s="539"/>
      <c r="J10" s="539"/>
      <c r="K10" s="457"/>
      <c r="L10" s="362" t="s">
        <v>112</v>
      </c>
      <c r="M10" s="363"/>
      <c r="N10" s="363"/>
      <c r="O10" s="363"/>
      <c r="P10" s="363"/>
      <c r="Q10" s="364"/>
      <c r="R10" s="359">
        <v>756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77979</v>
      </c>
      <c r="BO10" s="407"/>
      <c r="BP10" s="407"/>
      <c r="BQ10" s="407"/>
      <c r="BR10" s="407"/>
      <c r="BS10" s="407"/>
      <c r="BT10" s="407"/>
      <c r="BU10" s="408"/>
      <c r="BV10" s="406">
        <v>53664</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c r="A12" s="163"/>
      <c r="B12" s="512" t="s">
        <v>123</v>
      </c>
      <c r="C12" s="513"/>
      <c r="D12" s="513"/>
      <c r="E12" s="513"/>
      <c r="F12" s="513"/>
      <c r="G12" s="513"/>
      <c r="H12" s="513"/>
      <c r="I12" s="513"/>
      <c r="J12" s="513"/>
      <c r="K12" s="514"/>
      <c r="L12" s="521" t="s">
        <v>124</v>
      </c>
      <c r="M12" s="522"/>
      <c r="N12" s="522"/>
      <c r="O12" s="522"/>
      <c r="P12" s="522"/>
      <c r="Q12" s="523"/>
      <c r="R12" s="524">
        <v>673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69000</v>
      </c>
      <c r="BO12" s="407"/>
      <c r="BP12" s="407"/>
      <c r="BQ12" s="407"/>
      <c r="BR12" s="407"/>
      <c r="BS12" s="407"/>
      <c r="BT12" s="407"/>
      <c r="BU12" s="408"/>
      <c r="BV12" s="406">
        <v>114561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c r="A13" s="163"/>
      <c r="B13" s="515"/>
      <c r="C13" s="516"/>
      <c r="D13" s="516"/>
      <c r="E13" s="516"/>
      <c r="F13" s="516"/>
      <c r="G13" s="516"/>
      <c r="H13" s="516"/>
      <c r="I13" s="516"/>
      <c r="J13" s="516"/>
      <c r="K13" s="517"/>
      <c r="L13" s="172"/>
      <c r="M13" s="490" t="s">
        <v>130</v>
      </c>
      <c r="N13" s="491"/>
      <c r="O13" s="491"/>
      <c r="P13" s="491"/>
      <c r="Q13" s="492"/>
      <c r="R13" s="493">
        <v>659</v>
      </c>
      <c r="S13" s="494"/>
      <c r="T13" s="494"/>
      <c r="U13" s="494"/>
      <c r="V13" s="495"/>
      <c r="W13" s="496" t="s">
        <v>131</v>
      </c>
      <c r="X13" s="392"/>
      <c r="Y13" s="392"/>
      <c r="Z13" s="392"/>
      <c r="AA13" s="392"/>
      <c r="AB13" s="393"/>
      <c r="AC13" s="359">
        <v>75</v>
      </c>
      <c r="AD13" s="360"/>
      <c r="AE13" s="360"/>
      <c r="AF13" s="360"/>
      <c r="AG13" s="361"/>
      <c r="AH13" s="359">
        <v>113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-43688</v>
      </c>
      <c r="BO13" s="407"/>
      <c r="BP13" s="407"/>
      <c r="BQ13" s="407"/>
      <c r="BR13" s="407"/>
      <c r="BS13" s="407"/>
      <c r="BT13" s="407"/>
      <c r="BU13" s="408"/>
      <c r="BV13" s="406">
        <v>-77609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4.8</v>
      </c>
      <c r="CU13" s="404"/>
      <c r="CV13" s="404"/>
      <c r="CW13" s="404"/>
      <c r="CX13" s="404"/>
      <c r="CY13" s="404"/>
      <c r="CZ13" s="404"/>
      <c r="DA13" s="405"/>
      <c r="DB13" s="403">
        <v>3.4</v>
      </c>
      <c r="DC13" s="404"/>
      <c r="DD13" s="404"/>
      <c r="DE13" s="404"/>
      <c r="DF13" s="404"/>
      <c r="DG13" s="404"/>
      <c r="DH13" s="404"/>
      <c r="DI13" s="405"/>
    </row>
    <row r="14" spans="1:119" ht="18.75" customHeight="1" thickBot="1">
      <c r="A14" s="163"/>
      <c r="B14" s="515"/>
      <c r="C14" s="516"/>
      <c r="D14" s="516"/>
      <c r="E14" s="516"/>
      <c r="F14" s="516"/>
      <c r="G14" s="516"/>
      <c r="H14" s="516"/>
      <c r="I14" s="516"/>
      <c r="J14" s="516"/>
      <c r="K14" s="517"/>
      <c r="L14" s="480" t="s">
        <v>135</v>
      </c>
      <c r="M14" s="533"/>
      <c r="N14" s="533"/>
      <c r="O14" s="533"/>
      <c r="P14" s="533"/>
      <c r="Q14" s="534"/>
      <c r="R14" s="493">
        <v>666</v>
      </c>
      <c r="S14" s="494"/>
      <c r="T14" s="494"/>
      <c r="U14" s="494"/>
      <c r="V14" s="495"/>
      <c r="W14" s="497"/>
      <c r="X14" s="395"/>
      <c r="Y14" s="395"/>
      <c r="Z14" s="395"/>
      <c r="AA14" s="395"/>
      <c r="AB14" s="396"/>
      <c r="AC14" s="486">
        <v>17.899999999999999</v>
      </c>
      <c r="AD14" s="487"/>
      <c r="AE14" s="487"/>
      <c r="AF14" s="487"/>
      <c r="AG14" s="488"/>
      <c r="AH14" s="486">
        <v>29.4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c r="A15" s="163"/>
      <c r="B15" s="515"/>
      <c r="C15" s="516"/>
      <c r="D15" s="516"/>
      <c r="E15" s="516"/>
      <c r="F15" s="516"/>
      <c r="G15" s="516"/>
      <c r="H15" s="516"/>
      <c r="I15" s="516"/>
      <c r="J15" s="516"/>
      <c r="K15" s="517"/>
      <c r="L15" s="172"/>
      <c r="M15" s="490" t="s">
        <v>130</v>
      </c>
      <c r="N15" s="491"/>
      <c r="O15" s="491"/>
      <c r="P15" s="491"/>
      <c r="Q15" s="492"/>
      <c r="R15" s="493">
        <v>655</v>
      </c>
      <c r="S15" s="494"/>
      <c r="T15" s="494"/>
      <c r="U15" s="494"/>
      <c r="V15" s="495"/>
      <c r="W15" s="496" t="s">
        <v>137</v>
      </c>
      <c r="X15" s="392"/>
      <c r="Y15" s="392"/>
      <c r="Z15" s="392"/>
      <c r="AA15" s="392"/>
      <c r="AB15" s="393"/>
      <c r="AC15" s="359">
        <v>75</v>
      </c>
      <c r="AD15" s="360"/>
      <c r="AE15" s="360"/>
      <c r="AF15" s="360"/>
      <c r="AG15" s="361"/>
      <c r="AH15" s="359">
        <v>64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119551</v>
      </c>
      <c r="BO15" s="436"/>
      <c r="BP15" s="436"/>
      <c r="BQ15" s="436"/>
      <c r="BR15" s="436"/>
      <c r="BS15" s="436"/>
      <c r="BT15" s="436"/>
      <c r="BU15" s="437"/>
      <c r="BV15" s="435">
        <v>116183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17.899999999999999</v>
      </c>
      <c r="AD16" s="487"/>
      <c r="AE16" s="487"/>
      <c r="AF16" s="487"/>
      <c r="AG16" s="488"/>
      <c r="AH16" s="486">
        <v>16.600000000000001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1720271</v>
      </c>
      <c r="BO16" s="407"/>
      <c r="BP16" s="407"/>
      <c r="BQ16" s="407"/>
      <c r="BR16" s="407"/>
      <c r="BS16" s="407"/>
      <c r="BT16" s="407"/>
      <c r="BU16" s="408"/>
      <c r="BV16" s="406">
        <v>1668683</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270</v>
      </c>
      <c r="AD17" s="360"/>
      <c r="AE17" s="360"/>
      <c r="AF17" s="360"/>
      <c r="AG17" s="361"/>
      <c r="AH17" s="359">
        <v>208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144992</v>
      </c>
      <c r="BO17" s="407"/>
      <c r="BP17" s="407"/>
      <c r="BQ17" s="407"/>
      <c r="BR17" s="407"/>
      <c r="BS17" s="407"/>
      <c r="BT17" s="407"/>
      <c r="BU17" s="408"/>
      <c r="BV17" s="406">
        <v>141283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c r="A18" s="163"/>
      <c r="B18" s="456" t="s">
        <v>147</v>
      </c>
      <c r="C18" s="457"/>
      <c r="D18" s="457"/>
      <c r="E18" s="458"/>
      <c r="F18" s="458"/>
      <c r="G18" s="458"/>
      <c r="H18" s="458"/>
      <c r="I18" s="458"/>
      <c r="J18" s="458"/>
      <c r="K18" s="458"/>
      <c r="L18" s="459">
        <v>101.15</v>
      </c>
      <c r="M18" s="459"/>
      <c r="N18" s="459"/>
      <c r="O18" s="459"/>
      <c r="P18" s="459"/>
      <c r="Q18" s="459"/>
      <c r="R18" s="460"/>
      <c r="S18" s="460"/>
      <c r="T18" s="460"/>
      <c r="U18" s="460"/>
      <c r="V18" s="461"/>
      <c r="W18" s="477"/>
      <c r="X18" s="478"/>
      <c r="Y18" s="478"/>
      <c r="Z18" s="478"/>
      <c r="AA18" s="478"/>
      <c r="AB18" s="502"/>
      <c r="AC18" s="376">
        <v>64.3</v>
      </c>
      <c r="AD18" s="377"/>
      <c r="AE18" s="377"/>
      <c r="AF18" s="377"/>
      <c r="AG18" s="462"/>
      <c r="AH18" s="376">
        <v>54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1602735</v>
      </c>
      <c r="BO18" s="407"/>
      <c r="BP18" s="407"/>
      <c r="BQ18" s="407"/>
      <c r="BR18" s="407"/>
      <c r="BS18" s="407"/>
      <c r="BT18" s="407"/>
      <c r="BU18" s="408"/>
      <c r="BV18" s="406">
        <v>1502363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c r="A19" s="163"/>
      <c r="B19" s="456" t="s">
        <v>149</v>
      </c>
      <c r="C19" s="457"/>
      <c r="D19" s="457"/>
      <c r="E19" s="458"/>
      <c r="F19" s="458"/>
      <c r="G19" s="458"/>
      <c r="H19" s="458"/>
      <c r="I19" s="458"/>
      <c r="J19" s="458"/>
      <c r="K19" s="458"/>
      <c r="L19" s="466">
        <v>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2789102</v>
      </c>
      <c r="BO19" s="407"/>
      <c r="BP19" s="407"/>
      <c r="BQ19" s="407"/>
      <c r="BR19" s="407"/>
      <c r="BS19" s="407"/>
      <c r="BT19" s="407"/>
      <c r="BU19" s="408"/>
      <c r="BV19" s="406">
        <v>2563719</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c r="A20" s="163"/>
      <c r="B20" s="456" t="s">
        <v>151</v>
      </c>
      <c r="C20" s="457"/>
      <c r="D20" s="457"/>
      <c r="E20" s="458"/>
      <c r="F20" s="458"/>
      <c r="G20" s="458"/>
      <c r="H20" s="458"/>
      <c r="I20" s="458"/>
      <c r="J20" s="458"/>
      <c r="K20" s="458"/>
      <c r="L20" s="466">
        <v>426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6414126</v>
      </c>
      <c r="BO22" s="436"/>
      <c r="BP22" s="436"/>
      <c r="BQ22" s="436"/>
      <c r="BR22" s="436"/>
      <c r="BS22" s="436"/>
      <c r="BT22" s="436"/>
      <c r="BU22" s="437"/>
      <c r="BV22" s="435">
        <v>6011701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6229167</v>
      </c>
      <c r="BO23" s="407"/>
      <c r="BP23" s="407"/>
      <c r="BQ23" s="407"/>
      <c r="BR23" s="407"/>
      <c r="BS23" s="407"/>
      <c r="BT23" s="407"/>
      <c r="BU23" s="408"/>
      <c r="BV23" s="406">
        <v>5808563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c r="A24" s="163"/>
      <c r="B24" s="385"/>
      <c r="C24" s="386"/>
      <c r="D24" s="387"/>
      <c r="E24" s="362" t="s">
        <v>161</v>
      </c>
      <c r="F24" s="363"/>
      <c r="G24" s="363"/>
      <c r="H24" s="363"/>
      <c r="I24" s="363"/>
      <c r="J24" s="363"/>
      <c r="K24" s="364"/>
      <c r="L24" s="359">
        <v>1</v>
      </c>
      <c r="M24" s="360"/>
      <c r="N24" s="360"/>
      <c r="O24" s="360"/>
      <c r="P24" s="361"/>
      <c r="Q24" s="359">
        <v>6894</v>
      </c>
      <c r="R24" s="360"/>
      <c r="S24" s="360"/>
      <c r="T24" s="360"/>
      <c r="U24" s="360"/>
      <c r="V24" s="361"/>
      <c r="W24" s="449"/>
      <c r="X24" s="386"/>
      <c r="Y24" s="387"/>
      <c r="Z24" s="362" t="s">
        <v>162</v>
      </c>
      <c r="AA24" s="363"/>
      <c r="AB24" s="363"/>
      <c r="AC24" s="363"/>
      <c r="AD24" s="363"/>
      <c r="AE24" s="363"/>
      <c r="AF24" s="363"/>
      <c r="AG24" s="364"/>
      <c r="AH24" s="359">
        <v>48</v>
      </c>
      <c r="AI24" s="360"/>
      <c r="AJ24" s="360"/>
      <c r="AK24" s="360"/>
      <c r="AL24" s="361"/>
      <c r="AM24" s="359">
        <v>136368</v>
      </c>
      <c r="AN24" s="360"/>
      <c r="AO24" s="360"/>
      <c r="AP24" s="360"/>
      <c r="AQ24" s="360"/>
      <c r="AR24" s="361"/>
      <c r="AS24" s="359">
        <v>2841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5904596</v>
      </c>
      <c r="BO24" s="407"/>
      <c r="BP24" s="407"/>
      <c r="BQ24" s="407"/>
      <c r="BR24" s="407"/>
      <c r="BS24" s="407"/>
      <c r="BT24" s="407"/>
      <c r="BU24" s="408"/>
      <c r="BV24" s="406">
        <v>5446451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c r="A25" s="163"/>
      <c r="B25" s="385"/>
      <c r="C25" s="386"/>
      <c r="D25" s="387"/>
      <c r="E25" s="362" t="s">
        <v>164</v>
      </c>
      <c r="F25" s="363"/>
      <c r="G25" s="363"/>
      <c r="H25" s="363"/>
      <c r="I25" s="363"/>
      <c r="J25" s="363"/>
      <c r="K25" s="364"/>
      <c r="L25" s="359">
        <v>1</v>
      </c>
      <c r="M25" s="360"/>
      <c r="N25" s="360"/>
      <c r="O25" s="360"/>
      <c r="P25" s="361"/>
      <c r="Q25" s="359">
        <v>5757</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t="s">
        <v>122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c r="A26" s="163"/>
      <c r="B26" s="385"/>
      <c r="C26" s="386"/>
      <c r="D26" s="387"/>
      <c r="E26" s="362" t="s">
        <v>167</v>
      </c>
      <c r="F26" s="363"/>
      <c r="G26" s="363"/>
      <c r="H26" s="363"/>
      <c r="I26" s="363"/>
      <c r="J26" s="363"/>
      <c r="K26" s="364"/>
      <c r="L26" s="359">
        <v>1</v>
      </c>
      <c r="M26" s="360"/>
      <c r="N26" s="360"/>
      <c r="O26" s="360"/>
      <c r="P26" s="361"/>
      <c r="Q26" s="359">
        <v>5434</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c r="A27" s="163"/>
      <c r="B27" s="385"/>
      <c r="C27" s="386"/>
      <c r="D27" s="387"/>
      <c r="E27" s="362" t="s">
        <v>170</v>
      </c>
      <c r="F27" s="363"/>
      <c r="G27" s="363"/>
      <c r="H27" s="363"/>
      <c r="I27" s="363"/>
      <c r="J27" s="363"/>
      <c r="K27" s="364"/>
      <c r="L27" s="359">
        <v>1</v>
      </c>
      <c r="M27" s="360"/>
      <c r="N27" s="360"/>
      <c r="O27" s="360"/>
      <c r="P27" s="361"/>
      <c r="Q27" s="359">
        <v>3070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c r="A28" s="163"/>
      <c r="B28" s="385"/>
      <c r="C28" s="386"/>
      <c r="D28" s="387"/>
      <c r="E28" s="362" t="s">
        <v>173</v>
      </c>
      <c r="F28" s="363"/>
      <c r="G28" s="363"/>
      <c r="H28" s="363"/>
      <c r="I28" s="363"/>
      <c r="J28" s="363"/>
      <c r="K28" s="364"/>
      <c r="L28" s="359">
        <v>1</v>
      </c>
      <c r="M28" s="360"/>
      <c r="N28" s="360"/>
      <c r="O28" s="360"/>
      <c r="P28" s="361"/>
      <c r="Q28" s="359">
        <v>2530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771713</v>
      </c>
      <c r="BO28" s="436"/>
      <c r="BP28" s="436"/>
      <c r="BQ28" s="436"/>
      <c r="BR28" s="436"/>
      <c r="BS28" s="436"/>
      <c r="BT28" s="436"/>
      <c r="BU28" s="437"/>
      <c r="BV28" s="435">
        <v>732734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c r="A29" s="163"/>
      <c r="B29" s="385"/>
      <c r="C29" s="386"/>
      <c r="D29" s="387"/>
      <c r="E29" s="362" t="s">
        <v>176</v>
      </c>
      <c r="F29" s="363"/>
      <c r="G29" s="363"/>
      <c r="H29" s="363"/>
      <c r="I29" s="363"/>
      <c r="J29" s="363"/>
      <c r="K29" s="364"/>
      <c r="L29" s="359">
        <v>6</v>
      </c>
      <c r="M29" s="360"/>
      <c r="N29" s="360"/>
      <c r="O29" s="360"/>
      <c r="P29" s="361"/>
      <c r="Q29" s="359">
        <v>2327</v>
      </c>
      <c r="R29" s="360"/>
      <c r="S29" s="360"/>
      <c r="T29" s="360"/>
      <c r="U29" s="360"/>
      <c r="V29" s="361"/>
      <c r="W29" s="450"/>
      <c r="X29" s="451"/>
      <c r="Y29" s="452"/>
      <c r="Z29" s="362" t="s">
        <v>177</v>
      </c>
      <c r="AA29" s="363"/>
      <c r="AB29" s="363"/>
      <c r="AC29" s="363"/>
      <c r="AD29" s="363"/>
      <c r="AE29" s="363"/>
      <c r="AF29" s="363"/>
      <c r="AG29" s="364"/>
      <c r="AH29" s="359">
        <v>48</v>
      </c>
      <c r="AI29" s="360"/>
      <c r="AJ29" s="360"/>
      <c r="AK29" s="360"/>
      <c r="AL29" s="361"/>
      <c r="AM29" s="359">
        <v>136368</v>
      </c>
      <c r="AN29" s="360"/>
      <c r="AO29" s="360"/>
      <c r="AP29" s="360"/>
      <c r="AQ29" s="360"/>
      <c r="AR29" s="361"/>
      <c r="AS29" s="359">
        <v>2841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503844</v>
      </c>
      <c r="BO29" s="407"/>
      <c r="BP29" s="407"/>
      <c r="BQ29" s="407"/>
      <c r="BR29" s="407"/>
      <c r="BS29" s="407"/>
      <c r="BT29" s="407"/>
      <c r="BU29" s="408"/>
      <c r="BV29" s="406">
        <v>453399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1400279</v>
      </c>
      <c r="BO30" s="441"/>
      <c r="BP30" s="441"/>
      <c r="BQ30" s="441"/>
      <c r="BR30" s="441"/>
      <c r="BS30" s="441"/>
      <c r="BT30" s="441"/>
      <c r="BU30" s="442"/>
      <c r="BV30" s="440">
        <v>1398714</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c r="A31" s="163"/>
      <c r="B31" s="185"/>
      <c r="DI31" s="186"/>
    </row>
    <row r="32" spans="1:113" ht="13.5" customHeight="1">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簡易水道特別会計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IF('各会計、関係団体の財政状況及び健全化判断比率'!B32="","",'各会計、関係団体の財政状況及び健全化判断比率'!B32)</f>
        <v>船舶交通特別会計</v>
      </c>
      <c r="BH34" s="355"/>
      <c r="BI34" s="355"/>
      <c r="BJ34" s="355"/>
      <c r="BK34" s="355"/>
      <c r="BL34" s="355"/>
      <c r="BM34" s="355"/>
      <c r="BN34" s="355"/>
      <c r="BO34" s="355"/>
      <c r="BP34" s="355"/>
      <c r="BQ34" s="355"/>
      <c r="BR34" s="355"/>
      <c r="BS34" s="355"/>
      <c r="BT34" s="355"/>
      <c r="BU34" s="355"/>
      <c r="BV34" s="163"/>
      <c r="BW34" s="354" t="str">
        <f>IF(BY34="","",MAX(C34:D43,U34:V43,AM34:AN43,BE34:BF43)+1)</f>
        <v/>
      </c>
      <c r="BX34" s="354"/>
      <c r="BY34" s="355" t="str">
        <f>IF('各会計、関係団体の財政状況及び健全化判断比率'!B68="","",'各会計、関係団体の財政状況及び健全化判断比率'!B68)</f>
        <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c r="A35" s="163"/>
      <c r="B35" s="187"/>
      <c r="C35" s="354">
        <f>IF(E35="","",C34+1)</f>
        <v>2</v>
      </c>
      <c r="D35" s="354"/>
      <c r="E35" s="355" t="str">
        <f>IF('各会計、関係団体の財政状況及び健全化判断比率'!B8="","",'各会計、関係団体の財政状況及び健全化判断比率'!B8)</f>
        <v>へき地診療所運営事業特別会計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t="str">
        <f t="shared" ref="BW35:BW43" si="2">IF(BY35="","",BW34+1)</f>
        <v/>
      </c>
      <c r="BX35" s="354"/>
      <c r="BY35" s="355" t="str">
        <f>IF('各会計、関係団体の財政状況及び健全化判断比率'!B69="","",'各会計、関係団体の財政状況及び健全化判断比率'!B69)</f>
        <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row r="55" spans="5:113"/>
    <row r="56" spans="5:113"/>
  </sheetData>
  <sheetProtection algorithmName="SHA-512" hashValue="+1iSUd+2SjXSlk+YkBU/JAOeVsT0MAPXjTS1KthUXU9EVDUD4FsWmtP025JBd6rxWxxJ1yMlkKZ+zQGXI0q1BQ==" saltValue="+G9XoF/03kaiOuCNJJMF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36" t="s">
        <v>533</v>
      </c>
      <c r="D34" s="1136"/>
      <c r="E34" s="1137"/>
      <c r="F34" s="32">
        <v>0</v>
      </c>
      <c r="G34" s="33">
        <v>0</v>
      </c>
      <c r="H34" s="33">
        <v>0</v>
      </c>
      <c r="I34" s="33">
        <v>0</v>
      </c>
      <c r="J34" s="34" t="s">
        <v>534</v>
      </c>
      <c r="K34" s="22"/>
      <c r="L34" s="22"/>
      <c r="M34" s="22"/>
      <c r="N34" s="22"/>
      <c r="O34" s="22"/>
      <c r="P34" s="22"/>
    </row>
    <row r="35" spans="1:16" ht="39" customHeight="1">
      <c r="A35" s="22"/>
      <c r="B35" s="35"/>
      <c r="C35" s="1132" t="s">
        <v>535</v>
      </c>
      <c r="D35" s="1132"/>
      <c r="E35" s="1133"/>
      <c r="F35" s="36">
        <v>0</v>
      </c>
      <c r="G35" s="37">
        <v>0</v>
      </c>
      <c r="H35" s="37">
        <v>0</v>
      </c>
      <c r="I35" s="37" t="s">
        <v>536</v>
      </c>
      <c r="J35" s="38" t="s">
        <v>537</v>
      </c>
      <c r="K35" s="22"/>
      <c r="L35" s="22"/>
      <c r="M35" s="22"/>
      <c r="N35" s="22"/>
      <c r="O35" s="22"/>
      <c r="P35" s="22"/>
    </row>
    <row r="36" spans="1:16" ht="39" customHeight="1">
      <c r="A36" s="22"/>
      <c r="B36" s="35"/>
      <c r="C36" s="1132" t="s">
        <v>538</v>
      </c>
      <c r="D36" s="1132"/>
      <c r="E36" s="1133"/>
      <c r="F36" s="36">
        <v>4.8600000000000003</v>
      </c>
      <c r="G36" s="37">
        <v>4.0199999999999996</v>
      </c>
      <c r="H36" s="37">
        <v>4.5999999999999996</v>
      </c>
      <c r="I36" s="37">
        <v>3.45</v>
      </c>
      <c r="J36" s="38">
        <v>3.51</v>
      </c>
      <c r="K36" s="22"/>
      <c r="L36" s="22"/>
      <c r="M36" s="22"/>
      <c r="N36" s="22"/>
      <c r="O36" s="22"/>
      <c r="P36" s="22"/>
    </row>
    <row r="37" spans="1:16" ht="39" customHeight="1">
      <c r="A37" s="22"/>
      <c r="B37" s="35"/>
      <c r="C37" s="1132" t="s">
        <v>539</v>
      </c>
      <c r="D37" s="1132"/>
      <c r="E37" s="1133"/>
      <c r="F37" s="36">
        <v>0.79</v>
      </c>
      <c r="G37" s="37">
        <v>5.34</v>
      </c>
      <c r="H37" s="37">
        <v>3.46</v>
      </c>
      <c r="I37" s="37">
        <v>2.75</v>
      </c>
      <c r="J37" s="38">
        <v>3.21</v>
      </c>
      <c r="K37" s="22"/>
      <c r="L37" s="22"/>
      <c r="M37" s="22"/>
      <c r="N37" s="22"/>
      <c r="O37" s="22"/>
      <c r="P37" s="22"/>
    </row>
    <row r="38" spans="1:16" ht="39" customHeight="1">
      <c r="A38" s="22"/>
      <c r="B38" s="35"/>
      <c r="C38" s="1132" t="s">
        <v>540</v>
      </c>
      <c r="D38" s="1132"/>
      <c r="E38" s="1133"/>
      <c r="F38" s="36">
        <v>0.71</v>
      </c>
      <c r="G38" s="37">
        <v>0.52</v>
      </c>
      <c r="H38" s="37">
        <v>0.17</v>
      </c>
      <c r="I38" s="37">
        <v>0.18</v>
      </c>
      <c r="J38" s="38">
        <v>0.52</v>
      </c>
      <c r="K38" s="22"/>
      <c r="L38" s="22"/>
      <c r="M38" s="22"/>
      <c r="N38" s="22"/>
      <c r="O38" s="22"/>
      <c r="P38" s="22"/>
    </row>
    <row r="39" spans="1:16" ht="39" customHeight="1">
      <c r="A39" s="22"/>
      <c r="B39" s="35"/>
      <c r="C39" s="1132" t="s">
        <v>541</v>
      </c>
      <c r="D39" s="1132"/>
      <c r="E39" s="1133"/>
      <c r="F39" s="36">
        <v>0</v>
      </c>
      <c r="G39" s="37">
        <v>0.55000000000000004</v>
      </c>
      <c r="H39" s="37">
        <v>0.02</v>
      </c>
      <c r="I39" s="37">
        <v>0.43</v>
      </c>
      <c r="J39" s="38">
        <v>0.13</v>
      </c>
      <c r="K39" s="22"/>
      <c r="L39" s="22"/>
      <c r="M39" s="22"/>
      <c r="N39" s="22"/>
      <c r="O39" s="22"/>
      <c r="P39" s="22"/>
    </row>
    <row r="40" spans="1:16" ht="39" customHeight="1">
      <c r="A40" s="22"/>
      <c r="B40" s="35"/>
      <c r="C40" s="1132" t="s">
        <v>542</v>
      </c>
      <c r="D40" s="1132"/>
      <c r="E40" s="1133"/>
      <c r="F40" s="36">
        <v>0.01</v>
      </c>
      <c r="G40" s="37">
        <v>0.02</v>
      </c>
      <c r="H40" s="37">
        <v>0.01</v>
      </c>
      <c r="I40" s="37">
        <v>0.01</v>
      </c>
      <c r="J40" s="38">
        <v>0</v>
      </c>
      <c r="K40" s="22"/>
      <c r="L40" s="22"/>
      <c r="M40" s="22"/>
      <c r="N40" s="22"/>
      <c r="O40" s="22"/>
      <c r="P40" s="22"/>
    </row>
    <row r="41" spans="1:16" ht="39" customHeight="1">
      <c r="A41" s="22"/>
      <c r="B41" s="35"/>
      <c r="C41" s="1132"/>
      <c r="D41" s="1132"/>
      <c r="E41" s="1133"/>
      <c r="F41" s="36"/>
      <c r="G41" s="37"/>
      <c r="H41" s="37"/>
      <c r="I41" s="37"/>
      <c r="J41" s="38"/>
      <c r="K41" s="22"/>
      <c r="L41" s="22"/>
      <c r="M41" s="22"/>
      <c r="N41" s="22"/>
      <c r="O41" s="22"/>
      <c r="P41" s="22"/>
    </row>
    <row r="42" spans="1:16" ht="39" customHeight="1">
      <c r="A42" s="22"/>
      <c r="B42" s="39"/>
      <c r="C42" s="1132" t="s">
        <v>543</v>
      </c>
      <c r="D42" s="1132"/>
      <c r="E42" s="1133"/>
      <c r="F42" s="36" t="s">
        <v>486</v>
      </c>
      <c r="G42" s="37" t="s">
        <v>486</v>
      </c>
      <c r="H42" s="37" t="s">
        <v>486</v>
      </c>
      <c r="I42" s="37" t="s">
        <v>486</v>
      </c>
      <c r="J42" s="38" t="s">
        <v>486</v>
      </c>
      <c r="K42" s="22"/>
      <c r="L42" s="22"/>
      <c r="M42" s="22"/>
      <c r="N42" s="22"/>
      <c r="O42" s="22"/>
      <c r="P42" s="22"/>
    </row>
    <row r="43" spans="1:16" ht="39" customHeight="1" thickBot="1">
      <c r="A43" s="22"/>
      <c r="B43" s="40"/>
      <c r="C43" s="1134" t="s">
        <v>544</v>
      </c>
      <c r="D43" s="1134"/>
      <c r="E43" s="1135"/>
      <c r="F43" s="41" t="s">
        <v>486</v>
      </c>
      <c r="G43" s="42" t="s">
        <v>486</v>
      </c>
      <c r="H43" s="42" t="s">
        <v>486</v>
      </c>
      <c r="I43" s="42" t="s">
        <v>486</v>
      </c>
      <c r="J43" s="43" t="s">
        <v>486</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kzU81Wy36/1NipRsHaB1yWKBAvd+IKCG0nl31CdvxOgfG8ZZ/CpMKgdTlwnX69qK/IhpK/b5yPVGVmboEl7AnQ==" saltValue="OBd058cTcRwcF6XplRvl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c r="A45" s="46"/>
      <c r="B45" s="1161" t="s">
        <v>9</v>
      </c>
      <c r="C45" s="1162"/>
      <c r="D45" s="56"/>
      <c r="E45" s="1167" t="s">
        <v>10</v>
      </c>
      <c r="F45" s="1167"/>
      <c r="G45" s="1167"/>
      <c r="H45" s="1167"/>
      <c r="I45" s="1167"/>
      <c r="J45" s="1168"/>
      <c r="K45" s="57">
        <v>435</v>
      </c>
      <c r="L45" s="58">
        <v>413</v>
      </c>
      <c r="M45" s="58">
        <v>430</v>
      </c>
      <c r="N45" s="58">
        <v>540</v>
      </c>
      <c r="O45" s="59">
        <v>558</v>
      </c>
      <c r="P45" s="46"/>
      <c r="Q45" s="46"/>
      <c r="R45" s="46"/>
      <c r="S45" s="46"/>
      <c r="T45" s="46"/>
      <c r="U45" s="46"/>
    </row>
    <row r="46" spans="1:21" ht="30.75" customHeight="1">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c r="A48" s="46"/>
      <c r="B48" s="1163"/>
      <c r="C48" s="1164"/>
      <c r="D48" s="60"/>
      <c r="E48" s="1140" t="s">
        <v>13</v>
      </c>
      <c r="F48" s="1140"/>
      <c r="G48" s="1140"/>
      <c r="H48" s="1140"/>
      <c r="I48" s="1140"/>
      <c r="J48" s="1141"/>
      <c r="K48" s="61">
        <v>14</v>
      </c>
      <c r="L48" s="62">
        <v>34</v>
      </c>
      <c r="M48" s="62">
        <v>37</v>
      </c>
      <c r="N48" s="62">
        <v>37</v>
      </c>
      <c r="O48" s="63">
        <v>38</v>
      </c>
      <c r="P48" s="46"/>
      <c r="Q48" s="46"/>
      <c r="R48" s="46"/>
      <c r="S48" s="46"/>
      <c r="T48" s="46"/>
      <c r="U48" s="46"/>
    </row>
    <row r="49" spans="1:21" ht="30.75" customHeight="1">
      <c r="A49" s="46"/>
      <c r="B49" s="1163"/>
      <c r="C49" s="1164"/>
      <c r="D49" s="60"/>
      <c r="E49" s="1140" t="s">
        <v>14</v>
      </c>
      <c r="F49" s="1140"/>
      <c r="G49" s="1140"/>
      <c r="H49" s="1140"/>
      <c r="I49" s="1140"/>
      <c r="J49" s="1141"/>
      <c r="K49" s="61" t="s">
        <v>486</v>
      </c>
      <c r="L49" s="62" t="s">
        <v>486</v>
      </c>
      <c r="M49" s="62" t="s">
        <v>486</v>
      </c>
      <c r="N49" s="62" t="s">
        <v>486</v>
      </c>
      <c r="O49" s="63" t="s">
        <v>486</v>
      </c>
      <c r="P49" s="46"/>
      <c r="Q49" s="46"/>
      <c r="R49" s="46"/>
      <c r="S49" s="46"/>
      <c r="T49" s="46"/>
      <c r="U49" s="46"/>
    </row>
    <row r="50" spans="1:21" ht="30.75" customHeight="1">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c r="A52" s="46"/>
      <c r="B52" s="1138" t="s">
        <v>17</v>
      </c>
      <c r="C52" s="1139"/>
      <c r="D52" s="64"/>
      <c r="E52" s="1140" t="s">
        <v>18</v>
      </c>
      <c r="F52" s="1140"/>
      <c r="G52" s="1140"/>
      <c r="H52" s="1140"/>
      <c r="I52" s="1140"/>
      <c r="J52" s="1141"/>
      <c r="K52" s="61">
        <v>348</v>
      </c>
      <c r="L52" s="62">
        <v>429</v>
      </c>
      <c r="M52" s="62">
        <v>446</v>
      </c>
      <c r="N52" s="62">
        <v>491</v>
      </c>
      <c r="O52" s="63">
        <v>526</v>
      </c>
      <c r="P52" s="46"/>
      <c r="Q52" s="46"/>
      <c r="R52" s="46"/>
      <c r="S52" s="46"/>
      <c r="T52" s="46"/>
      <c r="U52" s="46"/>
    </row>
    <row r="53" spans="1:21" ht="30.75" customHeight="1" thickBot="1">
      <c r="A53" s="46"/>
      <c r="B53" s="1142" t="s">
        <v>19</v>
      </c>
      <c r="C53" s="1143"/>
      <c r="D53" s="65"/>
      <c r="E53" s="1144" t="s">
        <v>20</v>
      </c>
      <c r="F53" s="1144"/>
      <c r="G53" s="1144"/>
      <c r="H53" s="1144"/>
      <c r="I53" s="1144"/>
      <c r="J53" s="1145"/>
      <c r="K53" s="66">
        <v>101</v>
      </c>
      <c r="L53" s="67">
        <v>18</v>
      </c>
      <c r="M53" s="67">
        <v>21</v>
      </c>
      <c r="N53" s="67">
        <v>86</v>
      </c>
      <c r="O53" s="68">
        <v>70</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c r="B58" s="1146" t="s">
        <v>24</v>
      </c>
      <c r="C58" s="1147"/>
      <c r="D58" s="1152" t="s">
        <v>25</v>
      </c>
      <c r="E58" s="1153"/>
      <c r="F58" s="1153"/>
      <c r="G58" s="1153"/>
      <c r="H58" s="1153"/>
      <c r="I58" s="1153"/>
      <c r="J58" s="1154"/>
      <c r="K58" s="81"/>
      <c r="L58" s="82"/>
      <c r="M58" s="82"/>
      <c r="N58" s="82"/>
      <c r="O58" s="83"/>
    </row>
    <row r="59" spans="1:21" ht="31.5" customHeight="1">
      <c r="B59" s="1148"/>
      <c r="C59" s="1149"/>
      <c r="D59" s="1155" t="s">
        <v>26</v>
      </c>
      <c r="E59" s="1156"/>
      <c r="F59" s="1156"/>
      <c r="G59" s="1156"/>
      <c r="H59" s="1156"/>
      <c r="I59" s="1156"/>
      <c r="J59" s="1157"/>
      <c r="K59" s="84"/>
      <c r="L59" s="85"/>
      <c r="M59" s="85"/>
      <c r="N59" s="85"/>
      <c r="O59" s="86"/>
    </row>
    <row r="60" spans="1:21" ht="31.5" customHeight="1" thickBot="1">
      <c r="B60" s="1150"/>
      <c r="C60" s="1151"/>
      <c r="D60" s="1158" t="s">
        <v>27</v>
      </c>
      <c r="E60" s="1159"/>
      <c r="F60" s="1159"/>
      <c r="G60" s="1159"/>
      <c r="H60" s="1159"/>
      <c r="I60" s="1159"/>
      <c r="J60" s="1160"/>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EYTn0+ysdStaUX2FozbVexcjixP1TpCX+45o7Hbrj7glTixeyVa/AEis/4OTeV5Cupskj3b61KW4PhoZfubvQ==" saltValue="hMgZ7TK1ZrHW47LmQ1XH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525</v>
      </c>
      <c r="J40" s="101" t="s">
        <v>526</v>
      </c>
      <c r="K40" s="101" t="s">
        <v>527</v>
      </c>
      <c r="L40" s="101" t="s">
        <v>528</v>
      </c>
      <c r="M40" s="102" t="s">
        <v>529</v>
      </c>
    </row>
    <row r="41" spans="2:13" ht="27.75" customHeight="1">
      <c r="B41" s="1181" t="s">
        <v>30</v>
      </c>
      <c r="C41" s="1182"/>
      <c r="D41" s="103"/>
      <c r="E41" s="1183" t="s">
        <v>31</v>
      </c>
      <c r="F41" s="1183"/>
      <c r="G41" s="1183"/>
      <c r="H41" s="1184"/>
      <c r="I41" s="330">
        <v>5225</v>
      </c>
      <c r="J41" s="331">
        <v>5919</v>
      </c>
      <c r="K41" s="331">
        <v>6017</v>
      </c>
      <c r="L41" s="331">
        <v>6012</v>
      </c>
      <c r="M41" s="332">
        <v>6359</v>
      </c>
    </row>
    <row r="42" spans="2:13" ht="27.75" customHeight="1">
      <c r="B42" s="1171"/>
      <c r="C42" s="1172"/>
      <c r="D42" s="104"/>
      <c r="E42" s="1175" t="s">
        <v>32</v>
      </c>
      <c r="F42" s="1175"/>
      <c r="G42" s="1175"/>
      <c r="H42" s="1176"/>
      <c r="I42" s="333" t="s">
        <v>486</v>
      </c>
      <c r="J42" s="334" t="s">
        <v>486</v>
      </c>
      <c r="K42" s="334" t="s">
        <v>486</v>
      </c>
      <c r="L42" s="334" t="s">
        <v>486</v>
      </c>
      <c r="M42" s="335" t="s">
        <v>486</v>
      </c>
    </row>
    <row r="43" spans="2:13" ht="27.75" customHeight="1">
      <c r="B43" s="1171"/>
      <c r="C43" s="1172"/>
      <c r="D43" s="104"/>
      <c r="E43" s="1175" t="s">
        <v>33</v>
      </c>
      <c r="F43" s="1175"/>
      <c r="G43" s="1175"/>
      <c r="H43" s="1176"/>
      <c r="I43" s="333">
        <v>151</v>
      </c>
      <c r="J43" s="334">
        <v>349</v>
      </c>
      <c r="K43" s="334">
        <v>249</v>
      </c>
      <c r="L43" s="334">
        <v>439</v>
      </c>
      <c r="M43" s="335">
        <v>542</v>
      </c>
    </row>
    <row r="44" spans="2:13" ht="27.75" customHeight="1">
      <c r="B44" s="1171"/>
      <c r="C44" s="1172"/>
      <c r="D44" s="104"/>
      <c r="E44" s="1175" t="s">
        <v>34</v>
      </c>
      <c r="F44" s="1175"/>
      <c r="G44" s="1175"/>
      <c r="H44" s="1176"/>
      <c r="I44" s="333" t="s">
        <v>486</v>
      </c>
      <c r="J44" s="334" t="s">
        <v>486</v>
      </c>
      <c r="K44" s="334" t="s">
        <v>486</v>
      </c>
      <c r="L44" s="334" t="s">
        <v>486</v>
      </c>
      <c r="M44" s="335" t="s">
        <v>486</v>
      </c>
    </row>
    <row r="45" spans="2:13" ht="27.75" customHeight="1">
      <c r="B45" s="1171"/>
      <c r="C45" s="1172"/>
      <c r="D45" s="104"/>
      <c r="E45" s="1175" t="s">
        <v>35</v>
      </c>
      <c r="F45" s="1175"/>
      <c r="G45" s="1175"/>
      <c r="H45" s="1176"/>
      <c r="I45" s="333">
        <v>78</v>
      </c>
      <c r="J45" s="334">
        <v>60</v>
      </c>
      <c r="K45" s="334">
        <v>53</v>
      </c>
      <c r="L45" s="334" t="s">
        <v>486</v>
      </c>
      <c r="M45" s="335" t="s">
        <v>486</v>
      </c>
    </row>
    <row r="46" spans="2:13" ht="27.75" customHeight="1">
      <c r="B46" s="1171"/>
      <c r="C46" s="1172"/>
      <c r="D46" s="105"/>
      <c r="E46" s="1175" t="s">
        <v>36</v>
      </c>
      <c r="F46" s="1175"/>
      <c r="G46" s="1175"/>
      <c r="H46" s="1176"/>
      <c r="I46" s="333" t="s">
        <v>486</v>
      </c>
      <c r="J46" s="334" t="s">
        <v>486</v>
      </c>
      <c r="K46" s="334" t="s">
        <v>486</v>
      </c>
      <c r="L46" s="334" t="s">
        <v>486</v>
      </c>
      <c r="M46" s="335" t="s">
        <v>486</v>
      </c>
    </row>
    <row r="47" spans="2:13" ht="27.75" customHeight="1">
      <c r="B47" s="1171"/>
      <c r="C47" s="1172"/>
      <c r="D47" s="106"/>
      <c r="E47" s="1185" t="s">
        <v>37</v>
      </c>
      <c r="F47" s="1186"/>
      <c r="G47" s="1186"/>
      <c r="H47" s="1187"/>
      <c r="I47" s="333" t="s">
        <v>486</v>
      </c>
      <c r="J47" s="334" t="s">
        <v>486</v>
      </c>
      <c r="K47" s="334" t="s">
        <v>486</v>
      </c>
      <c r="L47" s="334" t="s">
        <v>486</v>
      </c>
      <c r="M47" s="335" t="s">
        <v>486</v>
      </c>
    </row>
    <row r="48" spans="2:13" ht="27.75" customHeight="1">
      <c r="B48" s="1171"/>
      <c r="C48" s="1172"/>
      <c r="D48" s="104"/>
      <c r="E48" s="1175" t="s">
        <v>38</v>
      </c>
      <c r="F48" s="1175"/>
      <c r="G48" s="1175"/>
      <c r="H48" s="1176"/>
      <c r="I48" s="333" t="s">
        <v>486</v>
      </c>
      <c r="J48" s="334" t="s">
        <v>486</v>
      </c>
      <c r="K48" s="334" t="s">
        <v>486</v>
      </c>
      <c r="L48" s="334" t="s">
        <v>486</v>
      </c>
      <c r="M48" s="335" t="s">
        <v>486</v>
      </c>
    </row>
    <row r="49" spans="2:13" ht="27.75" customHeight="1">
      <c r="B49" s="1173"/>
      <c r="C49" s="1174"/>
      <c r="D49" s="104"/>
      <c r="E49" s="1175" t="s">
        <v>39</v>
      </c>
      <c r="F49" s="1175"/>
      <c r="G49" s="1175"/>
      <c r="H49" s="1176"/>
      <c r="I49" s="333" t="s">
        <v>486</v>
      </c>
      <c r="J49" s="334" t="s">
        <v>486</v>
      </c>
      <c r="K49" s="334" t="s">
        <v>486</v>
      </c>
      <c r="L49" s="334" t="s">
        <v>486</v>
      </c>
      <c r="M49" s="335" t="s">
        <v>486</v>
      </c>
    </row>
    <row r="50" spans="2:13" ht="27.75" customHeight="1">
      <c r="B50" s="1169" t="s">
        <v>40</v>
      </c>
      <c r="C50" s="1170"/>
      <c r="D50" s="107"/>
      <c r="E50" s="1175" t="s">
        <v>41</v>
      </c>
      <c r="F50" s="1175"/>
      <c r="G50" s="1175"/>
      <c r="H50" s="1176"/>
      <c r="I50" s="333">
        <v>2885</v>
      </c>
      <c r="J50" s="334">
        <v>2825</v>
      </c>
      <c r="K50" s="334">
        <v>2911</v>
      </c>
      <c r="L50" s="334">
        <v>1959</v>
      </c>
      <c r="M50" s="335">
        <v>1839</v>
      </c>
    </row>
    <row r="51" spans="2:13" ht="27.75" customHeight="1">
      <c r="B51" s="1171"/>
      <c r="C51" s="1172"/>
      <c r="D51" s="104"/>
      <c r="E51" s="1175" t="s">
        <v>42</v>
      </c>
      <c r="F51" s="1175"/>
      <c r="G51" s="1175"/>
      <c r="H51" s="1176"/>
      <c r="I51" s="333" t="s">
        <v>486</v>
      </c>
      <c r="J51" s="334" t="s">
        <v>486</v>
      </c>
      <c r="K51" s="334" t="s">
        <v>486</v>
      </c>
      <c r="L51" s="334" t="s">
        <v>486</v>
      </c>
      <c r="M51" s="335" t="s">
        <v>486</v>
      </c>
    </row>
    <row r="52" spans="2:13" ht="27.75" customHeight="1">
      <c r="B52" s="1173"/>
      <c r="C52" s="1174"/>
      <c r="D52" s="104"/>
      <c r="E52" s="1175" t="s">
        <v>43</v>
      </c>
      <c r="F52" s="1175"/>
      <c r="G52" s="1175"/>
      <c r="H52" s="1176"/>
      <c r="I52" s="333">
        <v>4365</v>
      </c>
      <c r="J52" s="334">
        <v>4526</v>
      </c>
      <c r="K52" s="334">
        <v>4741</v>
      </c>
      <c r="L52" s="334">
        <v>5290</v>
      </c>
      <c r="M52" s="335">
        <v>5327</v>
      </c>
    </row>
    <row r="53" spans="2:13" ht="27.75" customHeight="1" thickBot="1">
      <c r="B53" s="1177" t="s">
        <v>19</v>
      </c>
      <c r="C53" s="1178"/>
      <c r="D53" s="108"/>
      <c r="E53" s="1179" t="s">
        <v>44</v>
      </c>
      <c r="F53" s="1179"/>
      <c r="G53" s="1179"/>
      <c r="H53" s="1180"/>
      <c r="I53" s="336">
        <v>-1796</v>
      </c>
      <c r="J53" s="337">
        <v>-1024</v>
      </c>
      <c r="K53" s="337">
        <v>-1333</v>
      </c>
      <c r="L53" s="337">
        <v>-799</v>
      </c>
      <c r="M53" s="338">
        <v>-265</v>
      </c>
    </row>
    <row r="54" spans="2:13" ht="27.75" customHeight="1">
      <c r="B54" s="109"/>
      <c r="C54" s="110"/>
      <c r="D54" s="110"/>
      <c r="E54" s="111"/>
      <c r="F54" s="111"/>
      <c r="G54" s="111"/>
      <c r="H54" s="111"/>
      <c r="I54" s="112"/>
      <c r="J54" s="112"/>
      <c r="K54" s="112"/>
      <c r="L54" s="112"/>
      <c r="M54" s="112"/>
    </row>
    <row r="55" spans="2:13" ht="13"/>
  </sheetData>
  <sheetProtection algorithmName="SHA-512" hashValue="aDpvcKzWxZ8hyvIMjNH7O75nCPjynuZlszLBQt1odhiJoET1aeFsQMd1wsVSLMGiLtZJQ3H1aVj3rL8y4iLpBA==" saltValue="Lg6LD/i5hMl1tuwVbtQG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527</v>
      </c>
      <c r="G54" s="117" t="s">
        <v>528</v>
      </c>
      <c r="H54" s="118" t="s">
        <v>529</v>
      </c>
    </row>
    <row r="55" spans="2:8" ht="52.5" customHeight="1">
      <c r="B55" s="119"/>
      <c r="C55" s="1196" t="s">
        <v>46</v>
      </c>
      <c r="D55" s="1196"/>
      <c r="E55" s="1197"/>
      <c r="F55" s="339">
        <v>754</v>
      </c>
      <c r="G55" s="339">
        <v>733</v>
      </c>
      <c r="H55" s="340">
        <v>772</v>
      </c>
    </row>
    <row r="56" spans="2:8" ht="52.5" customHeight="1">
      <c r="B56" s="120"/>
      <c r="C56" s="1198" t="s">
        <v>47</v>
      </c>
      <c r="D56" s="1198"/>
      <c r="E56" s="1199"/>
      <c r="F56" s="341">
        <v>453</v>
      </c>
      <c r="G56" s="341">
        <v>453</v>
      </c>
      <c r="H56" s="342">
        <v>504</v>
      </c>
    </row>
    <row r="57" spans="2:8" ht="53.25" customHeight="1">
      <c r="B57" s="120"/>
      <c r="C57" s="1200" t="s">
        <v>48</v>
      </c>
      <c r="D57" s="1200"/>
      <c r="E57" s="1201"/>
      <c r="F57" s="343">
        <v>1412</v>
      </c>
      <c r="G57" s="343">
        <v>1399</v>
      </c>
      <c r="H57" s="344">
        <v>1400</v>
      </c>
    </row>
    <row r="58" spans="2:8" ht="45.75" customHeight="1">
      <c r="B58" s="121"/>
      <c r="C58" s="1188" t="s">
        <v>550</v>
      </c>
      <c r="D58" s="1189"/>
      <c r="E58" s="1190"/>
      <c r="F58" s="345">
        <v>685</v>
      </c>
      <c r="G58" s="345">
        <v>669</v>
      </c>
      <c r="H58" s="346">
        <v>667</v>
      </c>
    </row>
    <row r="59" spans="2:8" ht="45.75" customHeight="1">
      <c r="B59" s="121"/>
      <c r="C59" s="1188" t="s">
        <v>551</v>
      </c>
      <c r="D59" s="1189"/>
      <c r="E59" s="1190"/>
      <c r="F59" s="345">
        <v>300</v>
      </c>
      <c r="G59" s="345">
        <v>300</v>
      </c>
      <c r="H59" s="346">
        <v>300</v>
      </c>
    </row>
    <row r="60" spans="2:8" ht="45.75" customHeight="1">
      <c r="B60" s="121"/>
      <c r="C60" s="1188" t="s">
        <v>552</v>
      </c>
      <c r="D60" s="1189"/>
      <c r="E60" s="1190"/>
      <c r="F60" s="345">
        <v>293</v>
      </c>
      <c r="G60" s="345">
        <v>286</v>
      </c>
      <c r="H60" s="346">
        <v>287</v>
      </c>
    </row>
    <row r="61" spans="2:8" ht="45.75" customHeight="1">
      <c r="B61" s="121"/>
      <c r="C61" s="1188" t="s">
        <v>553</v>
      </c>
      <c r="D61" s="1189"/>
      <c r="E61" s="1190"/>
      <c r="F61" s="345">
        <v>100</v>
      </c>
      <c r="G61" s="345">
        <v>100</v>
      </c>
      <c r="H61" s="346">
        <v>100</v>
      </c>
    </row>
    <row r="62" spans="2:8" ht="45.75" customHeight="1" thickBot="1">
      <c r="B62" s="122"/>
      <c r="C62" s="1191" t="s">
        <v>554</v>
      </c>
      <c r="D62" s="1192"/>
      <c r="E62" s="1193"/>
      <c r="F62" s="347">
        <v>22</v>
      </c>
      <c r="G62" s="347">
        <v>23</v>
      </c>
      <c r="H62" s="348">
        <v>23</v>
      </c>
    </row>
    <row r="63" spans="2:8" ht="52.5" customHeight="1" thickBot="1">
      <c r="B63" s="123"/>
      <c r="C63" s="1194" t="s">
        <v>49</v>
      </c>
      <c r="D63" s="1194"/>
      <c r="E63" s="1195"/>
      <c r="F63" s="349">
        <v>2619</v>
      </c>
      <c r="G63" s="349">
        <v>2585</v>
      </c>
      <c r="H63" s="350">
        <v>2676</v>
      </c>
    </row>
    <row r="64" spans="2:8" ht="13"/>
  </sheetData>
  <sheetProtection algorithmName="SHA-512" hashValue="xypRdcZLBNSJLFaM2cxnlHyVE1koIgnI7JOFhN6TH3xq+SNOUTYMWbLO4CReknY9JuM00Utjyk1g5F+4/6g+OQ==" saltValue="Vd25j92luWvmqiPDDST+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30" customWidth="1"/>
    <col min="2" max="8" width="13.36328125" style="130" customWidth="1"/>
    <col min="9" max="16384" width="11.08984375" style="130"/>
  </cols>
  <sheetData>
    <row r="1" spans="1:8">
      <c r="A1" s="124"/>
      <c r="B1" s="125"/>
      <c r="C1" s="126"/>
      <c r="D1" s="127"/>
      <c r="E1" s="128"/>
      <c r="F1" s="128"/>
      <c r="G1" s="128"/>
      <c r="H1" s="129"/>
    </row>
    <row r="2" spans="1:8">
      <c r="A2" s="131"/>
      <c r="B2" s="132"/>
      <c r="C2" s="133"/>
      <c r="D2" s="134" t="s">
        <v>50</v>
      </c>
      <c r="E2" s="135"/>
      <c r="F2" s="136" t="s">
        <v>524</v>
      </c>
      <c r="G2" s="137"/>
      <c r="H2" s="138"/>
    </row>
    <row r="3" spans="1:8">
      <c r="A3" s="134" t="s">
        <v>517</v>
      </c>
      <c r="B3" s="139"/>
      <c r="C3" s="140"/>
      <c r="D3" s="141">
        <v>4280404</v>
      </c>
      <c r="E3" s="142"/>
      <c r="F3" s="143">
        <v>301035</v>
      </c>
      <c r="G3" s="144"/>
      <c r="H3" s="145"/>
    </row>
    <row r="4" spans="1:8">
      <c r="A4" s="146"/>
      <c r="B4" s="147"/>
      <c r="C4" s="148"/>
      <c r="D4" s="149">
        <v>739327</v>
      </c>
      <c r="E4" s="150"/>
      <c r="F4" s="151">
        <v>154376</v>
      </c>
      <c r="G4" s="152"/>
      <c r="H4" s="153"/>
    </row>
    <row r="5" spans="1:8">
      <c r="A5" s="134" t="s">
        <v>519</v>
      </c>
      <c r="B5" s="139"/>
      <c r="C5" s="140"/>
      <c r="D5" s="141">
        <v>4512865</v>
      </c>
      <c r="E5" s="142"/>
      <c r="F5" s="143">
        <v>362690</v>
      </c>
      <c r="G5" s="144"/>
      <c r="H5" s="145"/>
    </row>
    <row r="6" spans="1:8">
      <c r="A6" s="146"/>
      <c r="B6" s="147"/>
      <c r="C6" s="148"/>
      <c r="D6" s="149">
        <v>911352</v>
      </c>
      <c r="E6" s="150"/>
      <c r="F6" s="151">
        <v>172580</v>
      </c>
      <c r="G6" s="152"/>
      <c r="H6" s="153"/>
    </row>
    <row r="7" spans="1:8">
      <c r="A7" s="134" t="s">
        <v>520</v>
      </c>
      <c r="B7" s="139"/>
      <c r="C7" s="140"/>
      <c r="D7" s="141">
        <v>3374205</v>
      </c>
      <c r="E7" s="142"/>
      <c r="F7" s="143">
        <v>296093</v>
      </c>
      <c r="G7" s="144"/>
      <c r="H7" s="145"/>
    </row>
    <row r="8" spans="1:8">
      <c r="A8" s="146"/>
      <c r="B8" s="147"/>
      <c r="C8" s="148"/>
      <c r="D8" s="149">
        <v>707960</v>
      </c>
      <c r="E8" s="150"/>
      <c r="F8" s="151">
        <v>140545</v>
      </c>
      <c r="G8" s="152"/>
      <c r="H8" s="153"/>
    </row>
    <row r="9" spans="1:8">
      <c r="A9" s="134" t="s">
        <v>521</v>
      </c>
      <c r="B9" s="139"/>
      <c r="C9" s="140"/>
      <c r="D9" s="141">
        <v>2554592</v>
      </c>
      <c r="E9" s="142"/>
      <c r="F9" s="143">
        <v>308655</v>
      </c>
      <c r="G9" s="144"/>
      <c r="H9" s="145"/>
    </row>
    <row r="10" spans="1:8">
      <c r="A10" s="146"/>
      <c r="B10" s="147"/>
      <c r="C10" s="148"/>
      <c r="D10" s="149">
        <v>463724</v>
      </c>
      <c r="E10" s="150"/>
      <c r="F10" s="151">
        <v>169887</v>
      </c>
      <c r="G10" s="152"/>
      <c r="H10" s="153"/>
    </row>
    <row r="11" spans="1:8">
      <c r="A11" s="134" t="s">
        <v>522</v>
      </c>
      <c r="B11" s="139"/>
      <c r="C11" s="140"/>
      <c r="D11" s="141">
        <v>4423658</v>
      </c>
      <c r="E11" s="142"/>
      <c r="F11" s="143">
        <v>325476</v>
      </c>
      <c r="G11" s="144"/>
      <c r="H11" s="145"/>
    </row>
    <row r="12" spans="1:8">
      <c r="A12" s="146"/>
      <c r="B12" s="147"/>
      <c r="C12" s="154"/>
      <c r="D12" s="149">
        <v>1327572</v>
      </c>
      <c r="E12" s="150"/>
      <c r="F12" s="151">
        <v>190204</v>
      </c>
      <c r="G12" s="152"/>
      <c r="H12" s="153"/>
    </row>
    <row r="13" spans="1:8">
      <c r="A13" s="134"/>
      <c r="B13" s="139"/>
      <c r="C13" s="140"/>
      <c r="D13" s="141">
        <v>3829145</v>
      </c>
      <c r="E13" s="142"/>
      <c r="F13" s="143">
        <v>318790</v>
      </c>
      <c r="G13" s="155"/>
      <c r="H13" s="145"/>
    </row>
    <row r="14" spans="1:8">
      <c r="A14" s="146"/>
      <c r="B14" s="147"/>
      <c r="C14" s="148"/>
      <c r="D14" s="149">
        <v>829987</v>
      </c>
      <c r="E14" s="150"/>
      <c r="F14" s="151">
        <v>165518</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4.8600000000000003</v>
      </c>
      <c r="C19" s="156">
        <f>ROUND(VALUE(SUBSTITUTE(実質収支比率等に係る経年分析!G$48,"▲","-")),2)</f>
        <v>4.0199999999999996</v>
      </c>
      <c r="D19" s="156">
        <f>ROUND(VALUE(SUBSTITUTE(実質収支比率等に係る経年分析!H$48,"▲","-")),2)</f>
        <v>4.5999999999999996</v>
      </c>
      <c r="E19" s="156">
        <f>ROUND(VALUE(SUBSTITUTE(実質収支比率等に係る経年分析!I$48,"▲","-")),2)</f>
        <v>3.46</v>
      </c>
      <c r="F19" s="156">
        <f>ROUND(VALUE(SUBSTITUTE(実質収支比率等に係る経年分析!J$48,"▲","-")),2)</f>
        <v>0.35</v>
      </c>
    </row>
    <row r="20" spans="1:11">
      <c r="A20" s="156" t="s">
        <v>53</v>
      </c>
      <c r="B20" s="156">
        <f>ROUND(VALUE(SUBSTITUTE(実質収支比率等に係る経年分析!F$47,"▲","-")),2)</f>
        <v>44.51</v>
      </c>
      <c r="C20" s="156">
        <f>ROUND(VALUE(SUBSTITUTE(実質収支比率等に係る経年分析!G$47,"▲","-")),2)</f>
        <v>46.16</v>
      </c>
      <c r="D20" s="156">
        <f>ROUND(VALUE(SUBSTITUTE(実質収支比率等に係る経年分析!H$47,"▲","-")),2)</f>
        <v>45.96</v>
      </c>
      <c r="E20" s="156">
        <f>ROUND(VALUE(SUBSTITUTE(実質収支比率等に係る経年分析!I$47,"▲","-")),2)</f>
        <v>43.12</v>
      </c>
      <c r="F20" s="156">
        <f>ROUND(VALUE(SUBSTITUTE(実質収支比率等に係る経年分析!J$47,"▲","-")),2)</f>
        <v>44.22</v>
      </c>
    </row>
    <row r="21" spans="1:11">
      <c r="A21" s="156" t="s">
        <v>54</v>
      </c>
      <c r="B21" s="156">
        <f>IF(ISNUMBER(VALUE(SUBSTITUTE(実質収支比率等に係る経年分析!F$49,"▲","-"))),ROUND(VALUE(SUBSTITUTE(実質収支比率等に係る経年分析!F$49,"▲","-")),2),NA())</f>
        <v>-5.28</v>
      </c>
      <c r="C21" s="156">
        <f>IF(ISNUMBER(VALUE(SUBSTITUTE(実質収支比率等に係る経年分析!G$49,"▲","-"))),ROUND(VALUE(SUBSTITUTE(実質収支比率等に係る経年分析!G$49,"▲","-")),2),NA())</f>
        <v>4.7300000000000004</v>
      </c>
      <c r="D21" s="156">
        <f>IF(ISNUMBER(VALUE(SUBSTITUTE(実質収支比率等に係る経年分析!H$49,"▲","-"))),ROUND(VALUE(SUBSTITUTE(実質収支比率等に係る経年分析!H$49,"▲","-")),2),NA())</f>
        <v>7.49</v>
      </c>
      <c r="E21" s="156">
        <f>IF(ISNUMBER(VALUE(SUBSTITUTE(実質収支比率等に係る経年分析!I$49,"▲","-"))),ROUND(VALUE(SUBSTITUTE(実質収支比率等に係る経年分析!I$49,"▲","-")),2),NA())</f>
        <v>-4.57</v>
      </c>
      <c r="F21" s="156">
        <f>IF(ISNUMBER(VALUE(SUBSTITUTE(実質収支比率等に係る経年分析!J$49,"▲","-"))),ROUND(VALUE(SUBSTITUTE(実質収支比率等に係る経年分析!J$49,"▲","-")),2),NA())</f>
        <v>-2.5</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0.55000000000000004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0.13</v>
      </c>
    </row>
    <row r="32" spans="1:11">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0.52</v>
      </c>
    </row>
    <row r="33" spans="1:16">
      <c r="A33" s="157" t="str">
        <f>IF(連結実質赤字比率に係る赤字・黒字の構成分析!C$37="",NA(),連結実質赤字比率に係る赤字・黒字の構成分析!C$37)</f>
        <v>船舶交通特別会計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5.34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3.46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2.75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3.21</v>
      </c>
    </row>
    <row r="34" spans="1:16">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4.8600000000000003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4.0199999999999996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4.5999999999999996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3.45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3.51</v>
      </c>
    </row>
    <row r="35" spans="1:16">
      <c r="A35" s="157" t="str">
        <f>IF(連結実質赤字比率に係る赤字・黒字の構成分析!C$35="",NA(),連結実質赤字比率に係る赤字・黒字の構成分析!C$35)</f>
        <v>簡易水道特別会計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v>
      </c>
      <c r="H35" s="157">
        <f>IF(ROUND(VALUE(SUBSTITUTE(連結実質赤字比率に係る赤字・黒字の構成分析!I$35,"▲", "-")), 2) &lt; 0, ABS(ROUND(VALUE(SUBSTITUTE(連結実質赤字比率に係る赤字・黒字の構成分析!I$35,"▲", "-")), 2)), NA())</f>
        <v>1.01</v>
      </c>
      <c r="I35" s="157" t="e">
        <f>IF(ROUND(VALUE(SUBSTITUTE(連結実質赤字比率に係る赤字・黒字の構成分析!I$35,"▲", "-")), 2) &gt;= 0, ABS(ROUND(VALUE(SUBSTITUTE(連結実質赤字比率に係る赤字・黒字の構成分析!I$35,"▲", "-")), 2)), NA())</f>
        <v>#N/A</v>
      </c>
      <c r="J35" s="157">
        <f>IF(ROUND(VALUE(SUBSTITUTE(連結実質赤字比率に係る赤字・黒字の構成分析!J$35,"▲", "-")), 2) &lt; 0, ABS(ROUND(VALUE(SUBSTITUTE(連結実質赤字比率に係る赤字・黒字の構成分析!J$35,"▲", "-")), 2)), NA())</f>
        <v>0.87</v>
      </c>
      <c r="K35" s="157" t="e">
        <f>IF(ROUND(VALUE(SUBSTITUTE(連結実質赤字比率に係る赤字・黒字の構成分析!J$35,"▲", "-")), 2) &gt;= 0, ABS(ROUND(VALUE(SUBSTITUTE(連結実質赤字比率に係る赤字・黒字の構成分析!J$35,"▲", "-")), 2)), NA())</f>
        <v>#N/A</v>
      </c>
    </row>
    <row r="36" spans="1:16">
      <c r="A36" s="157" t="str">
        <f>IF(連結実質赤字比率に係る赤字・黒字の構成分析!C$34="",NA(),連結実質赤字比率に係る赤字・黒字の構成分析!C$34)</f>
        <v>へき地診療所運営事業特別会計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v>
      </c>
      <c r="J36" s="157">
        <f>IF(ROUND(VALUE(SUBSTITUTE(連結実質赤字比率に係る赤字・黒字の構成分析!J$34,"▲", "-")), 2) &lt; 0, ABS(ROUND(VALUE(SUBSTITUTE(連結実質赤字比率に係る赤字・黒字の構成分析!J$34,"▲", "-")), 2)), NA())</f>
        <v>3.16</v>
      </c>
      <c r="K36" s="157" t="e">
        <f>IF(ROUND(VALUE(SUBSTITUTE(連結実質赤字比率に係る赤字・黒字の構成分析!J$34,"▲", "-")), 2) &gt;= 0, ABS(ROUND(VALUE(SUBSTITUTE(連結実質赤字比率に係る赤字・黒字の構成分析!J$34,"▲", "-")), 2)), NA())</f>
        <v>#N/A</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348</v>
      </c>
      <c r="E42" s="158"/>
      <c r="F42" s="158"/>
      <c r="G42" s="158">
        <f>'実質公債費比率（分子）の構造'!L$52</f>
        <v>429</v>
      </c>
      <c r="H42" s="158"/>
      <c r="I42" s="158"/>
      <c r="J42" s="158">
        <f>'実質公債費比率（分子）の構造'!M$52</f>
        <v>446</v>
      </c>
      <c r="K42" s="158"/>
      <c r="L42" s="158"/>
      <c r="M42" s="158">
        <f>'実質公債費比率（分子）の構造'!N$52</f>
        <v>491</v>
      </c>
      <c r="N42" s="158"/>
      <c r="O42" s="158"/>
      <c r="P42" s="158">
        <f>'実質公債費比率（分子）の構造'!O$52</f>
        <v>526</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c r="A46" s="158" t="s">
        <v>64</v>
      </c>
      <c r="B46" s="158">
        <f>'実質公債費比率（分子）の構造'!K$48</f>
        <v>14</v>
      </c>
      <c r="C46" s="158"/>
      <c r="D46" s="158"/>
      <c r="E46" s="158">
        <f>'実質公債費比率（分子）の構造'!L$48</f>
        <v>34</v>
      </c>
      <c r="F46" s="158"/>
      <c r="G46" s="158"/>
      <c r="H46" s="158">
        <f>'実質公債費比率（分子）の構造'!M$48</f>
        <v>37</v>
      </c>
      <c r="I46" s="158"/>
      <c r="J46" s="158"/>
      <c r="K46" s="158">
        <f>'実質公債費比率（分子）の構造'!N$48</f>
        <v>37</v>
      </c>
      <c r="L46" s="158"/>
      <c r="M46" s="158"/>
      <c r="N46" s="158">
        <f>'実質公債費比率（分子）の構造'!O$48</f>
        <v>38</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435</v>
      </c>
      <c r="C49" s="158"/>
      <c r="D49" s="158"/>
      <c r="E49" s="158">
        <f>'実質公債費比率（分子）の構造'!L$45</f>
        <v>413</v>
      </c>
      <c r="F49" s="158"/>
      <c r="G49" s="158"/>
      <c r="H49" s="158">
        <f>'実質公債費比率（分子）の構造'!M$45</f>
        <v>430</v>
      </c>
      <c r="I49" s="158"/>
      <c r="J49" s="158"/>
      <c r="K49" s="158">
        <f>'実質公債費比率（分子）の構造'!N$45</f>
        <v>540</v>
      </c>
      <c r="L49" s="158"/>
      <c r="M49" s="158"/>
      <c r="N49" s="158">
        <f>'実質公債費比率（分子）の構造'!O$45</f>
        <v>558</v>
      </c>
      <c r="O49" s="158"/>
      <c r="P49" s="158"/>
    </row>
    <row r="50" spans="1:16">
      <c r="A50" s="158" t="s">
        <v>67</v>
      </c>
      <c r="B50" s="158" t="e">
        <f>NA()</f>
        <v>#N/A</v>
      </c>
      <c r="C50" s="158">
        <f>IF(ISNUMBER('実質公債費比率（分子）の構造'!K$53),'実質公債費比率（分子）の構造'!K$53,NA())</f>
        <v>101</v>
      </c>
      <c r="D50" s="158" t="e">
        <f>NA()</f>
        <v>#N/A</v>
      </c>
      <c r="E50" s="158" t="e">
        <f>NA()</f>
        <v>#N/A</v>
      </c>
      <c r="F50" s="158">
        <f>IF(ISNUMBER('実質公債費比率（分子）の構造'!L$53),'実質公債費比率（分子）の構造'!L$53,NA())</f>
        <v>18</v>
      </c>
      <c r="G50" s="158" t="e">
        <f>NA()</f>
        <v>#N/A</v>
      </c>
      <c r="H50" s="158" t="e">
        <f>NA()</f>
        <v>#N/A</v>
      </c>
      <c r="I50" s="158">
        <f>IF(ISNUMBER('実質公債費比率（分子）の構造'!M$53),'実質公債費比率（分子）の構造'!M$53,NA())</f>
        <v>21</v>
      </c>
      <c r="J50" s="158" t="e">
        <f>NA()</f>
        <v>#N/A</v>
      </c>
      <c r="K50" s="158" t="e">
        <f>NA()</f>
        <v>#N/A</v>
      </c>
      <c r="L50" s="158">
        <f>IF(ISNUMBER('実質公債費比率（分子）の構造'!N$53),'実質公債費比率（分子）の構造'!N$53,NA())</f>
        <v>86</v>
      </c>
      <c r="M50" s="158" t="e">
        <f>NA()</f>
        <v>#N/A</v>
      </c>
      <c r="N50" s="158" t="e">
        <f>NA()</f>
        <v>#N/A</v>
      </c>
      <c r="O50" s="158">
        <f>IF(ISNUMBER('実質公債費比率（分子）の構造'!O$53),'実質公債費比率（分子）の構造'!O$53,NA())</f>
        <v>70</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4365</v>
      </c>
      <c r="E56" s="157"/>
      <c r="F56" s="157"/>
      <c r="G56" s="157">
        <f>'将来負担比率（分子）の構造'!J$52</f>
        <v>4526</v>
      </c>
      <c r="H56" s="157"/>
      <c r="I56" s="157"/>
      <c r="J56" s="157">
        <f>'将来負担比率（分子）の構造'!K$52</f>
        <v>4741</v>
      </c>
      <c r="K56" s="157"/>
      <c r="L56" s="157"/>
      <c r="M56" s="157">
        <f>'将来負担比率（分子）の構造'!L$52</f>
        <v>5290</v>
      </c>
      <c r="N56" s="157"/>
      <c r="O56" s="157"/>
      <c r="P56" s="157">
        <f>'将来負担比率（分子）の構造'!M$52</f>
        <v>5327</v>
      </c>
    </row>
    <row r="57" spans="1:16">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c r="A58" s="157" t="s">
        <v>41</v>
      </c>
      <c r="B58" s="157"/>
      <c r="C58" s="157"/>
      <c r="D58" s="157">
        <f>'将来負担比率（分子）の構造'!I$50</f>
        <v>2885</v>
      </c>
      <c r="E58" s="157"/>
      <c r="F58" s="157"/>
      <c r="G58" s="157">
        <f>'将来負担比率（分子）の構造'!J$50</f>
        <v>2825</v>
      </c>
      <c r="H58" s="157"/>
      <c r="I58" s="157"/>
      <c r="J58" s="157">
        <f>'将来負担比率（分子）の構造'!K$50</f>
        <v>2911</v>
      </c>
      <c r="K58" s="157"/>
      <c r="L58" s="157"/>
      <c r="M58" s="157">
        <f>'将来負担比率（分子）の構造'!L$50</f>
        <v>1959</v>
      </c>
      <c r="N58" s="157"/>
      <c r="O58" s="157"/>
      <c r="P58" s="157">
        <f>'将来負担比率（分子）の構造'!M$50</f>
        <v>1839</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c r="A62" s="157" t="s">
        <v>35</v>
      </c>
      <c r="B62" s="157">
        <f>'将来負担比率（分子）の構造'!I$45</f>
        <v>78</v>
      </c>
      <c r="C62" s="157"/>
      <c r="D62" s="157"/>
      <c r="E62" s="157">
        <f>'将来負担比率（分子）の構造'!J$45</f>
        <v>60</v>
      </c>
      <c r="F62" s="157"/>
      <c r="G62" s="157"/>
      <c r="H62" s="157">
        <f>'将来負担比率（分子）の構造'!K$45</f>
        <v>53</v>
      </c>
      <c r="I62" s="157"/>
      <c r="J62" s="157"/>
      <c r="K62" s="157" t="str">
        <f>'将来負担比率（分子）の構造'!L$45</f>
        <v>-</v>
      </c>
      <c r="L62" s="157"/>
      <c r="M62" s="157"/>
      <c r="N62" s="157" t="str">
        <f>'将来負担比率（分子）の構造'!M$45</f>
        <v>-</v>
      </c>
      <c r="O62" s="157"/>
      <c r="P62" s="157"/>
    </row>
    <row r="63" spans="1:16">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c r="A64" s="157" t="s">
        <v>33</v>
      </c>
      <c r="B64" s="157">
        <f>'将来負担比率（分子）の構造'!I$43</f>
        <v>151</v>
      </c>
      <c r="C64" s="157"/>
      <c r="D64" s="157"/>
      <c r="E64" s="157">
        <f>'将来負担比率（分子）の構造'!J$43</f>
        <v>349</v>
      </c>
      <c r="F64" s="157"/>
      <c r="G64" s="157"/>
      <c r="H64" s="157">
        <f>'将来負担比率（分子）の構造'!K$43</f>
        <v>249</v>
      </c>
      <c r="I64" s="157"/>
      <c r="J64" s="157"/>
      <c r="K64" s="157">
        <f>'将来負担比率（分子）の構造'!L$43</f>
        <v>439</v>
      </c>
      <c r="L64" s="157"/>
      <c r="M64" s="157"/>
      <c r="N64" s="157">
        <f>'将来負担比率（分子）の構造'!M$43</f>
        <v>542</v>
      </c>
      <c r="O64" s="157"/>
      <c r="P64" s="157"/>
    </row>
    <row r="65" spans="1:16">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c r="A66" s="157" t="s">
        <v>31</v>
      </c>
      <c r="B66" s="157">
        <f>'将来負担比率（分子）の構造'!I$41</f>
        <v>5225</v>
      </c>
      <c r="C66" s="157"/>
      <c r="D66" s="157"/>
      <c r="E66" s="157">
        <f>'将来負担比率（分子）の構造'!J$41</f>
        <v>5919</v>
      </c>
      <c r="F66" s="157"/>
      <c r="G66" s="157"/>
      <c r="H66" s="157">
        <f>'将来負担比率（分子）の構造'!K$41</f>
        <v>6017</v>
      </c>
      <c r="I66" s="157"/>
      <c r="J66" s="157"/>
      <c r="K66" s="157">
        <f>'将来負担比率（分子）の構造'!L$41</f>
        <v>6012</v>
      </c>
      <c r="L66" s="157"/>
      <c r="M66" s="157"/>
      <c r="N66" s="157">
        <f>'将来負担比率（分子）の構造'!M$41</f>
        <v>6359</v>
      </c>
      <c r="O66" s="157"/>
      <c r="P66" s="157"/>
    </row>
    <row r="67" spans="1:16">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754</v>
      </c>
      <c r="C72" s="161">
        <f>基金残高に係る経年分析!G55</f>
        <v>733</v>
      </c>
      <c r="D72" s="161">
        <f>基金残高に係る経年分析!H55</f>
        <v>772</v>
      </c>
    </row>
    <row r="73" spans="1:16">
      <c r="A73" s="160" t="s">
        <v>74</v>
      </c>
      <c r="B73" s="161">
        <f>基金残高に係る経年分析!F56</f>
        <v>453</v>
      </c>
      <c r="C73" s="161">
        <f>基金残高に係る経年分析!G56</f>
        <v>453</v>
      </c>
      <c r="D73" s="161">
        <f>基金残高に係る経年分析!H56</f>
        <v>504</v>
      </c>
    </row>
    <row r="74" spans="1:16">
      <c r="A74" s="160" t="s">
        <v>75</v>
      </c>
      <c r="B74" s="161">
        <f>基金残高に係る経年分析!F57</f>
        <v>1412</v>
      </c>
      <c r="C74" s="161">
        <f>基金残高に係る経年分析!G57</f>
        <v>1399</v>
      </c>
      <c r="D74" s="161">
        <f>基金残高に係る経年分析!H57</f>
        <v>1400</v>
      </c>
    </row>
  </sheetData>
  <sheetProtection algorithmName="SHA-512" hashValue="YTovtYC1NLBwuH5GouS0GpxTeLNJw5YH9u1saCSymYKRWho6d6cJiA59yCNqwKzcwvWbrDJWVk5fvgCi+acERA==" saltValue="pTWF6dKFoLSiGcvnYoaf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c r="B5" s="666" t="s">
        <v>215</v>
      </c>
      <c r="C5" s="667"/>
      <c r="D5" s="667"/>
      <c r="E5" s="667"/>
      <c r="F5" s="667"/>
      <c r="G5" s="667"/>
      <c r="H5" s="667"/>
      <c r="I5" s="667"/>
      <c r="J5" s="667"/>
      <c r="K5" s="667"/>
      <c r="L5" s="667"/>
      <c r="M5" s="667"/>
      <c r="N5" s="667"/>
      <c r="O5" s="667"/>
      <c r="P5" s="667"/>
      <c r="Q5" s="668"/>
      <c r="R5" s="663">
        <v>90430</v>
      </c>
      <c r="S5" s="664"/>
      <c r="T5" s="664"/>
      <c r="U5" s="664"/>
      <c r="V5" s="664"/>
      <c r="W5" s="664"/>
      <c r="X5" s="664"/>
      <c r="Y5" s="689"/>
      <c r="Z5" s="702">
        <v>1.5</v>
      </c>
      <c r="AA5" s="702"/>
      <c r="AB5" s="702"/>
      <c r="AC5" s="702"/>
      <c r="AD5" s="703">
        <v>90430</v>
      </c>
      <c r="AE5" s="703"/>
      <c r="AF5" s="703"/>
      <c r="AG5" s="703"/>
      <c r="AH5" s="703"/>
      <c r="AI5" s="703"/>
      <c r="AJ5" s="703"/>
      <c r="AK5" s="703"/>
      <c r="AL5" s="690">
        <v>5.2</v>
      </c>
      <c r="AM5" s="672"/>
      <c r="AN5" s="672"/>
      <c r="AO5" s="691"/>
      <c r="AP5" s="666" t="s">
        <v>216</v>
      </c>
      <c r="AQ5" s="667"/>
      <c r="AR5" s="667"/>
      <c r="AS5" s="667"/>
      <c r="AT5" s="667"/>
      <c r="AU5" s="667"/>
      <c r="AV5" s="667"/>
      <c r="AW5" s="667"/>
      <c r="AX5" s="667"/>
      <c r="AY5" s="667"/>
      <c r="AZ5" s="667"/>
      <c r="BA5" s="667"/>
      <c r="BB5" s="667"/>
      <c r="BC5" s="667"/>
      <c r="BD5" s="667"/>
      <c r="BE5" s="667"/>
      <c r="BF5" s="668"/>
      <c r="BG5" s="608">
        <v>90430</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c r="B6" s="605" t="s">
        <v>220</v>
      </c>
      <c r="C6" s="606"/>
      <c r="D6" s="606"/>
      <c r="E6" s="606"/>
      <c r="F6" s="606"/>
      <c r="G6" s="606"/>
      <c r="H6" s="606"/>
      <c r="I6" s="606"/>
      <c r="J6" s="606"/>
      <c r="K6" s="606"/>
      <c r="L6" s="606"/>
      <c r="M6" s="606"/>
      <c r="N6" s="606"/>
      <c r="O6" s="606"/>
      <c r="P6" s="606"/>
      <c r="Q6" s="607"/>
      <c r="R6" s="608">
        <v>28277</v>
      </c>
      <c r="S6" s="609"/>
      <c r="T6" s="609"/>
      <c r="U6" s="609"/>
      <c r="V6" s="609"/>
      <c r="W6" s="609"/>
      <c r="X6" s="609"/>
      <c r="Y6" s="610"/>
      <c r="Z6" s="646">
        <v>0.5</v>
      </c>
      <c r="AA6" s="646"/>
      <c r="AB6" s="646"/>
      <c r="AC6" s="646"/>
      <c r="AD6" s="647">
        <v>28277</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90430</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47110</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47110</v>
      </c>
      <c r="DR6" s="609"/>
      <c r="DS6" s="609"/>
      <c r="DT6" s="609"/>
      <c r="DU6" s="609"/>
      <c r="DV6" s="609"/>
      <c r="DW6" s="609"/>
      <c r="DX6" s="609"/>
      <c r="DY6" s="609"/>
      <c r="DZ6" s="609"/>
      <c r="EA6" s="609"/>
      <c r="EB6" s="609"/>
      <c r="EC6" s="645"/>
    </row>
    <row r="7" spans="2:143" ht="11.25" customHeight="1">
      <c r="B7" s="605" t="s">
        <v>223</v>
      </c>
      <c r="C7" s="606"/>
      <c r="D7" s="606"/>
      <c r="E7" s="606"/>
      <c r="F7" s="606"/>
      <c r="G7" s="606"/>
      <c r="H7" s="606"/>
      <c r="I7" s="606"/>
      <c r="J7" s="606"/>
      <c r="K7" s="606"/>
      <c r="L7" s="606"/>
      <c r="M7" s="606"/>
      <c r="N7" s="606"/>
      <c r="O7" s="606"/>
      <c r="P7" s="606"/>
      <c r="Q7" s="607"/>
      <c r="R7" s="608">
        <v>30</v>
      </c>
      <c r="S7" s="609"/>
      <c r="T7" s="609"/>
      <c r="U7" s="609"/>
      <c r="V7" s="609"/>
      <c r="W7" s="609"/>
      <c r="X7" s="609"/>
      <c r="Y7" s="610"/>
      <c r="Z7" s="646">
        <v>0</v>
      </c>
      <c r="AA7" s="646"/>
      <c r="AB7" s="646"/>
      <c r="AC7" s="646"/>
      <c r="AD7" s="647">
        <v>30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36151</v>
      </c>
      <c r="BH7" s="609"/>
      <c r="BI7" s="609"/>
      <c r="BJ7" s="609"/>
      <c r="BK7" s="609"/>
      <c r="BL7" s="609"/>
      <c r="BM7" s="609"/>
      <c r="BN7" s="610"/>
      <c r="BO7" s="646">
        <v>40</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1366047</v>
      </c>
      <c r="CS7" s="609"/>
      <c r="CT7" s="609"/>
      <c r="CU7" s="609"/>
      <c r="CV7" s="609"/>
      <c r="CW7" s="609"/>
      <c r="CX7" s="609"/>
      <c r="CY7" s="610"/>
      <c r="CZ7" s="646">
        <v>23.2</v>
      </c>
      <c r="DA7" s="646"/>
      <c r="DB7" s="646"/>
      <c r="DC7" s="646"/>
      <c r="DD7" s="614">
        <v>412472</v>
      </c>
      <c r="DE7" s="609"/>
      <c r="DF7" s="609"/>
      <c r="DG7" s="609"/>
      <c r="DH7" s="609"/>
      <c r="DI7" s="609"/>
      <c r="DJ7" s="609"/>
      <c r="DK7" s="609"/>
      <c r="DL7" s="609"/>
      <c r="DM7" s="609"/>
      <c r="DN7" s="609"/>
      <c r="DO7" s="609"/>
      <c r="DP7" s="610"/>
      <c r="DQ7" s="614">
        <v>829628</v>
      </c>
      <c r="DR7" s="609"/>
      <c r="DS7" s="609"/>
      <c r="DT7" s="609"/>
      <c r="DU7" s="609"/>
      <c r="DV7" s="609"/>
      <c r="DW7" s="609"/>
      <c r="DX7" s="609"/>
      <c r="DY7" s="609"/>
      <c r="DZ7" s="609"/>
      <c r="EA7" s="609"/>
      <c r="EB7" s="609"/>
      <c r="EC7" s="645"/>
    </row>
    <row r="8" spans="2:143" ht="11.25" customHeight="1">
      <c r="B8" s="605" t="s">
        <v>226</v>
      </c>
      <c r="C8" s="606"/>
      <c r="D8" s="606"/>
      <c r="E8" s="606"/>
      <c r="F8" s="606"/>
      <c r="G8" s="606"/>
      <c r="H8" s="606"/>
      <c r="I8" s="606"/>
      <c r="J8" s="606"/>
      <c r="K8" s="606"/>
      <c r="L8" s="606"/>
      <c r="M8" s="606"/>
      <c r="N8" s="606"/>
      <c r="O8" s="606"/>
      <c r="P8" s="606"/>
      <c r="Q8" s="607"/>
      <c r="R8" s="608">
        <v>368</v>
      </c>
      <c r="S8" s="609"/>
      <c r="T8" s="609"/>
      <c r="U8" s="609"/>
      <c r="V8" s="609"/>
      <c r="W8" s="609"/>
      <c r="X8" s="609"/>
      <c r="Y8" s="610"/>
      <c r="Z8" s="646">
        <v>0</v>
      </c>
      <c r="AA8" s="646"/>
      <c r="AB8" s="646"/>
      <c r="AC8" s="646"/>
      <c r="AD8" s="647">
        <v>368</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852</v>
      </c>
      <c r="BH8" s="609"/>
      <c r="BI8" s="609"/>
      <c r="BJ8" s="609"/>
      <c r="BK8" s="609"/>
      <c r="BL8" s="609"/>
      <c r="BM8" s="609"/>
      <c r="BN8" s="610"/>
      <c r="BO8" s="646">
        <v>0.9</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258588</v>
      </c>
      <c r="CS8" s="609"/>
      <c r="CT8" s="609"/>
      <c r="CU8" s="609"/>
      <c r="CV8" s="609"/>
      <c r="CW8" s="609"/>
      <c r="CX8" s="609"/>
      <c r="CY8" s="610"/>
      <c r="CZ8" s="646">
        <v>4.4000000000000004</v>
      </c>
      <c r="DA8" s="646"/>
      <c r="DB8" s="646"/>
      <c r="DC8" s="646"/>
      <c r="DD8" s="614">
        <v>616</v>
      </c>
      <c r="DE8" s="609"/>
      <c r="DF8" s="609"/>
      <c r="DG8" s="609"/>
      <c r="DH8" s="609"/>
      <c r="DI8" s="609"/>
      <c r="DJ8" s="609"/>
      <c r="DK8" s="609"/>
      <c r="DL8" s="609"/>
      <c r="DM8" s="609"/>
      <c r="DN8" s="609"/>
      <c r="DO8" s="609"/>
      <c r="DP8" s="610"/>
      <c r="DQ8" s="614">
        <v>153045</v>
      </c>
      <c r="DR8" s="609"/>
      <c r="DS8" s="609"/>
      <c r="DT8" s="609"/>
      <c r="DU8" s="609"/>
      <c r="DV8" s="609"/>
      <c r="DW8" s="609"/>
      <c r="DX8" s="609"/>
      <c r="DY8" s="609"/>
      <c r="DZ8" s="609"/>
      <c r="EA8" s="609"/>
      <c r="EB8" s="609"/>
      <c r="EC8" s="645"/>
    </row>
    <row r="9" spans="2:143" ht="11.25" customHeight="1">
      <c r="B9" s="605" t="s">
        <v>229</v>
      </c>
      <c r="C9" s="606"/>
      <c r="D9" s="606"/>
      <c r="E9" s="606"/>
      <c r="F9" s="606"/>
      <c r="G9" s="606"/>
      <c r="H9" s="606"/>
      <c r="I9" s="606"/>
      <c r="J9" s="606"/>
      <c r="K9" s="606"/>
      <c r="L9" s="606"/>
      <c r="M9" s="606"/>
      <c r="N9" s="606"/>
      <c r="O9" s="606"/>
      <c r="P9" s="606"/>
      <c r="Q9" s="607"/>
      <c r="R9" s="608">
        <v>516</v>
      </c>
      <c r="S9" s="609"/>
      <c r="T9" s="609"/>
      <c r="U9" s="609"/>
      <c r="V9" s="609"/>
      <c r="W9" s="609"/>
      <c r="X9" s="609"/>
      <c r="Y9" s="610"/>
      <c r="Z9" s="646">
        <v>0</v>
      </c>
      <c r="AA9" s="646"/>
      <c r="AB9" s="646"/>
      <c r="AC9" s="646"/>
      <c r="AD9" s="647">
        <v>516</v>
      </c>
      <c r="AE9" s="647"/>
      <c r="AF9" s="647"/>
      <c r="AG9" s="647"/>
      <c r="AH9" s="647"/>
      <c r="AI9" s="647"/>
      <c r="AJ9" s="647"/>
      <c r="AK9" s="647"/>
      <c r="AL9" s="611">
        <v>0</v>
      </c>
      <c r="AM9" s="612"/>
      <c r="AN9" s="612"/>
      <c r="AO9" s="648"/>
      <c r="AP9" s="605" t="s">
        <v>230</v>
      </c>
      <c r="AQ9" s="606"/>
      <c r="AR9" s="606"/>
      <c r="AS9" s="606"/>
      <c r="AT9" s="606"/>
      <c r="AU9" s="606"/>
      <c r="AV9" s="606"/>
      <c r="AW9" s="606"/>
      <c r="AX9" s="606"/>
      <c r="AY9" s="606"/>
      <c r="AZ9" s="606"/>
      <c r="BA9" s="606"/>
      <c r="BB9" s="606"/>
      <c r="BC9" s="606"/>
      <c r="BD9" s="606"/>
      <c r="BE9" s="606"/>
      <c r="BF9" s="607"/>
      <c r="BG9" s="608">
        <v>26805</v>
      </c>
      <c r="BH9" s="609"/>
      <c r="BI9" s="609"/>
      <c r="BJ9" s="609"/>
      <c r="BK9" s="609"/>
      <c r="BL9" s="609"/>
      <c r="BM9" s="609"/>
      <c r="BN9" s="610"/>
      <c r="BO9" s="646">
        <v>29.6</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340213</v>
      </c>
      <c r="CS9" s="609"/>
      <c r="CT9" s="609"/>
      <c r="CU9" s="609"/>
      <c r="CV9" s="609"/>
      <c r="CW9" s="609"/>
      <c r="CX9" s="609"/>
      <c r="CY9" s="610"/>
      <c r="CZ9" s="646">
        <v>5.8</v>
      </c>
      <c r="DA9" s="646"/>
      <c r="DB9" s="646"/>
      <c r="DC9" s="646"/>
      <c r="DD9" s="614">
        <v>15235</v>
      </c>
      <c r="DE9" s="609"/>
      <c r="DF9" s="609"/>
      <c r="DG9" s="609"/>
      <c r="DH9" s="609"/>
      <c r="DI9" s="609"/>
      <c r="DJ9" s="609"/>
      <c r="DK9" s="609"/>
      <c r="DL9" s="609"/>
      <c r="DM9" s="609"/>
      <c r="DN9" s="609"/>
      <c r="DO9" s="609"/>
      <c r="DP9" s="610"/>
      <c r="DQ9" s="614">
        <v>313511</v>
      </c>
      <c r="DR9" s="609"/>
      <c r="DS9" s="609"/>
      <c r="DT9" s="609"/>
      <c r="DU9" s="609"/>
      <c r="DV9" s="609"/>
      <c r="DW9" s="609"/>
      <c r="DX9" s="609"/>
      <c r="DY9" s="609"/>
      <c r="DZ9" s="609"/>
      <c r="EA9" s="609"/>
      <c r="EB9" s="609"/>
      <c r="EC9" s="645"/>
    </row>
    <row r="10" spans="2:143" ht="11.25" customHeight="1">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1520</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52575</v>
      </c>
      <c r="CS10" s="609"/>
      <c r="CT10" s="609"/>
      <c r="CU10" s="609"/>
      <c r="CV10" s="609"/>
      <c r="CW10" s="609"/>
      <c r="CX10" s="609"/>
      <c r="CY10" s="610"/>
      <c r="CZ10" s="646">
        <v>0.9</v>
      </c>
      <c r="DA10" s="646"/>
      <c r="DB10" s="646"/>
      <c r="DC10" s="646"/>
      <c r="DD10" s="614" t="s">
        <v>122</v>
      </c>
      <c r="DE10" s="609"/>
      <c r="DF10" s="609"/>
      <c r="DG10" s="609"/>
      <c r="DH10" s="609"/>
      <c r="DI10" s="609"/>
      <c r="DJ10" s="609"/>
      <c r="DK10" s="609"/>
      <c r="DL10" s="609"/>
      <c r="DM10" s="609"/>
      <c r="DN10" s="609"/>
      <c r="DO10" s="609"/>
      <c r="DP10" s="610"/>
      <c r="DQ10" s="614">
        <v>52575</v>
      </c>
      <c r="DR10" s="609"/>
      <c r="DS10" s="609"/>
      <c r="DT10" s="609"/>
      <c r="DU10" s="609"/>
      <c r="DV10" s="609"/>
      <c r="DW10" s="609"/>
      <c r="DX10" s="609"/>
      <c r="DY10" s="609"/>
      <c r="DZ10" s="609"/>
      <c r="EA10" s="609"/>
      <c r="EB10" s="609"/>
      <c r="EC10" s="645"/>
    </row>
    <row r="11" spans="2:143" ht="11.25" customHeight="1">
      <c r="B11" s="605" t="s">
        <v>235</v>
      </c>
      <c r="C11" s="606"/>
      <c r="D11" s="606"/>
      <c r="E11" s="606"/>
      <c r="F11" s="606"/>
      <c r="G11" s="606"/>
      <c r="H11" s="606"/>
      <c r="I11" s="606"/>
      <c r="J11" s="606"/>
      <c r="K11" s="606"/>
      <c r="L11" s="606"/>
      <c r="M11" s="606"/>
      <c r="N11" s="606"/>
      <c r="O11" s="606"/>
      <c r="P11" s="606"/>
      <c r="Q11" s="607"/>
      <c r="R11" s="608">
        <v>17767</v>
      </c>
      <c r="S11" s="609"/>
      <c r="T11" s="609"/>
      <c r="U11" s="609"/>
      <c r="V11" s="609"/>
      <c r="W11" s="609"/>
      <c r="X11" s="609"/>
      <c r="Y11" s="610"/>
      <c r="Z11" s="611">
        <v>0.3</v>
      </c>
      <c r="AA11" s="612"/>
      <c r="AB11" s="612"/>
      <c r="AC11" s="613"/>
      <c r="AD11" s="614">
        <v>17767</v>
      </c>
      <c r="AE11" s="609"/>
      <c r="AF11" s="609"/>
      <c r="AG11" s="609"/>
      <c r="AH11" s="609"/>
      <c r="AI11" s="609"/>
      <c r="AJ11" s="609"/>
      <c r="AK11" s="610"/>
      <c r="AL11" s="611">
        <v>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6974</v>
      </c>
      <c r="BH11" s="609"/>
      <c r="BI11" s="609"/>
      <c r="BJ11" s="609"/>
      <c r="BK11" s="609"/>
      <c r="BL11" s="609"/>
      <c r="BM11" s="609"/>
      <c r="BN11" s="610"/>
      <c r="BO11" s="646">
        <v>7.7</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392202</v>
      </c>
      <c r="CS11" s="609"/>
      <c r="CT11" s="609"/>
      <c r="CU11" s="609"/>
      <c r="CV11" s="609"/>
      <c r="CW11" s="609"/>
      <c r="CX11" s="609"/>
      <c r="CY11" s="610"/>
      <c r="CZ11" s="646">
        <v>6.6</v>
      </c>
      <c r="DA11" s="646"/>
      <c r="DB11" s="646"/>
      <c r="DC11" s="646"/>
      <c r="DD11" s="614">
        <v>185019</v>
      </c>
      <c r="DE11" s="609"/>
      <c r="DF11" s="609"/>
      <c r="DG11" s="609"/>
      <c r="DH11" s="609"/>
      <c r="DI11" s="609"/>
      <c r="DJ11" s="609"/>
      <c r="DK11" s="609"/>
      <c r="DL11" s="609"/>
      <c r="DM11" s="609"/>
      <c r="DN11" s="609"/>
      <c r="DO11" s="609"/>
      <c r="DP11" s="610"/>
      <c r="DQ11" s="614">
        <v>189959</v>
      </c>
      <c r="DR11" s="609"/>
      <c r="DS11" s="609"/>
      <c r="DT11" s="609"/>
      <c r="DU11" s="609"/>
      <c r="DV11" s="609"/>
      <c r="DW11" s="609"/>
      <c r="DX11" s="609"/>
      <c r="DY11" s="609"/>
      <c r="DZ11" s="609"/>
      <c r="EA11" s="609"/>
      <c r="EB11" s="609"/>
      <c r="EC11" s="645"/>
    </row>
    <row r="12" spans="2:143" ht="11.25" customHeight="1">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48162</v>
      </c>
      <c r="BH12" s="609"/>
      <c r="BI12" s="609"/>
      <c r="BJ12" s="609"/>
      <c r="BK12" s="609"/>
      <c r="BL12" s="609"/>
      <c r="BM12" s="609"/>
      <c r="BN12" s="610"/>
      <c r="BO12" s="646">
        <v>53.3</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143337</v>
      </c>
      <c r="CS12" s="609"/>
      <c r="CT12" s="609"/>
      <c r="CU12" s="609"/>
      <c r="CV12" s="609"/>
      <c r="CW12" s="609"/>
      <c r="CX12" s="609"/>
      <c r="CY12" s="610"/>
      <c r="CZ12" s="646">
        <v>2.4</v>
      </c>
      <c r="DA12" s="646"/>
      <c r="DB12" s="646"/>
      <c r="DC12" s="646"/>
      <c r="DD12" s="614">
        <v>65819</v>
      </c>
      <c r="DE12" s="609"/>
      <c r="DF12" s="609"/>
      <c r="DG12" s="609"/>
      <c r="DH12" s="609"/>
      <c r="DI12" s="609"/>
      <c r="DJ12" s="609"/>
      <c r="DK12" s="609"/>
      <c r="DL12" s="609"/>
      <c r="DM12" s="609"/>
      <c r="DN12" s="609"/>
      <c r="DO12" s="609"/>
      <c r="DP12" s="610"/>
      <c r="DQ12" s="614">
        <v>54740</v>
      </c>
      <c r="DR12" s="609"/>
      <c r="DS12" s="609"/>
      <c r="DT12" s="609"/>
      <c r="DU12" s="609"/>
      <c r="DV12" s="609"/>
      <c r="DW12" s="609"/>
      <c r="DX12" s="609"/>
      <c r="DY12" s="609"/>
      <c r="DZ12" s="609"/>
      <c r="EA12" s="609"/>
      <c r="EB12" s="609"/>
      <c r="EC12" s="645"/>
    </row>
    <row r="13" spans="2:143" ht="11.25" customHeight="1">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48162</v>
      </c>
      <c r="BH13" s="609"/>
      <c r="BI13" s="609"/>
      <c r="BJ13" s="609"/>
      <c r="BK13" s="609"/>
      <c r="BL13" s="609"/>
      <c r="BM13" s="609"/>
      <c r="BN13" s="610"/>
      <c r="BO13" s="646">
        <v>53.3</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1895353</v>
      </c>
      <c r="CS13" s="609"/>
      <c r="CT13" s="609"/>
      <c r="CU13" s="609"/>
      <c r="CV13" s="609"/>
      <c r="CW13" s="609"/>
      <c r="CX13" s="609"/>
      <c r="CY13" s="610"/>
      <c r="CZ13" s="646">
        <v>32.1</v>
      </c>
      <c r="DA13" s="646"/>
      <c r="DB13" s="646"/>
      <c r="DC13" s="646"/>
      <c r="DD13" s="614">
        <v>1862692</v>
      </c>
      <c r="DE13" s="609"/>
      <c r="DF13" s="609"/>
      <c r="DG13" s="609"/>
      <c r="DH13" s="609"/>
      <c r="DI13" s="609"/>
      <c r="DJ13" s="609"/>
      <c r="DK13" s="609"/>
      <c r="DL13" s="609"/>
      <c r="DM13" s="609"/>
      <c r="DN13" s="609"/>
      <c r="DO13" s="609"/>
      <c r="DP13" s="610"/>
      <c r="DQ13" s="614">
        <v>131379</v>
      </c>
      <c r="DR13" s="609"/>
      <c r="DS13" s="609"/>
      <c r="DT13" s="609"/>
      <c r="DU13" s="609"/>
      <c r="DV13" s="609"/>
      <c r="DW13" s="609"/>
      <c r="DX13" s="609"/>
      <c r="DY13" s="609"/>
      <c r="DZ13" s="609"/>
      <c r="EA13" s="609"/>
      <c r="EB13" s="609"/>
      <c r="EC13" s="645"/>
    </row>
    <row r="14" spans="2:143" ht="11.25" customHeight="1">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3123</v>
      </c>
      <c r="BH14" s="609"/>
      <c r="BI14" s="609"/>
      <c r="BJ14" s="609"/>
      <c r="BK14" s="609"/>
      <c r="BL14" s="609"/>
      <c r="BM14" s="609"/>
      <c r="BN14" s="610"/>
      <c r="BO14" s="646">
        <v>3.5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125988</v>
      </c>
      <c r="CS14" s="609"/>
      <c r="CT14" s="609"/>
      <c r="CU14" s="609"/>
      <c r="CV14" s="609"/>
      <c r="CW14" s="609"/>
      <c r="CX14" s="609"/>
      <c r="CY14" s="610"/>
      <c r="CZ14" s="646">
        <v>2.1</v>
      </c>
      <c r="DA14" s="646"/>
      <c r="DB14" s="646"/>
      <c r="DC14" s="646"/>
      <c r="DD14" s="614">
        <v>97961</v>
      </c>
      <c r="DE14" s="609"/>
      <c r="DF14" s="609"/>
      <c r="DG14" s="609"/>
      <c r="DH14" s="609"/>
      <c r="DI14" s="609"/>
      <c r="DJ14" s="609"/>
      <c r="DK14" s="609"/>
      <c r="DL14" s="609"/>
      <c r="DM14" s="609"/>
      <c r="DN14" s="609"/>
      <c r="DO14" s="609"/>
      <c r="DP14" s="610"/>
      <c r="DQ14" s="614">
        <v>36573</v>
      </c>
      <c r="DR14" s="609"/>
      <c r="DS14" s="609"/>
      <c r="DT14" s="609"/>
      <c r="DU14" s="609"/>
      <c r="DV14" s="609"/>
      <c r="DW14" s="609"/>
      <c r="DX14" s="609"/>
      <c r="DY14" s="609"/>
      <c r="DZ14" s="609"/>
      <c r="EA14" s="609"/>
      <c r="EB14" s="609"/>
      <c r="EC14" s="645"/>
    </row>
    <row r="15" spans="2:143" ht="11.25" customHeight="1">
      <c r="B15" s="605" t="s">
        <v>247</v>
      </c>
      <c r="C15" s="606"/>
      <c r="D15" s="606"/>
      <c r="E15" s="606"/>
      <c r="F15" s="606"/>
      <c r="G15" s="606"/>
      <c r="H15" s="606"/>
      <c r="I15" s="606"/>
      <c r="J15" s="606"/>
      <c r="K15" s="606"/>
      <c r="L15" s="606"/>
      <c r="M15" s="606"/>
      <c r="N15" s="606"/>
      <c r="O15" s="606"/>
      <c r="P15" s="606"/>
      <c r="Q15" s="607"/>
      <c r="R15" s="608">
        <v>2262</v>
      </c>
      <c r="S15" s="609"/>
      <c r="T15" s="609"/>
      <c r="U15" s="609"/>
      <c r="V15" s="609"/>
      <c r="W15" s="609"/>
      <c r="X15" s="609"/>
      <c r="Y15" s="610"/>
      <c r="Z15" s="646">
        <v>0</v>
      </c>
      <c r="AA15" s="646"/>
      <c r="AB15" s="646"/>
      <c r="AC15" s="646"/>
      <c r="AD15" s="647">
        <v>2262</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2994</v>
      </c>
      <c r="BH15" s="609"/>
      <c r="BI15" s="609"/>
      <c r="BJ15" s="609"/>
      <c r="BK15" s="609"/>
      <c r="BL15" s="609"/>
      <c r="BM15" s="609"/>
      <c r="BN15" s="610"/>
      <c r="BO15" s="646">
        <v>3.3</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575763</v>
      </c>
      <c r="CS15" s="609"/>
      <c r="CT15" s="609"/>
      <c r="CU15" s="609"/>
      <c r="CV15" s="609"/>
      <c r="CW15" s="609"/>
      <c r="CX15" s="609"/>
      <c r="CY15" s="610"/>
      <c r="CZ15" s="646">
        <v>9.8000000000000007</v>
      </c>
      <c r="DA15" s="646"/>
      <c r="DB15" s="646"/>
      <c r="DC15" s="646"/>
      <c r="DD15" s="614">
        <v>337308</v>
      </c>
      <c r="DE15" s="609"/>
      <c r="DF15" s="609"/>
      <c r="DG15" s="609"/>
      <c r="DH15" s="609"/>
      <c r="DI15" s="609"/>
      <c r="DJ15" s="609"/>
      <c r="DK15" s="609"/>
      <c r="DL15" s="609"/>
      <c r="DM15" s="609"/>
      <c r="DN15" s="609"/>
      <c r="DO15" s="609"/>
      <c r="DP15" s="610"/>
      <c r="DQ15" s="614">
        <v>219177</v>
      </c>
      <c r="DR15" s="609"/>
      <c r="DS15" s="609"/>
      <c r="DT15" s="609"/>
      <c r="DU15" s="609"/>
      <c r="DV15" s="609"/>
      <c r="DW15" s="609"/>
      <c r="DX15" s="609"/>
      <c r="DY15" s="609"/>
      <c r="DZ15" s="609"/>
      <c r="EA15" s="609"/>
      <c r="EB15" s="609"/>
      <c r="EC15" s="645"/>
    </row>
    <row r="16" spans="2:143" ht="11.25" customHeight="1">
      <c r="B16" s="605" t="s">
        <v>250</v>
      </c>
      <c r="C16" s="606"/>
      <c r="D16" s="606"/>
      <c r="E16" s="606"/>
      <c r="F16" s="606"/>
      <c r="G16" s="606"/>
      <c r="H16" s="606"/>
      <c r="I16" s="606"/>
      <c r="J16" s="606"/>
      <c r="K16" s="606"/>
      <c r="L16" s="606"/>
      <c r="M16" s="606"/>
      <c r="N16" s="606"/>
      <c r="O16" s="606"/>
      <c r="P16" s="606"/>
      <c r="Q16" s="607"/>
      <c r="R16" s="608">
        <v>956</v>
      </c>
      <c r="S16" s="609"/>
      <c r="T16" s="609"/>
      <c r="U16" s="609"/>
      <c r="V16" s="609"/>
      <c r="W16" s="609"/>
      <c r="X16" s="609"/>
      <c r="Y16" s="610"/>
      <c r="Z16" s="646">
        <v>0</v>
      </c>
      <c r="AA16" s="646"/>
      <c r="AB16" s="646"/>
      <c r="AC16" s="646"/>
      <c r="AD16" s="647">
        <v>956</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26197</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23197</v>
      </c>
      <c r="DR16" s="609"/>
      <c r="DS16" s="609"/>
      <c r="DT16" s="609"/>
      <c r="DU16" s="609"/>
      <c r="DV16" s="609"/>
      <c r="DW16" s="609"/>
      <c r="DX16" s="609"/>
      <c r="DY16" s="609"/>
      <c r="DZ16" s="609"/>
      <c r="EA16" s="609"/>
      <c r="EB16" s="609"/>
      <c r="EC16" s="645"/>
    </row>
    <row r="17" spans="2:133" ht="11.25" customHeight="1">
      <c r="B17" s="605" t="s">
        <v>253</v>
      </c>
      <c r="C17" s="606"/>
      <c r="D17" s="606"/>
      <c r="E17" s="606"/>
      <c r="F17" s="606"/>
      <c r="G17" s="606"/>
      <c r="H17" s="606"/>
      <c r="I17" s="606"/>
      <c r="J17" s="606"/>
      <c r="K17" s="606"/>
      <c r="L17" s="606"/>
      <c r="M17" s="606"/>
      <c r="N17" s="606"/>
      <c r="O17" s="606"/>
      <c r="P17" s="606"/>
      <c r="Q17" s="607"/>
      <c r="R17" s="608">
        <v>2568</v>
      </c>
      <c r="S17" s="609"/>
      <c r="T17" s="609"/>
      <c r="U17" s="609"/>
      <c r="V17" s="609"/>
      <c r="W17" s="609"/>
      <c r="X17" s="609"/>
      <c r="Y17" s="610"/>
      <c r="Z17" s="646">
        <v>0</v>
      </c>
      <c r="AA17" s="646"/>
      <c r="AB17" s="646"/>
      <c r="AC17" s="646"/>
      <c r="AD17" s="647">
        <v>2568</v>
      </c>
      <c r="AE17" s="647"/>
      <c r="AF17" s="647"/>
      <c r="AG17" s="647"/>
      <c r="AH17" s="647"/>
      <c r="AI17" s="647"/>
      <c r="AJ17" s="647"/>
      <c r="AK17" s="647"/>
      <c r="AL17" s="611">
        <v>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557778</v>
      </c>
      <c r="CS17" s="609"/>
      <c r="CT17" s="609"/>
      <c r="CU17" s="609"/>
      <c r="CV17" s="609"/>
      <c r="CW17" s="609"/>
      <c r="CX17" s="609"/>
      <c r="CY17" s="610"/>
      <c r="CZ17" s="646">
        <v>9.5</v>
      </c>
      <c r="DA17" s="646"/>
      <c r="DB17" s="646"/>
      <c r="DC17" s="646"/>
      <c r="DD17" s="614" t="s">
        <v>122</v>
      </c>
      <c r="DE17" s="609"/>
      <c r="DF17" s="609"/>
      <c r="DG17" s="609"/>
      <c r="DH17" s="609"/>
      <c r="DI17" s="609"/>
      <c r="DJ17" s="609"/>
      <c r="DK17" s="609"/>
      <c r="DL17" s="609"/>
      <c r="DM17" s="609"/>
      <c r="DN17" s="609"/>
      <c r="DO17" s="609"/>
      <c r="DP17" s="610"/>
      <c r="DQ17" s="614">
        <v>557778</v>
      </c>
      <c r="DR17" s="609"/>
      <c r="DS17" s="609"/>
      <c r="DT17" s="609"/>
      <c r="DU17" s="609"/>
      <c r="DV17" s="609"/>
      <c r="DW17" s="609"/>
      <c r="DX17" s="609"/>
      <c r="DY17" s="609"/>
      <c r="DZ17" s="609"/>
      <c r="EA17" s="609"/>
      <c r="EB17" s="609"/>
      <c r="EC17" s="645"/>
    </row>
    <row r="18" spans="2:133" ht="11.25" customHeight="1">
      <c r="B18" s="605" t="s">
        <v>256</v>
      </c>
      <c r="C18" s="606"/>
      <c r="D18" s="606"/>
      <c r="E18" s="606"/>
      <c r="F18" s="606"/>
      <c r="G18" s="606"/>
      <c r="H18" s="606"/>
      <c r="I18" s="606"/>
      <c r="J18" s="606"/>
      <c r="K18" s="606"/>
      <c r="L18" s="606"/>
      <c r="M18" s="606"/>
      <c r="N18" s="606"/>
      <c r="O18" s="606"/>
      <c r="P18" s="606"/>
      <c r="Q18" s="607"/>
      <c r="R18" s="608" t="s">
        <v>122</v>
      </c>
      <c r="S18" s="609"/>
      <c r="T18" s="609"/>
      <c r="U18" s="609"/>
      <c r="V18" s="609"/>
      <c r="W18" s="609"/>
      <c r="X18" s="609"/>
      <c r="Y18" s="610"/>
      <c r="Z18" s="646" t="s">
        <v>122</v>
      </c>
      <c r="AA18" s="646"/>
      <c r="AB18" s="646"/>
      <c r="AC18" s="646"/>
      <c r="AD18" s="647" t="s">
        <v>122</v>
      </c>
      <c r="AE18" s="647"/>
      <c r="AF18" s="647"/>
      <c r="AG18" s="647"/>
      <c r="AH18" s="647"/>
      <c r="AI18" s="647"/>
      <c r="AJ18" s="647"/>
      <c r="AK18" s="647"/>
      <c r="AL18" s="611" t="s">
        <v>122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119535</v>
      </c>
      <c r="CS18" s="609"/>
      <c r="CT18" s="609"/>
      <c r="CU18" s="609"/>
      <c r="CV18" s="609"/>
      <c r="CW18" s="609"/>
      <c r="CX18" s="609"/>
      <c r="CY18" s="610"/>
      <c r="CZ18" s="646">
        <v>2</v>
      </c>
      <c r="DA18" s="646"/>
      <c r="DB18" s="646"/>
      <c r="DC18" s="646"/>
      <c r="DD18" s="614" t="s">
        <v>122</v>
      </c>
      <c r="DE18" s="609"/>
      <c r="DF18" s="609"/>
      <c r="DG18" s="609"/>
      <c r="DH18" s="609"/>
      <c r="DI18" s="609"/>
      <c r="DJ18" s="609"/>
      <c r="DK18" s="609"/>
      <c r="DL18" s="609"/>
      <c r="DM18" s="609"/>
      <c r="DN18" s="609"/>
      <c r="DO18" s="609"/>
      <c r="DP18" s="610"/>
      <c r="DQ18" s="614">
        <v>119535</v>
      </c>
      <c r="DR18" s="609"/>
      <c r="DS18" s="609"/>
      <c r="DT18" s="609"/>
      <c r="DU18" s="609"/>
      <c r="DV18" s="609"/>
      <c r="DW18" s="609"/>
      <c r="DX18" s="609"/>
      <c r="DY18" s="609"/>
      <c r="DZ18" s="609"/>
      <c r="EA18" s="609"/>
      <c r="EB18" s="609"/>
      <c r="EC18" s="645"/>
    </row>
    <row r="19" spans="2:133" ht="11.25" customHeight="1">
      <c r="B19" s="605" t="s">
        <v>259</v>
      </c>
      <c r="C19" s="606"/>
      <c r="D19" s="606"/>
      <c r="E19" s="606"/>
      <c r="F19" s="606"/>
      <c r="G19" s="606"/>
      <c r="H19" s="606"/>
      <c r="I19" s="606"/>
      <c r="J19" s="606"/>
      <c r="K19" s="606"/>
      <c r="L19" s="606"/>
      <c r="M19" s="606"/>
      <c r="N19" s="606"/>
      <c r="O19" s="606"/>
      <c r="P19" s="606"/>
      <c r="Q19" s="607"/>
      <c r="R19" s="608">
        <v>2568</v>
      </c>
      <c r="S19" s="609"/>
      <c r="T19" s="609"/>
      <c r="U19" s="609"/>
      <c r="V19" s="609"/>
      <c r="W19" s="609"/>
      <c r="X19" s="609"/>
      <c r="Y19" s="610"/>
      <c r="Z19" s="646">
        <v>0</v>
      </c>
      <c r="AA19" s="646"/>
      <c r="AB19" s="646"/>
      <c r="AC19" s="646"/>
      <c r="AD19" s="647">
        <v>2568</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5900686</v>
      </c>
      <c r="CS20" s="609"/>
      <c r="CT20" s="609"/>
      <c r="CU20" s="609"/>
      <c r="CV20" s="609"/>
      <c r="CW20" s="609"/>
      <c r="CX20" s="609"/>
      <c r="CY20" s="610"/>
      <c r="CZ20" s="646">
        <v>100</v>
      </c>
      <c r="DA20" s="646"/>
      <c r="DB20" s="646"/>
      <c r="DC20" s="646"/>
      <c r="DD20" s="614">
        <v>2977122</v>
      </c>
      <c r="DE20" s="609"/>
      <c r="DF20" s="609"/>
      <c r="DG20" s="609"/>
      <c r="DH20" s="609"/>
      <c r="DI20" s="609"/>
      <c r="DJ20" s="609"/>
      <c r="DK20" s="609"/>
      <c r="DL20" s="609"/>
      <c r="DM20" s="609"/>
      <c r="DN20" s="609"/>
      <c r="DO20" s="609"/>
      <c r="DP20" s="610"/>
      <c r="DQ20" s="614">
        <v>2728207</v>
      </c>
      <c r="DR20" s="609"/>
      <c r="DS20" s="609"/>
      <c r="DT20" s="609"/>
      <c r="DU20" s="609"/>
      <c r="DV20" s="609"/>
      <c r="DW20" s="609"/>
      <c r="DX20" s="609"/>
      <c r="DY20" s="609"/>
      <c r="DZ20" s="609"/>
      <c r="EA20" s="609"/>
      <c r="EB20" s="609"/>
      <c r="EC20" s="645"/>
    </row>
    <row r="21" spans="2:133" ht="11.25" customHeight="1">
      <c r="B21" s="605" t="s">
        <v>265</v>
      </c>
      <c r="C21" s="606"/>
      <c r="D21" s="606"/>
      <c r="E21" s="606"/>
      <c r="F21" s="606"/>
      <c r="G21" s="606"/>
      <c r="H21" s="606"/>
      <c r="I21" s="606"/>
      <c r="J21" s="606"/>
      <c r="K21" s="606"/>
      <c r="L21" s="606"/>
      <c r="M21" s="606"/>
      <c r="N21" s="606"/>
      <c r="O21" s="606"/>
      <c r="P21" s="606"/>
      <c r="Q21" s="607"/>
      <c r="R21" s="608">
        <v>1903355</v>
      </c>
      <c r="S21" s="609"/>
      <c r="T21" s="609"/>
      <c r="U21" s="609"/>
      <c r="V21" s="609"/>
      <c r="W21" s="609"/>
      <c r="X21" s="609"/>
      <c r="Y21" s="610"/>
      <c r="Z21" s="646">
        <v>31.9</v>
      </c>
      <c r="AA21" s="646"/>
      <c r="AB21" s="646"/>
      <c r="AC21" s="646"/>
      <c r="AD21" s="647">
        <v>1597641</v>
      </c>
      <c r="AE21" s="647"/>
      <c r="AF21" s="647"/>
      <c r="AG21" s="647"/>
      <c r="AH21" s="647"/>
      <c r="AI21" s="647"/>
      <c r="AJ21" s="647"/>
      <c r="AK21" s="647"/>
      <c r="AL21" s="611">
        <v>91.3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c r="B22" s="605" t="s">
        <v>267</v>
      </c>
      <c r="C22" s="606"/>
      <c r="D22" s="606"/>
      <c r="E22" s="606"/>
      <c r="F22" s="606"/>
      <c r="G22" s="606"/>
      <c r="H22" s="606"/>
      <c r="I22" s="606"/>
      <c r="J22" s="606"/>
      <c r="K22" s="606"/>
      <c r="L22" s="606"/>
      <c r="M22" s="606"/>
      <c r="N22" s="606"/>
      <c r="O22" s="606"/>
      <c r="P22" s="606"/>
      <c r="Q22" s="607"/>
      <c r="R22" s="608">
        <v>1597641</v>
      </c>
      <c r="S22" s="609"/>
      <c r="T22" s="609"/>
      <c r="U22" s="609"/>
      <c r="V22" s="609"/>
      <c r="W22" s="609"/>
      <c r="X22" s="609"/>
      <c r="Y22" s="610"/>
      <c r="Z22" s="646">
        <v>26.8</v>
      </c>
      <c r="AA22" s="646"/>
      <c r="AB22" s="646"/>
      <c r="AC22" s="646"/>
      <c r="AD22" s="647">
        <v>1597641</v>
      </c>
      <c r="AE22" s="647"/>
      <c r="AF22" s="647"/>
      <c r="AG22" s="647"/>
      <c r="AH22" s="647"/>
      <c r="AI22" s="647"/>
      <c r="AJ22" s="647"/>
      <c r="AK22" s="647"/>
      <c r="AL22" s="611">
        <v>91.3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c r="B23" s="605" t="s">
        <v>270</v>
      </c>
      <c r="C23" s="606"/>
      <c r="D23" s="606"/>
      <c r="E23" s="606"/>
      <c r="F23" s="606"/>
      <c r="G23" s="606"/>
      <c r="H23" s="606"/>
      <c r="I23" s="606"/>
      <c r="J23" s="606"/>
      <c r="K23" s="606"/>
      <c r="L23" s="606"/>
      <c r="M23" s="606"/>
      <c r="N23" s="606"/>
      <c r="O23" s="606"/>
      <c r="P23" s="606"/>
      <c r="Q23" s="607"/>
      <c r="R23" s="608">
        <v>305714</v>
      </c>
      <c r="S23" s="609"/>
      <c r="T23" s="609"/>
      <c r="U23" s="609"/>
      <c r="V23" s="609"/>
      <c r="W23" s="609"/>
      <c r="X23" s="609"/>
      <c r="Y23" s="610"/>
      <c r="Z23" s="646">
        <v>5.0999999999999996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1319366</v>
      </c>
      <c r="CS24" s="664"/>
      <c r="CT24" s="664"/>
      <c r="CU24" s="664"/>
      <c r="CV24" s="664"/>
      <c r="CW24" s="664"/>
      <c r="CX24" s="664"/>
      <c r="CY24" s="689"/>
      <c r="CZ24" s="690">
        <v>22.4</v>
      </c>
      <c r="DA24" s="672"/>
      <c r="DB24" s="672"/>
      <c r="DC24" s="692"/>
      <c r="DD24" s="688">
        <v>1223938</v>
      </c>
      <c r="DE24" s="664"/>
      <c r="DF24" s="664"/>
      <c r="DG24" s="664"/>
      <c r="DH24" s="664"/>
      <c r="DI24" s="664"/>
      <c r="DJ24" s="664"/>
      <c r="DK24" s="689"/>
      <c r="DL24" s="688">
        <v>1119405</v>
      </c>
      <c r="DM24" s="664"/>
      <c r="DN24" s="664"/>
      <c r="DO24" s="664"/>
      <c r="DP24" s="664"/>
      <c r="DQ24" s="664"/>
      <c r="DR24" s="664"/>
      <c r="DS24" s="664"/>
      <c r="DT24" s="664"/>
      <c r="DU24" s="664"/>
      <c r="DV24" s="689"/>
      <c r="DW24" s="690">
        <v>63.9</v>
      </c>
      <c r="DX24" s="672"/>
      <c r="DY24" s="672"/>
      <c r="DZ24" s="672"/>
      <c r="EA24" s="672"/>
      <c r="EB24" s="672"/>
      <c r="EC24" s="691"/>
    </row>
    <row r="25" spans="2:133" ht="11.25" customHeight="1">
      <c r="B25" s="605" t="s">
        <v>280</v>
      </c>
      <c r="C25" s="606"/>
      <c r="D25" s="606"/>
      <c r="E25" s="606"/>
      <c r="F25" s="606"/>
      <c r="G25" s="606"/>
      <c r="H25" s="606"/>
      <c r="I25" s="606"/>
      <c r="J25" s="606"/>
      <c r="K25" s="606"/>
      <c r="L25" s="606"/>
      <c r="M25" s="606"/>
      <c r="N25" s="606"/>
      <c r="O25" s="606"/>
      <c r="P25" s="606"/>
      <c r="Q25" s="607"/>
      <c r="R25" s="608">
        <v>2046529</v>
      </c>
      <c r="S25" s="609"/>
      <c r="T25" s="609"/>
      <c r="U25" s="609"/>
      <c r="V25" s="609"/>
      <c r="W25" s="609"/>
      <c r="X25" s="609"/>
      <c r="Y25" s="610"/>
      <c r="Z25" s="646">
        <v>34.299999999999997</v>
      </c>
      <c r="AA25" s="646"/>
      <c r="AB25" s="646"/>
      <c r="AC25" s="646"/>
      <c r="AD25" s="647">
        <v>1740815</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686427</v>
      </c>
      <c r="CS25" s="621"/>
      <c r="CT25" s="621"/>
      <c r="CU25" s="621"/>
      <c r="CV25" s="621"/>
      <c r="CW25" s="621"/>
      <c r="CX25" s="621"/>
      <c r="CY25" s="622"/>
      <c r="CZ25" s="611">
        <v>11.6</v>
      </c>
      <c r="DA25" s="623"/>
      <c r="DB25" s="623"/>
      <c r="DC25" s="624"/>
      <c r="DD25" s="614">
        <v>640934</v>
      </c>
      <c r="DE25" s="621"/>
      <c r="DF25" s="621"/>
      <c r="DG25" s="621"/>
      <c r="DH25" s="621"/>
      <c r="DI25" s="621"/>
      <c r="DJ25" s="621"/>
      <c r="DK25" s="622"/>
      <c r="DL25" s="614">
        <v>550007</v>
      </c>
      <c r="DM25" s="621"/>
      <c r="DN25" s="621"/>
      <c r="DO25" s="621"/>
      <c r="DP25" s="621"/>
      <c r="DQ25" s="621"/>
      <c r="DR25" s="621"/>
      <c r="DS25" s="621"/>
      <c r="DT25" s="621"/>
      <c r="DU25" s="621"/>
      <c r="DV25" s="622"/>
      <c r="DW25" s="611">
        <v>31.4</v>
      </c>
      <c r="DX25" s="623"/>
      <c r="DY25" s="623"/>
      <c r="DZ25" s="623"/>
      <c r="EA25" s="623"/>
      <c r="EB25" s="623"/>
      <c r="EC25" s="635"/>
    </row>
    <row r="26" spans="2:133" ht="11.25" customHeight="1">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277919</v>
      </c>
      <c r="CS26" s="609"/>
      <c r="CT26" s="609"/>
      <c r="CU26" s="609"/>
      <c r="CV26" s="609"/>
      <c r="CW26" s="609"/>
      <c r="CX26" s="609"/>
      <c r="CY26" s="610"/>
      <c r="CZ26" s="611">
        <v>4.7</v>
      </c>
      <c r="DA26" s="623"/>
      <c r="DB26" s="623"/>
      <c r="DC26" s="624"/>
      <c r="DD26" s="614">
        <v>272790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c r="B27" s="605" t="s">
        <v>286</v>
      </c>
      <c r="C27" s="606"/>
      <c r="D27" s="606"/>
      <c r="E27" s="606"/>
      <c r="F27" s="606"/>
      <c r="G27" s="606"/>
      <c r="H27" s="606"/>
      <c r="I27" s="606"/>
      <c r="J27" s="606"/>
      <c r="K27" s="606"/>
      <c r="L27" s="606"/>
      <c r="M27" s="606"/>
      <c r="N27" s="606"/>
      <c r="O27" s="606"/>
      <c r="P27" s="606"/>
      <c r="Q27" s="607"/>
      <c r="R27" s="608">
        <v>83</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90430</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75161</v>
      </c>
      <c r="CS27" s="621"/>
      <c r="CT27" s="621"/>
      <c r="CU27" s="621"/>
      <c r="CV27" s="621"/>
      <c r="CW27" s="621"/>
      <c r="CX27" s="621"/>
      <c r="CY27" s="622"/>
      <c r="CZ27" s="611">
        <v>1.3</v>
      </c>
      <c r="DA27" s="623"/>
      <c r="DB27" s="623"/>
      <c r="DC27" s="624"/>
      <c r="DD27" s="614">
        <v>25226</v>
      </c>
      <c r="DE27" s="621"/>
      <c r="DF27" s="621"/>
      <c r="DG27" s="621"/>
      <c r="DH27" s="621"/>
      <c r="DI27" s="621"/>
      <c r="DJ27" s="621"/>
      <c r="DK27" s="622"/>
      <c r="DL27" s="614">
        <v>11620</v>
      </c>
      <c r="DM27" s="621"/>
      <c r="DN27" s="621"/>
      <c r="DO27" s="621"/>
      <c r="DP27" s="621"/>
      <c r="DQ27" s="621"/>
      <c r="DR27" s="621"/>
      <c r="DS27" s="621"/>
      <c r="DT27" s="621"/>
      <c r="DU27" s="621"/>
      <c r="DV27" s="622"/>
      <c r="DW27" s="611">
        <v>0.7</v>
      </c>
      <c r="DX27" s="623"/>
      <c r="DY27" s="623"/>
      <c r="DZ27" s="623"/>
      <c r="EA27" s="623"/>
      <c r="EB27" s="623"/>
      <c r="EC27" s="635"/>
    </row>
    <row r="28" spans="2:133" ht="11.25" customHeight="1">
      <c r="B28" s="605" t="s">
        <v>289</v>
      </c>
      <c r="C28" s="606"/>
      <c r="D28" s="606"/>
      <c r="E28" s="606"/>
      <c r="F28" s="606"/>
      <c r="G28" s="606"/>
      <c r="H28" s="606"/>
      <c r="I28" s="606"/>
      <c r="J28" s="606"/>
      <c r="K28" s="606"/>
      <c r="L28" s="606"/>
      <c r="M28" s="606"/>
      <c r="N28" s="606"/>
      <c r="O28" s="606"/>
      <c r="P28" s="606"/>
      <c r="Q28" s="607"/>
      <c r="R28" s="608">
        <v>66092</v>
      </c>
      <c r="S28" s="609"/>
      <c r="T28" s="609"/>
      <c r="U28" s="609"/>
      <c r="V28" s="609"/>
      <c r="W28" s="609"/>
      <c r="X28" s="609"/>
      <c r="Y28" s="610"/>
      <c r="Z28" s="646">
        <v>1.1000000000000001</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557778</v>
      </c>
      <c r="CS28" s="609"/>
      <c r="CT28" s="609"/>
      <c r="CU28" s="609"/>
      <c r="CV28" s="609"/>
      <c r="CW28" s="609"/>
      <c r="CX28" s="609"/>
      <c r="CY28" s="610"/>
      <c r="CZ28" s="611">
        <v>9.5</v>
      </c>
      <c r="DA28" s="623"/>
      <c r="DB28" s="623"/>
      <c r="DC28" s="624"/>
      <c r="DD28" s="614">
        <v>557778</v>
      </c>
      <c r="DE28" s="609"/>
      <c r="DF28" s="609"/>
      <c r="DG28" s="609"/>
      <c r="DH28" s="609"/>
      <c r="DI28" s="609"/>
      <c r="DJ28" s="609"/>
      <c r="DK28" s="610"/>
      <c r="DL28" s="614">
        <v>557778</v>
      </c>
      <c r="DM28" s="609"/>
      <c r="DN28" s="609"/>
      <c r="DO28" s="609"/>
      <c r="DP28" s="609"/>
      <c r="DQ28" s="609"/>
      <c r="DR28" s="609"/>
      <c r="DS28" s="609"/>
      <c r="DT28" s="609"/>
      <c r="DU28" s="609"/>
      <c r="DV28" s="610"/>
      <c r="DW28" s="611">
        <v>31.8</v>
      </c>
      <c r="DX28" s="623"/>
      <c r="DY28" s="623"/>
      <c r="DZ28" s="623"/>
      <c r="EA28" s="623"/>
      <c r="EB28" s="623"/>
      <c r="EC28" s="635"/>
    </row>
    <row r="29" spans="2:133" ht="11.25" customHeight="1">
      <c r="B29" s="605" t="s">
        <v>291</v>
      </c>
      <c r="C29" s="606"/>
      <c r="D29" s="606"/>
      <c r="E29" s="606"/>
      <c r="F29" s="606"/>
      <c r="G29" s="606"/>
      <c r="H29" s="606"/>
      <c r="I29" s="606"/>
      <c r="J29" s="606"/>
      <c r="K29" s="606"/>
      <c r="L29" s="606"/>
      <c r="M29" s="606"/>
      <c r="N29" s="606"/>
      <c r="O29" s="606"/>
      <c r="P29" s="606"/>
      <c r="Q29" s="607"/>
      <c r="R29" s="608">
        <v>6078</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557778</v>
      </c>
      <c r="CS29" s="621"/>
      <c r="CT29" s="621"/>
      <c r="CU29" s="621"/>
      <c r="CV29" s="621"/>
      <c r="CW29" s="621"/>
      <c r="CX29" s="621"/>
      <c r="CY29" s="622"/>
      <c r="CZ29" s="611">
        <v>9.5</v>
      </c>
      <c r="DA29" s="623"/>
      <c r="DB29" s="623"/>
      <c r="DC29" s="624"/>
      <c r="DD29" s="614">
        <v>557778</v>
      </c>
      <c r="DE29" s="621"/>
      <c r="DF29" s="621"/>
      <c r="DG29" s="621"/>
      <c r="DH29" s="621"/>
      <c r="DI29" s="621"/>
      <c r="DJ29" s="621"/>
      <c r="DK29" s="622"/>
      <c r="DL29" s="614">
        <v>557778</v>
      </c>
      <c r="DM29" s="621"/>
      <c r="DN29" s="621"/>
      <c r="DO29" s="621"/>
      <c r="DP29" s="621"/>
      <c r="DQ29" s="621"/>
      <c r="DR29" s="621"/>
      <c r="DS29" s="621"/>
      <c r="DT29" s="621"/>
      <c r="DU29" s="621"/>
      <c r="DV29" s="622"/>
      <c r="DW29" s="611">
        <v>31.8</v>
      </c>
      <c r="DX29" s="623"/>
      <c r="DY29" s="623"/>
      <c r="DZ29" s="623"/>
      <c r="EA29" s="623"/>
      <c r="EB29" s="623"/>
      <c r="EC29" s="635"/>
    </row>
    <row r="30" spans="2:133" ht="11.25" customHeight="1">
      <c r="B30" s="605" t="s">
        <v>293</v>
      </c>
      <c r="C30" s="606"/>
      <c r="D30" s="606"/>
      <c r="E30" s="606"/>
      <c r="F30" s="606"/>
      <c r="G30" s="606"/>
      <c r="H30" s="606"/>
      <c r="I30" s="606"/>
      <c r="J30" s="606"/>
      <c r="K30" s="606"/>
      <c r="L30" s="606"/>
      <c r="M30" s="606"/>
      <c r="N30" s="606"/>
      <c r="O30" s="606"/>
      <c r="P30" s="606"/>
      <c r="Q30" s="607"/>
      <c r="R30" s="608">
        <v>1559400</v>
      </c>
      <c r="S30" s="609"/>
      <c r="T30" s="609"/>
      <c r="U30" s="609"/>
      <c r="V30" s="609"/>
      <c r="W30" s="609"/>
      <c r="X30" s="609"/>
      <c r="Y30" s="610"/>
      <c r="Z30" s="646">
        <v>26.2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535721</v>
      </c>
      <c r="CS30" s="609"/>
      <c r="CT30" s="609"/>
      <c r="CU30" s="609"/>
      <c r="CV30" s="609"/>
      <c r="CW30" s="609"/>
      <c r="CX30" s="609"/>
      <c r="CY30" s="610"/>
      <c r="CZ30" s="611">
        <v>9.1</v>
      </c>
      <c r="DA30" s="623"/>
      <c r="DB30" s="623"/>
      <c r="DC30" s="624"/>
      <c r="DD30" s="614">
        <v>535721</v>
      </c>
      <c r="DE30" s="609"/>
      <c r="DF30" s="609"/>
      <c r="DG30" s="609"/>
      <c r="DH30" s="609"/>
      <c r="DI30" s="609"/>
      <c r="DJ30" s="609"/>
      <c r="DK30" s="610"/>
      <c r="DL30" s="614">
        <v>535721</v>
      </c>
      <c r="DM30" s="609"/>
      <c r="DN30" s="609"/>
      <c r="DO30" s="609"/>
      <c r="DP30" s="609"/>
      <c r="DQ30" s="609"/>
      <c r="DR30" s="609"/>
      <c r="DS30" s="609"/>
      <c r="DT30" s="609"/>
      <c r="DU30" s="609"/>
      <c r="DV30" s="610"/>
      <c r="DW30" s="611">
        <v>30.6</v>
      </c>
      <c r="DX30" s="623"/>
      <c r="DY30" s="623"/>
      <c r="DZ30" s="623"/>
      <c r="EA30" s="623"/>
      <c r="EB30" s="623"/>
      <c r="EC30" s="635"/>
    </row>
    <row r="31" spans="2:133" ht="11.25" customHeight="1">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99.5</v>
      </c>
      <c r="BN31" s="671"/>
      <c r="BO31" s="671"/>
      <c r="BP31" s="671"/>
      <c r="BQ31" s="673"/>
      <c r="BR31" s="670">
        <v>99.5</v>
      </c>
      <c r="BS31" s="671"/>
      <c r="BT31" s="671"/>
      <c r="BU31" s="671"/>
      <c r="BV31" s="671"/>
      <c r="BW31" s="671"/>
      <c r="BX31" s="672">
        <v>99.5</v>
      </c>
      <c r="BY31" s="671"/>
      <c r="BZ31" s="671"/>
      <c r="CA31" s="671"/>
      <c r="CB31" s="673"/>
      <c r="CD31" s="629"/>
      <c r="CE31" s="630"/>
      <c r="CF31" s="605" t="s">
        <v>300</v>
      </c>
      <c r="CG31" s="606"/>
      <c r="CH31" s="606"/>
      <c r="CI31" s="606"/>
      <c r="CJ31" s="606"/>
      <c r="CK31" s="606"/>
      <c r="CL31" s="606"/>
      <c r="CM31" s="606"/>
      <c r="CN31" s="606"/>
      <c r="CO31" s="606"/>
      <c r="CP31" s="606"/>
      <c r="CQ31" s="607"/>
      <c r="CR31" s="608">
        <v>22057</v>
      </c>
      <c r="CS31" s="621"/>
      <c r="CT31" s="621"/>
      <c r="CU31" s="621"/>
      <c r="CV31" s="621"/>
      <c r="CW31" s="621"/>
      <c r="CX31" s="621"/>
      <c r="CY31" s="622"/>
      <c r="CZ31" s="611">
        <v>0.4</v>
      </c>
      <c r="DA31" s="623"/>
      <c r="DB31" s="623"/>
      <c r="DC31" s="624"/>
      <c r="DD31" s="614">
        <v>22057</v>
      </c>
      <c r="DE31" s="621"/>
      <c r="DF31" s="621"/>
      <c r="DG31" s="621"/>
      <c r="DH31" s="621"/>
      <c r="DI31" s="621"/>
      <c r="DJ31" s="621"/>
      <c r="DK31" s="622"/>
      <c r="DL31" s="614">
        <v>22057</v>
      </c>
      <c r="DM31" s="621"/>
      <c r="DN31" s="621"/>
      <c r="DO31" s="621"/>
      <c r="DP31" s="621"/>
      <c r="DQ31" s="621"/>
      <c r="DR31" s="621"/>
      <c r="DS31" s="621"/>
      <c r="DT31" s="621"/>
      <c r="DU31" s="621"/>
      <c r="DV31" s="622"/>
      <c r="DW31" s="611">
        <v>1.3</v>
      </c>
      <c r="DX31" s="623"/>
      <c r="DY31" s="623"/>
      <c r="DZ31" s="623"/>
      <c r="EA31" s="623"/>
      <c r="EB31" s="623"/>
      <c r="EC31" s="635"/>
    </row>
    <row r="32" spans="2:133" ht="11.25" customHeight="1">
      <c r="B32" s="605" t="s">
        <v>301</v>
      </c>
      <c r="C32" s="606"/>
      <c r="D32" s="606"/>
      <c r="E32" s="606"/>
      <c r="F32" s="606"/>
      <c r="G32" s="606"/>
      <c r="H32" s="606"/>
      <c r="I32" s="606"/>
      <c r="J32" s="606"/>
      <c r="K32" s="606"/>
      <c r="L32" s="606"/>
      <c r="M32" s="606"/>
      <c r="N32" s="606"/>
      <c r="O32" s="606"/>
      <c r="P32" s="606"/>
      <c r="Q32" s="607"/>
      <c r="R32" s="608">
        <v>582033</v>
      </c>
      <c r="S32" s="609"/>
      <c r="T32" s="609"/>
      <c r="U32" s="609"/>
      <c r="V32" s="609"/>
      <c r="W32" s="609"/>
      <c r="X32" s="609"/>
      <c r="Y32" s="610"/>
      <c r="Z32" s="646">
        <v>9.8000000000000007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99.7</v>
      </c>
      <c r="BH32" s="621"/>
      <c r="BI32" s="621"/>
      <c r="BJ32" s="621"/>
      <c r="BK32" s="621"/>
      <c r="BL32" s="621"/>
      <c r="BM32" s="612">
        <v>99.5</v>
      </c>
      <c r="BN32" s="621"/>
      <c r="BO32" s="621"/>
      <c r="BP32" s="621"/>
      <c r="BQ32" s="644"/>
      <c r="BR32" s="679">
        <v>99.5</v>
      </c>
      <c r="BS32" s="621"/>
      <c r="BT32" s="621"/>
      <c r="BU32" s="621"/>
      <c r="BV32" s="621"/>
      <c r="BW32" s="621"/>
      <c r="BX32" s="612">
        <v>99.5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c r="B33" s="605" t="s">
        <v>305</v>
      </c>
      <c r="C33" s="606"/>
      <c r="D33" s="606"/>
      <c r="E33" s="606"/>
      <c r="F33" s="606"/>
      <c r="G33" s="606"/>
      <c r="H33" s="606"/>
      <c r="I33" s="606"/>
      <c r="J33" s="606"/>
      <c r="K33" s="606"/>
      <c r="L33" s="606"/>
      <c r="M33" s="606"/>
      <c r="N33" s="606"/>
      <c r="O33" s="606"/>
      <c r="P33" s="606"/>
      <c r="Q33" s="607"/>
      <c r="R33" s="608">
        <v>55737</v>
      </c>
      <c r="S33" s="609"/>
      <c r="T33" s="609"/>
      <c r="U33" s="609"/>
      <c r="V33" s="609"/>
      <c r="W33" s="609"/>
      <c r="X33" s="609"/>
      <c r="Y33" s="610"/>
      <c r="Z33" s="646">
        <v>0.9</v>
      </c>
      <c r="AA33" s="646"/>
      <c r="AB33" s="646"/>
      <c r="AC33" s="646"/>
      <c r="AD33" s="647">
        <v>8291</v>
      </c>
      <c r="AE33" s="647"/>
      <c r="AF33" s="647"/>
      <c r="AG33" s="647"/>
      <c r="AH33" s="647"/>
      <c r="AI33" s="647"/>
      <c r="AJ33" s="647"/>
      <c r="AK33" s="647"/>
      <c r="AL33" s="611">
        <v>0.5</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99.5</v>
      </c>
      <c r="BH33" s="593"/>
      <c r="BI33" s="593"/>
      <c r="BJ33" s="593"/>
      <c r="BK33" s="593"/>
      <c r="BL33" s="593"/>
      <c r="BM33" s="639">
        <v>99.4</v>
      </c>
      <c r="BN33" s="593"/>
      <c r="BO33" s="593"/>
      <c r="BP33" s="593"/>
      <c r="BQ33" s="656"/>
      <c r="BR33" s="669">
        <v>99.5</v>
      </c>
      <c r="BS33" s="593"/>
      <c r="BT33" s="593"/>
      <c r="BU33" s="593"/>
      <c r="BV33" s="593"/>
      <c r="BW33" s="593"/>
      <c r="BX33" s="639">
        <v>99.5</v>
      </c>
      <c r="BY33" s="593"/>
      <c r="BZ33" s="593"/>
      <c r="CA33" s="593"/>
      <c r="CB33" s="656"/>
      <c r="CD33" s="605" t="s">
        <v>307</v>
      </c>
      <c r="CE33" s="606"/>
      <c r="CF33" s="606"/>
      <c r="CG33" s="606"/>
      <c r="CH33" s="606"/>
      <c r="CI33" s="606"/>
      <c r="CJ33" s="606"/>
      <c r="CK33" s="606"/>
      <c r="CL33" s="606"/>
      <c r="CM33" s="606"/>
      <c r="CN33" s="606"/>
      <c r="CO33" s="606"/>
      <c r="CP33" s="606"/>
      <c r="CQ33" s="607"/>
      <c r="CR33" s="608">
        <v>1578001</v>
      </c>
      <c r="CS33" s="621"/>
      <c r="CT33" s="621"/>
      <c r="CU33" s="621"/>
      <c r="CV33" s="621"/>
      <c r="CW33" s="621"/>
      <c r="CX33" s="621"/>
      <c r="CY33" s="622"/>
      <c r="CZ33" s="611">
        <v>26.7</v>
      </c>
      <c r="DA33" s="623"/>
      <c r="DB33" s="623"/>
      <c r="DC33" s="624"/>
      <c r="DD33" s="614">
        <v>1253842</v>
      </c>
      <c r="DE33" s="621"/>
      <c r="DF33" s="621"/>
      <c r="DG33" s="621"/>
      <c r="DH33" s="621"/>
      <c r="DI33" s="621"/>
      <c r="DJ33" s="621"/>
      <c r="DK33" s="622"/>
      <c r="DL33" s="614">
        <v>483330</v>
      </c>
      <c r="DM33" s="621"/>
      <c r="DN33" s="621"/>
      <c r="DO33" s="621"/>
      <c r="DP33" s="621"/>
      <c r="DQ33" s="621"/>
      <c r="DR33" s="621"/>
      <c r="DS33" s="621"/>
      <c r="DT33" s="621"/>
      <c r="DU33" s="621"/>
      <c r="DV33" s="622"/>
      <c r="DW33" s="611">
        <v>27.6</v>
      </c>
      <c r="DX33" s="623"/>
      <c r="DY33" s="623"/>
      <c r="DZ33" s="623"/>
      <c r="EA33" s="623"/>
      <c r="EB33" s="623"/>
      <c r="EC33" s="635"/>
    </row>
    <row r="34" spans="2:133" ht="11.25" customHeight="1">
      <c r="B34" s="605" t="s">
        <v>308</v>
      </c>
      <c r="C34" s="606"/>
      <c r="D34" s="606"/>
      <c r="E34" s="606"/>
      <c r="F34" s="606"/>
      <c r="G34" s="606"/>
      <c r="H34" s="606"/>
      <c r="I34" s="606"/>
      <c r="J34" s="606"/>
      <c r="K34" s="606"/>
      <c r="L34" s="606"/>
      <c r="M34" s="606"/>
      <c r="N34" s="606"/>
      <c r="O34" s="606"/>
      <c r="P34" s="606"/>
      <c r="Q34" s="607"/>
      <c r="R34" s="608">
        <v>25164</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681293</v>
      </c>
      <c r="CS34" s="609"/>
      <c r="CT34" s="609"/>
      <c r="CU34" s="609"/>
      <c r="CV34" s="609"/>
      <c r="CW34" s="609"/>
      <c r="CX34" s="609"/>
      <c r="CY34" s="610"/>
      <c r="CZ34" s="611">
        <v>11.5</v>
      </c>
      <c r="DA34" s="623"/>
      <c r="DB34" s="623"/>
      <c r="DC34" s="624"/>
      <c r="DD34" s="614">
        <v>459027</v>
      </c>
      <c r="DE34" s="609"/>
      <c r="DF34" s="609"/>
      <c r="DG34" s="609"/>
      <c r="DH34" s="609"/>
      <c r="DI34" s="609"/>
      <c r="DJ34" s="609"/>
      <c r="DK34" s="610"/>
      <c r="DL34" s="614">
        <v>336354</v>
      </c>
      <c r="DM34" s="609"/>
      <c r="DN34" s="609"/>
      <c r="DO34" s="609"/>
      <c r="DP34" s="609"/>
      <c r="DQ34" s="609"/>
      <c r="DR34" s="609"/>
      <c r="DS34" s="609"/>
      <c r="DT34" s="609"/>
      <c r="DU34" s="609"/>
      <c r="DV34" s="610"/>
      <c r="DW34" s="611">
        <v>19.2</v>
      </c>
      <c r="DX34" s="623"/>
      <c r="DY34" s="623"/>
      <c r="DZ34" s="623"/>
      <c r="EA34" s="623"/>
      <c r="EB34" s="623"/>
      <c r="EC34" s="635"/>
    </row>
    <row r="35" spans="2:133" ht="11.25" customHeight="1">
      <c r="B35" s="605" t="s">
        <v>310</v>
      </c>
      <c r="C35" s="606"/>
      <c r="D35" s="606"/>
      <c r="E35" s="606"/>
      <c r="F35" s="606"/>
      <c r="G35" s="606"/>
      <c r="H35" s="606"/>
      <c r="I35" s="606"/>
      <c r="J35" s="606"/>
      <c r="K35" s="606"/>
      <c r="L35" s="606"/>
      <c r="M35" s="606"/>
      <c r="N35" s="606"/>
      <c r="O35" s="606"/>
      <c r="P35" s="606"/>
      <c r="Q35" s="607"/>
      <c r="R35" s="608">
        <v>438562</v>
      </c>
      <c r="S35" s="609"/>
      <c r="T35" s="609"/>
      <c r="U35" s="609"/>
      <c r="V35" s="609"/>
      <c r="W35" s="609"/>
      <c r="X35" s="609"/>
      <c r="Y35" s="610"/>
      <c r="Z35" s="646">
        <v>7.4</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6446</v>
      </c>
      <c r="CS35" s="621"/>
      <c r="CT35" s="621"/>
      <c r="CU35" s="621"/>
      <c r="CV35" s="621"/>
      <c r="CW35" s="621"/>
      <c r="CX35" s="621"/>
      <c r="CY35" s="622"/>
      <c r="CZ35" s="611">
        <v>0.1</v>
      </c>
      <c r="DA35" s="623"/>
      <c r="DB35" s="623"/>
      <c r="DC35" s="624"/>
      <c r="DD35" s="614">
        <v>3647</v>
      </c>
      <c r="DE35" s="621"/>
      <c r="DF35" s="621"/>
      <c r="DG35" s="621"/>
      <c r="DH35" s="621"/>
      <c r="DI35" s="621"/>
      <c r="DJ35" s="621"/>
      <c r="DK35" s="622"/>
      <c r="DL35" s="614">
        <v>847</v>
      </c>
      <c r="DM35" s="621"/>
      <c r="DN35" s="621"/>
      <c r="DO35" s="621"/>
      <c r="DP35" s="621"/>
      <c r="DQ35" s="621"/>
      <c r="DR35" s="621"/>
      <c r="DS35" s="621"/>
      <c r="DT35" s="621"/>
      <c r="DU35" s="621"/>
      <c r="DV35" s="622"/>
      <c r="DW35" s="611">
        <v>0</v>
      </c>
      <c r="DX35" s="623"/>
      <c r="DY35" s="623"/>
      <c r="DZ35" s="623"/>
      <c r="EA35" s="623"/>
      <c r="EB35" s="623"/>
      <c r="EC35" s="635"/>
    </row>
    <row r="36" spans="2:133" ht="11.25" customHeight="1">
      <c r="B36" s="605" t="s">
        <v>314</v>
      </c>
      <c r="C36" s="606"/>
      <c r="D36" s="606"/>
      <c r="E36" s="606"/>
      <c r="F36" s="606"/>
      <c r="G36" s="606"/>
      <c r="H36" s="606"/>
      <c r="I36" s="606"/>
      <c r="J36" s="606"/>
      <c r="K36" s="606"/>
      <c r="L36" s="606"/>
      <c r="M36" s="606"/>
      <c r="N36" s="606"/>
      <c r="O36" s="606"/>
      <c r="P36" s="606"/>
      <c r="Q36" s="607"/>
      <c r="R36" s="608">
        <v>154949</v>
      </c>
      <c r="S36" s="609"/>
      <c r="T36" s="609"/>
      <c r="U36" s="609"/>
      <c r="V36" s="609"/>
      <c r="W36" s="609"/>
      <c r="X36" s="609"/>
      <c r="Y36" s="610"/>
      <c r="Z36" s="646">
        <v>2.6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253722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2367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195497</v>
      </c>
      <c r="CS36" s="609"/>
      <c r="CT36" s="609"/>
      <c r="CU36" s="609"/>
      <c r="CV36" s="609"/>
      <c r="CW36" s="609"/>
      <c r="CX36" s="609"/>
      <c r="CY36" s="610"/>
      <c r="CZ36" s="611">
        <v>3.3</v>
      </c>
      <c r="DA36" s="623"/>
      <c r="DB36" s="623"/>
      <c r="DC36" s="624"/>
      <c r="DD36" s="614">
        <v>110105</v>
      </c>
      <c r="DE36" s="609"/>
      <c r="DF36" s="609"/>
      <c r="DG36" s="609"/>
      <c r="DH36" s="609"/>
      <c r="DI36" s="609"/>
      <c r="DJ36" s="609"/>
      <c r="DK36" s="610"/>
      <c r="DL36" s="614">
        <v>54534</v>
      </c>
      <c r="DM36" s="609"/>
      <c r="DN36" s="609"/>
      <c r="DO36" s="609"/>
      <c r="DP36" s="609"/>
      <c r="DQ36" s="609"/>
      <c r="DR36" s="609"/>
      <c r="DS36" s="609"/>
      <c r="DT36" s="609"/>
      <c r="DU36" s="609"/>
      <c r="DV36" s="610"/>
      <c r="DW36" s="611">
        <v>3.1</v>
      </c>
      <c r="DX36" s="623"/>
      <c r="DY36" s="623"/>
      <c r="DZ36" s="623"/>
      <c r="EA36" s="623"/>
      <c r="EB36" s="623"/>
      <c r="EC36" s="635"/>
    </row>
    <row r="37" spans="2:133" ht="11.25" customHeight="1">
      <c r="B37" s="605" t="s">
        <v>318</v>
      </c>
      <c r="C37" s="606"/>
      <c r="D37" s="606"/>
      <c r="E37" s="606"/>
      <c r="F37" s="606"/>
      <c r="G37" s="606"/>
      <c r="H37" s="606"/>
      <c r="I37" s="606"/>
      <c r="J37" s="606"/>
      <c r="K37" s="606"/>
      <c r="L37" s="606"/>
      <c r="M37" s="606"/>
      <c r="N37" s="606"/>
      <c r="O37" s="606"/>
      <c r="P37" s="606"/>
      <c r="Q37" s="607"/>
      <c r="R37" s="608">
        <v>88808</v>
      </c>
      <c r="S37" s="609"/>
      <c r="T37" s="609"/>
      <c r="U37" s="609"/>
      <c r="V37" s="609"/>
      <c r="W37" s="609"/>
      <c r="X37" s="609"/>
      <c r="Y37" s="610"/>
      <c r="Z37" s="646">
        <v>1.5</v>
      </c>
      <c r="AA37" s="646"/>
      <c r="AB37" s="646"/>
      <c r="AC37" s="646"/>
      <c r="AD37" s="647">
        <v>159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119535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-5633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2705</v>
      </c>
      <c r="CS37" s="621"/>
      <c r="CT37" s="621"/>
      <c r="CU37" s="621"/>
      <c r="CV37" s="621"/>
      <c r="CW37" s="621"/>
      <c r="CX37" s="621"/>
      <c r="CY37" s="622"/>
      <c r="CZ37" s="611">
        <v>0</v>
      </c>
      <c r="DA37" s="623"/>
      <c r="DB37" s="623"/>
      <c r="DC37" s="624"/>
      <c r="DD37" s="614">
        <v>2705</v>
      </c>
      <c r="DE37" s="621"/>
      <c r="DF37" s="621"/>
      <c r="DG37" s="621"/>
      <c r="DH37" s="621"/>
      <c r="DI37" s="621"/>
      <c r="DJ37" s="621"/>
      <c r="DK37" s="622"/>
      <c r="DL37" s="614">
        <v>2705</v>
      </c>
      <c r="DM37" s="621"/>
      <c r="DN37" s="621"/>
      <c r="DO37" s="621"/>
      <c r="DP37" s="621"/>
      <c r="DQ37" s="621"/>
      <c r="DR37" s="621"/>
      <c r="DS37" s="621"/>
      <c r="DT37" s="621"/>
      <c r="DU37" s="621"/>
      <c r="DV37" s="622"/>
      <c r="DW37" s="611">
        <v>0.2</v>
      </c>
      <c r="DX37" s="623"/>
      <c r="DY37" s="623"/>
      <c r="DZ37" s="623"/>
      <c r="EA37" s="623"/>
      <c r="EB37" s="623"/>
      <c r="EC37" s="635"/>
    </row>
    <row r="38" spans="2:133" ht="11.25" customHeight="1">
      <c r="B38" s="605" t="s">
        <v>322</v>
      </c>
      <c r="C38" s="606"/>
      <c r="D38" s="606"/>
      <c r="E38" s="606"/>
      <c r="F38" s="606"/>
      <c r="G38" s="606"/>
      <c r="H38" s="606"/>
      <c r="I38" s="606"/>
      <c r="J38" s="606"/>
      <c r="K38" s="606"/>
      <c r="L38" s="606"/>
      <c r="M38" s="606"/>
      <c r="N38" s="606"/>
      <c r="O38" s="606"/>
      <c r="P38" s="606"/>
      <c r="Q38" s="607"/>
      <c r="R38" s="608">
        <v>938146</v>
      </c>
      <c r="S38" s="609"/>
      <c r="T38" s="609"/>
      <c r="U38" s="609"/>
      <c r="V38" s="609"/>
      <c r="W38" s="609"/>
      <c r="X38" s="609"/>
      <c r="Y38" s="610"/>
      <c r="Z38" s="646">
        <v>15.7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51168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253722</v>
      </c>
      <c r="CS38" s="609"/>
      <c r="CT38" s="609"/>
      <c r="CU38" s="609"/>
      <c r="CV38" s="609"/>
      <c r="CW38" s="609"/>
      <c r="CX38" s="609"/>
      <c r="CY38" s="610"/>
      <c r="CZ38" s="611">
        <v>4.3</v>
      </c>
      <c r="DA38" s="623"/>
      <c r="DB38" s="623"/>
      <c r="DC38" s="624"/>
      <c r="DD38" s="614">
        <v>247536</v>
      </c>
      <c r="DE38" s="609"/>
      <c r="DF38" s="609"/>
      <c r="DG38" s="609"/>
      <c r="DH38" s="609"/>
      <c r="DI38" s="609"/>
      <c r="DJ38" s="609"/>
      <c r="DK38" s="610"/>
      <c r="DL38" s="614">
        <v>91595</v>
      </c>
      <c r="DM38" s="609"/>
      <c r="DN38" s="609"/>
      <c r="DO38" s="609"/>
      <c r="DP38" s="609"/>
      <c r="DQ38" s="609"/>
      <c r="DR38" s="609"/>
      <c r="DS38" s="609"/>
      <c r="DT38" s="609"/>
      <c r="DU38" s="609"/>
      <c r="DV38" s="610"/>
      <c r="DW38" s="611">
        <v>5.2</v>
      </c>
      <c r="DX38" s="623"/>
      <c r="DY38" s="623"/>
      <c r="DZ38" s="623"/>
      <c r="EA38" s="623"/>
      <c r="EB38" s="623"/>
      <c r="EC38" s="635"/>
    </row>
    <row r="39" spans="2:133" ht="11.25" customHeight="1">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26261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201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441043</v>
      </c>
      <c r="CS39" s="621"/>
      <c r="CT39" s="621"/>
      <c r="CU39" s="621"/>
      <c r="CV39" s="621"/>
      <c r="CW39" s="621"/>
      <c r="CX39" s="621"/>
      <c r="CY39" s="622"/>
      <c r="CZ39" s="611">
        <v>7.5</v>
      </c>
      <c r="DA39" s="623"/>
      <c r="DB39" s="623"/>
      <c r="DC39" s="624"/>
      <c r="DD39" s="614">
        <v>433527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c r="B40" s="605" t="s">
        <v>330</v>
      </c>
      <c r="C40" s="606"/>
      <c r="D40" s="606"/>
      <c r="E40" s="606"/>
      <c r="F40" s="606"/>
      <c r="G40" s="606"/>
      <c r="H40" s="606"/>
      <c r="I40" s="606"/>
      <c r="J40" s="606"/>
      <c r="K40" s="606"/>
      <c r="L40" s="606"/>
      <c r="M40" s="606"/>
      <c r="N40" s="606"/>
      <c r="O40" s="606"/>
      <c r="P40" s="606"/>
      <c r="Q40" s="607"/>
      <c r="R40" s="608">
        <v>2646</v>
      </c>
      <c r="S40" s="609"/>
      <c r="T40" s="609"/>
      <c r="U40" s="609"/>
      <c r="V40" s="609"/>
      <c r="W40" s="609"/>
      <c r="X40" s="609"/>
      <c r="Y40" s="610"/>
      <c r="Z40" s="646">
        <v>0</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c r="B41" s="589" t="s">
        <v>335</v>
      </c>
      <c r="C41" s="590"/>
      <c r="D41" s="590"/>
      <c r="E41" s="590"/>
      <c r="F41" s="590"/>
      <c r="G41" s="590"/>
      <c r="H41" s="590"/>
      <c r="I41" s="590"/>
      <c r="J41" s="590"/>
      <c r="K41" s="590"/>
      <c r="L41" s="590"/>
      <c r="M41" s="590"/>
      <c r="N41" s="590"/>
      <c r="O41" s="590"/>
      <c r="P41" s="590"/>
      <c r="Q41" s="591"/>
      <c r="R41" s="592">
        <v>5961581</v>
      </c>
      <c r="S41" s="633"/>
      <c r="T41" s="633"/>
      <c r="U41" s="633"/>
      <c r="V41" s="633"/>
      <c r="W41" s="633"/>
      <c r="X41" s="633"/>
      <c r="Y41" s="636"/>
      <c r="Z41" s="637">
        <v>100</v>
      </c>
      <c r="AA41" s="637"/>
      <c r="AB41" s="637"/>
      <c r="AC41" s="637"/>
      <c r="AD41" s="638">
        <v>1749265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25477</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4</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c r="AQ42" s="653" t="s">
        <v>323</v>
      </c>
      <c r="AR42" s="654"/>
      <c r="AS42" s="654"/>
      <c r="AT42" s="654"/>
      <c r="AU42" s="654"/>
      <c r="AV42" s="654"/>
      <c r="AW42" s="654"/>
      <c r="AX42" s="654"/>
      <c r="AY42" s="655"/>
      <c r="AZ42" s="592">
        <v>31281</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435</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3003319</v>
      </c>
      <c r="CS42" s="621"/>
      <c r="CT42" s="621"/>
      <c r="CU42" s="621"/>
      <c r="CV42" s="621"/>
      <c r="CW42" s="621"/>
      <c r="CX42" s="621"/>
      <c r="CY42" s="622"/>
      <c r="CZ42" s="611">
        <v>50.9</v>
      </c>
      <c r="DA42" s="623"/>
      <c r="DB42" s="623"/>
      <c r="DC42" s="624"/>
      <c r="DD42" s="614">
        <v>250427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c r="B43" s="196" t="s">
        <v>341</v>
      </c>
      <c r="CD43" s="605" t="s">
        <v>342</v>
      </c>
      <c r="CE43" s="606"/>
      <c r="CF43" s="606"/>
      <c r="CG43" s="606"/>
      <c r="CH43" s="606"/>
      <c r="CI43" s="606"/>
      <c r="CJ43" s="606"/>
      <c r="CK43" s="606"/>
      <c r="CL43" s="606"/>
      <c r="CM43" s="606"/>
      <c r="CN43" s="606"/>
      <c r="CO43" s="606"/>
      <c r="CP43" s="606"/>
      <c r="CQ43" s="607"/>
      <c r="CR43" s="608">
        <v>21953</v>
      </c>
      <c r="CS43" s="621"/>
      <c r="CT43" s="621"/>
      <c r="CU43" s="621"/>
      <c r="CV43" s="621"/>
      <c r="CW43" s="621"/>
      <c r="CX43" s="621"/>
      <c r="CY43" s="622"/>
      <c r="CZ43" s="611">
        <v>0.4</v>
      </c>
      <c r="DA43" s="623"/>
      <c r="DB43" s="623"/>
      <c r="DC43" s="624"/>
      <c r="DD43" s="614">
        <v>21953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2977122</v>
      </c>
      <c r="CS44" s="609"/>
      <c r="CT44" s="609"/>
      <c r="CU44" s="609"/>
      <c r="CV44" s="609"/>
      <c r="CW44" s="609"/>
      <c r="CX44" s="609"/>
      <c r="CY44" s="610"/>
      <c r="CZ44" s="611">
        <v>50.5</v>
      </c>
      <c r="DA44" s="612"/>
      <c r="DB44" s="612"/>
      <c r="DC44" s="613"/>
      <c r="DD44" s="614">
        <v>227230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2078496</v>
      </c>
      <c r="CS45" s="621"/>
      <c r="CT45" s="621"/>
      <c r="CU45" s="621"/>
      <c r="CV45" s="621"/>
      <c r="CW45" s="621"/>
      <c r="CX45" s="621"/>
      <c r="CY45" s="622"/>
      <c r="CZ45" s="611">
        <v>35.200000000000003</v>
      </c>
      <c r="DA45" s="623"/>
      <c r="DB45" s="623"/>
      <c r="DC45" s="624"/>
      <c r="DD45" s="614">
        <v>42477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c r="B46" s="207"/>
      <c r="CD46" s="629"/>
      <c r="CE46" s="630"/>
      <c r="CF46" s="605" t="s">
        <v>347</v>
      </c>
      <c r="CG46" s="606"/>
      <c r="CH46" s="606"/>
      <c r="CI46" s="606"/>
      <c r="CJ46" s="606"/>
      <c r="CK46" s="606"/>
      <c r="CL46" s="606"/>
      <c r="CM46" s="606"/>
      <c r="CN46" s="606"/>
      <c r="CO46" s="606"/>
      <c r="CP46" s="606"/>
      <c r="CQ46" s="607"/>
      <c r="CR46" s="608">
        <v>893456</v>
      </c>
      <c r="CS46" s="609"/>
      <c r="CT46" s="609"/>
      <c r="CU46" s="609"/>
      <c r="CV46" s="609"/>
      <c r="CW46" s="609"/>
      <c r="CX46" s="609"/>
      <c r="CY46" s="610"/>
      <c r="CZ46" s="611">
        <v>15.1</v>
      </c>
      <c r="DA46" s="612"/>
      <c r="DB46" s="612"/>
      <c r="DC46" s="613"/>
      <c r="DD46" s="614">
        <v>179583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c r="B47" s="207"/>
      <c r="CD47" s="629"/>
      <c r="CE47" s="630"/>
      <c r="CF47" s="605" t="s">
        <v>348</v>
      </c>
      <c r="CG47" s="606"/>
      <c r="CH47" s="606"/>
      <c r="CI47" s="606"/>
      <c r="CJ47" s="606"/>
      <c r="CK47" s="606"/>
      <c r="CL47" s="606"/>
      <c r="CM47" s="606"/>
      <c r="CN47" s="606"/>
      <c r="CO47" s="606"/>
      <c r="CP47" s="606"/>
      <c r="CQ47" s="607"/>
      <c r="CR47" s="608">
        <v>26197</v>
      </c>
      <c r="CS47" s="621"/>
      <c r="CT47" s="621"/>
      <c r="CU47" s="621"/>
      <c r="CV47" s="621"/>
      <c r="CW47" s="621"/>
      <c r="CX47" s="621"/>
      <c r="CY47" s="622"/>
      <c r="CZ47" s="611">
        <v>0.4</v>
      </c>
      <c r="DA47" s="623"/>
      <c r="DB47" s="623"/>
      <c r="DC47" s="624"/>
      <c r="DD47" s="614">
        <v>23197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c r="B49" s="207"/>
      <c r="CD49" s="589" t="s">
        <v>350</v>
      </c>
      <c r="CE49" s="590"/>
      <c r="CF49" s="590"/>
      <c r="CG49" s="590"/>
      <c r="CH49" s="590"/>
      <c r="CI49" s="590"/>
      <c r="CJ49" s="590"/>
      <c r="CK49" s="590"/>
      <c r="CL49" s="590"/>
      <c r="CM49" s="590"/>
      <c r="CN49" s="590"/>
      <c r="CO49" s="590"/>
      <c r="CP49" s="590"/>
      <c r="CQ49" s="591"/>
      <c r="CR49" s="592">
        <v>5900686</v>
      </c>
      <c r="CS49" s="593"/>
      <c r="CT49" s="593"/>
      <c r="CU49" s="593"/>
      <c r="CV49" s="593"/>
      <c r="CW49" s="593"/>
      <c r="CX49" s="593"/>
      <c r="CY49" s="594"/>
      <c r="CZ49" s="595">
        <v>100</v>
      </c>
      <c r="DA49" s="596"/>
      <c r="DB49" s="596"/>
      <c r="DC49" s="597"/>
      <c r="DD49" s="598">
        <v>2728207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Xfm94rBY8FJA9AOeaSvLrtlwOaRGa/xny+wsps7cg42euLDFyI2lUd/fD6IvnUBHa6IX+SQ8c/5UGoFFG997w==" saltValue="XXH+i5cqh41roWv2ycVl3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13" customWidth="1"/>
    <col min="131" max="131" width="1.63281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c r="A7" s="218">
        <v>1</v>
      </c>
      <c r="B7" s="1034" t="s">
        <v>373</v>
      </c>
      <c r="C7" s="1035"/>
      <c r="D7" s="1035"/>
      <c r="E7" s="1035"/>
      <c r="F7" s="1035"/>
      <c r="G7" s="1035"/>
      <c r="H7" s="1035"/>
      <c r="I7" s="1035"/>
      <c r="J7" s="1035"/>
      <c r="K7" s="1035"/>
      <c r="L7" s="1035"/>
      <c r="M7" s="1035"/>
      <c r="N7" s="1035"/>
      <c r="O7" s="1035"/>
      <c r="P7" s="1036"/>
      <c r="Q7" s="1089">
        <v>5807</v>
      </c>
      <c r="R7" s="1090"/>
      <c r="S7" s="1090"/>
      <c r="T7" s="1090"/>
      <c r="U7" s="1090"/>
      <c r="V7" s="1090">
        <v>5691</v>
      </c>
      <c r="W7" s="1090"/>
      <c r="X7" s="1090"/>
      <c r="Y7" s="1090"/>
      <c r="Z7" s="1090"/>
      <c r="AA7" s="1090">
        <f>Q7-V7</f>
        <v>116</v>
      </c>
      <c r="AB7" s="1090"/>
      <c r="AC7" s="1090"/>
      <c r="AD7" s="1090"/>
      <c r="AE7" s="1091"/>
      <c r="AF7" s="1092">
        <v>61</v>
      </c>
      <c r="AG7" s="1093"/>
      <c r="AH7" s="1093"/>
      <c r="AI7" s="1093"/>
      <c r="AJ7" s="1094"/>
      <c r="AK7" s="1095"/>
      <c r="AL7" s="1096"/>
      <c r="AM7" s="1096"/>
      <c r="AN7" s="1096"/>
      <c r="AO7" s="1096"/>
      <c r="AP7" s="1096">
        <v>6359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c r="A8" s="220">
        <v>2</v>
      </c>
      <c r="B8" s="1017" t="s">
        <v>374</v>
      </c>
      <c r="C8" s="1018"/>
      <c r="D8" s="1018"/>
      <c r="E8" s="1018"/>
      <c r="F8" s="1018"/>
      <c r="G8" s="1018"/>
      <c r="H8" s="1018"/>
      <c r="I8" s="1018"/>
      <c r="J8" s="1018"/>
      <c r="K8" s="1018"/>
      <c r="L8" s="1018"/>
      <c r="M8" s="1018"/>
      <c r="N8" s="1018"/>
      <c r="O8" s="1018"/>
      <c r="P8" s="1019"/>
      <c r="Q8" s="1025">
        <v>154</v>
      </c>
      <c r="R8" s="1026"/>
      <c r="S8" s="1026"/>
      <c r="T8" s="1026"/>
      <c r="U8" s="1026"/>
      <c r="V8" s="1026">
        <v>209</v>
      </c>
      <c r="W8" s="1026"/>
      <c r="X8" s="1026"/>
      <c r="Y8" s="1026"/>
      <c r="Z8" s="1026"/>
      <c r="AA8" s="1026">
        <f>Q8-V8</f>
        <v>-55</v>
      </c>
      <c r="AB8" s="1026"/>
      <c r="AC8" s="1026"/>
      <c r="AD8" s="1026"/>
      <c r="AE8" s="1027"/>
      <c r="AF8" s="1022">
        <v>-55</v>
      </c>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c r="A23" s="222"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6</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c r="A26" s="982" t="s">
        <v>356</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c r="A28" s="224">
        <v>1</v>
      </c>
      <c r="B28" s="1034" t="s">
        <v>388</v>
      </c>
      <c r="C28" s="1035"/>
      <c r="D28" s="1035"/>
      <c r="E28" s="1035"/>
      <c r="F28" s="1035"/>
      <c r="G28" s="1035"/>
      <c r="H28" s="1035"/>
      <c r="I28" s="1035"/>
      <c r="J28" s="1035"/>
      <c r="K28" s="1035"/>
      <c r="L28" s="1035"/>
      <c r="M28" s="1035"/>
      <c r="N28" s="1035"/>
      <c r="O28" s="1035"/>
      <c r="P28" s="1036"/>
      <c r="Q28" s="1037">
        <v>164</v>
      </c>
      <c r="R28" s="1038"/>
      <c r="S28" s="1038"/>
      <c r="T28" s="1038"/>
      <c r="U28" s="1038"/>
      <c r="V28" s="1038">
        <v>162</v>
      </c>
      <c r="W28" s="1038"/>
      <c r="X28" s="1038"/>
      <c r="Y28" s="1038"/>
      <c r="Z28" s="1038"/>
      <c r="AA28" s="1038">
        <f>Q28-V28</f>
        <v>2</v>
      </c>
      <c r="AB28" s="1038"/>
      <c r="AC28" s="1038"/>
      <c r="AD28" s="1038"/>
      <c r="AE28" s="1039"/>
      <c r="AF28" s="1040">
        <v>2</v>
      </c>
      <c r="AG28" s="1038"/>
      <c r="AH28" s="1038"/>
      <c r="AI28" s="1038"/>
      <c r="AJ28" s="1041"/>
      <c r="AK28" s="1029">
        <v>25</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c r="A29" s="224">
        <v>2</v>
      </c>
      <c r="B29" s="1017" t="s">
        <v>389</v>
      </c>
      <c r="C29" s="1018"/>
      <c r="D29" s="1018"/>
      <c r="E29" s="1018"/>
      <c r="F29" s="1018"/>
      <c r="G29" s="1018"/>
      <c r="H29" s="1018"/>
      <c r="I29" s="1018"/>
      <c r="J29" s="1018"/>
      <c r="K29" s="1018"/>
      <c r="L29" s="1018"/>
      <c r="M29" s="1018"/>
      <c r="N29" s="1018"/>
      <c r="O29" s="1018"/>
      <c r="P29" s="1019"/>
      <c r="Q29" s="1025">
        <v>78</v>
      </c>
      <c r="R29" s="1026"/>
      <c r="S29" s="1026"/>
      <c r="T29" s="1026"/>
      <c r="U29" s="1026"/>
      <c r="V29" s="1026">
        <v>69</v>
      </c>
      <c r="W29" s="1026"/>
      <c r="X29" s="1026"/>
      <c r="Y29" s="1026"/>
      <c r="Z29" s="1026"/>
      <c r="AA29" s="1026">
        <f>Q29-V29</f>
        <v>9</v>
      </c>
      <c r="AB29" s="1026"/>
      <c r="AC29" s="1026"/>
      <c r="AD29" s="1026"/>
      <c r="AE29" s="1027"/>
      <c r="AF29" s="1022">
        <v>9</v>
      </c>
      <c r="AG29" s="1023"/>
      <c r="AH29" s="1023"/>
      <c r="AI29" s="1023"/>
      <c r="AJ29" s="1024"/>
      <c r="AK29" s="967">
        <v>18</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c r="A30" s="224">
        <v>3</v>
      </c>
      <c r="B30" s="1017" t="s">
        <v>390</v>
      </c>
      <c r="C30" s="1018"/>
      <c r="D30" s="1018"/>
      <c r="E30" s="1018"/>
      <c r="F30" s="1018"/>
      <c r="G30" s="1018"/>
      <c r="H30" s="1018"/>
      <c r="I30" s="1018"/>
      <c r="J30" s="1018"/>
      <c r="K30" s="1018"/>
      <c r="L30" s="1018"/>
      <c r="M30" s="1018"/>
      <c r="N30" s="1018"/>
      <c r="O30" s="1018"/>
      <c r="P30" s="1019"/>
      <c r="Q30" s="1025">
        <v>9</v>
      </c>
      <c r="R30" s="1026"/>
      <c r="S30" s="1026"/>
      <c r="T30" s="1026"/>
      <c r="U30" s="1026"/>
      <c r="V30" s="1026">
        <v>9</v>
      </c>
      <c r="W30" s="1026"/>
      <c r="X30" s="1026"/>
      <c r="Y30" s="1026"/>
      <c r="Z30" s="1026"/>
      <c r="AA30" s="1026">
        <f t="shared" ref="AA30:AA32" si="0">Q30-V30</f>
        <v>0</v>
      </c>
      <c r="AB30" s="1026"/>
      <c r="AC30" s="1026"/>
      <c r="AD30" s="1026"/>
      <c r="AE30" s="1027"/>
      <c r="AF30" s="1022">
        <v>0</v>
      </c>
      <c r="AG30" s="1023"/>
      <c r="AH30" s="1023"/>
      <c r="AI30" s="1023"/>
      <c r="AJ30" s="1024"/>
      <c r="AK30" s="967">
        <v>3</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c r="A31" s="224">
        <v>4</v>
      </c>
      <c r="B31" s="1017" t="s">
        <v>391</v>
      </c>
      <c r="C31" s="1018"/>
      <c r="D31" s="1018"/>
      <c r="E31" s="1018"/>
      <c r="F31" s="1018"/>
      <c r="G31" s="1018"/>
      <c r="H31" s="1018"/>
      <c r="I31" s="1018"/>
      <c r="J31" s="1018"/>
      <c r="K31" s="1018"/>
      <c r="L31" s="1018"/>
      <c r="M31" s="1018"/>
      <c r="N31" s="1018"/>
      <c r="O31" s="1018"/>
      <c r="P31" s="1019"/>
      <c r="Q31" s="1025">
        <v>52</v>
      </c>
      <c r="R31" s="1026"/>
      <c r="S31" s="1026"/>
      <c r="T31" s="1026"/>
      <c r="U31" s="1026"/>
      <c r="V31" s="1026">
        <v>96</v>
      </c>
      <c r="W31" s="1026"/>
      <c r="X31" s="1026"/>
      <c r="Y31" s="1026"/>
      <c r="Z31" s="1026"/>
      <c r="AA31" s="1026">
        <f t="shared" si="0"/>
        <v>-44</v>
      </c>
      <c r="AB31" s="1026"/>
      <c r="AC31" s="1026"/>
      <c r="AD31" s="1026"/>
      <c r="AE31" s="1027"/>
      <c r="AF31" s="1022">
        <v>-15</v>
      </c>
      <c r="AG31" s="1023"/>
      <c r="AH31" s="1023"/>
      <c r="AI31" s="1023"/>
      <c r="AJ31" s="1024"/>
      <c r="AK31" s="967">
        <v>8</v>
      </c>
      <c r="AL31" s="958"/>
      <c r="AM31" s="958"/>
      <c r="AN31" s="958"/>
      <c r="AO31" s="958"/>
      <c r="AP31" s="958">
        <v>503</v>
      </c>
      <c r="AQ31" s="958"/>
      <c r="AR31" s="958"/>
      <c r="AS31" s="958"/>
      <c r="AT31" s="958"/>
      <c r="AU31" s="958">
        <v>427</v>
      </c>
      <c r="AV31" s="958"/>
      <c r="AW31" s="958"/>
      <c r="AX31" s="958"/>
      <c r="AY31" s="958"/>
      <c r="AZ31" s="1028"/>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c r="A32" s="224">
        <v>5</v>
      </c>
      <c r="B32" s="1017" t="s">
        <v>393</v>
      </c>
      <c r="C32" s="1018"/>
      <c r="D32" s="1018"/>
      <c r="E32" s="1018"/>
      <c r="F32" s="1018"/>
      <c r="G32" s="1018"/>
      <c r="H32" s="1018"/>
      <c r="I32" s="1018"/>
      <c r="J32" s="1018"/>
      <c r="K32" s="1018"/>
      <c r="L32" s="1018"/>
      <c r="M32" s="1018"/>
      <c r="N32" s="1018"/>
      <c r="O32" s="1018"/>
      <c r="P32" s="1019"/>
      <c r="Q32" s="1025">
        <v>1550</v>
      </c>
      <c r="R32" s="1026"/>
      <c r="S32" s="1026"/>
      <c r="T32" s="1026"/>
      <c r="U32" s="1026"/>
      <c r="V32" s="1026">
        <v>1494</v>
      </c>
      <c r="W32" s="1026"/>
      <c r="X32" s="1026"/>
      <c r="Y32" s="1026"/>
      <c r="Z32" s="1026"/>
      <c r="AA32" s="1026">
        <f t="shared" si="0"/>
        <v>56</v>
      </c>
      <c r="AB32" s="1026"/>
      <c r="AC32" s="1026"/>
      <c r="AD32" s="1026"/>
      <c r="AE32" s="1027"/>
      <c r="AF32" s="1022">
        <v>56</v>
      </c>
      <c r="AG32" s="1023"/>
      <c r="AH32" s="1023"/>
      <c r="AI32" s="1023"/>
      <c r="AJ32" s="1024"/>
      <c r="AK32" s="967">
        <v>26</v>
      </c>
      <c r="AL32" s="958"/>
      <c r="AM32" s="958"/>
      <c r="AN32" s="958"/>
      <c r="AO32" s="958"/>
      <c r="AP32" s="958">
        <v>1316</v>
      </c>
      <c r="AQ32" s="958"/>
      <c r="AR32" s="958"/>
      <c r="AS32" s="958"/>
      <c r="AT32" s="958"/>
      <c r="AU32" s="958">
        <v>115</v>
      </c>
      <c r="AV32" s="958"/>
      <c r="AW32" s="958"/>
      <c r="AX32" s="958"/>
      <c r="AY32" s="958"/>
      <c r="AZ32" s="1028"/>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c r="A63" s="222"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53</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c r="A68" s="218">
        <v>1</v>
      </c>
      <c r="B68" s="972"/>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c r="AG68" s="969"/>
      <c r="AH68" s="969"/>
      <c r="AI68" s="969"/>
      <c r="AJ68" s="969"/>
      <c r="AK68" s="969"/>
      <c r="AL68" s="969"/>
      <c r="AM68" s="969"/>
      <c r="AN68" s="969"/>
      <c r="AO68" s="969"/>
      <c r="AP68" s="969"/>
      <c r="AQ68" s="969"/>
      <c r="AR68" s="969"/>
      <c r="AS68" s="969"/>
      <c r="AT68" s="969"/>
      <c r="AU68" s="969"/>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c r="A69" s="220">
        <v>2</v>
      </c>
      <c r="B69" s="961"/>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c r="A70" s="220">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c r="A71" s="220">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c r="A72" s="220">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c r="A88" s="222"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430342</v>
      </c>
      <c r="AB110" s="876"/>
      <c r="AC110" s="876"/>
      <c r="AD110" s="876"/>
      <c r="AE110" s="877"/>
      <c r="AF110" s="878">
        <v>539916</v>
      </c>
      <c r="AG110" s="876"/>
      <c r="AH110" s="876"/>
      <c r="AI110" s="876"/>
      <c r="AJ110" s="877"/>
      <c r="AK110" s="878">
        <v>557778</v>
      </c>
      <c r="AL110" s="876"/>
      <c r="AM110" s="876"/>
      <c r="AN110" s="876"/>
      <c r="AO110" s="877"/>
      <c r="AP110" s="879">
        <v>45.8</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6017137</v>
      </c>
      <c r="BR110" s="829"/>
      <c r="BS110" s="829"/>
      <c r="BT110" s="829"/>
      <c r="BU110" s="829"/>
      <c r="BV110" s="829">
        <v>6011701</v>
      </c>
      <c r="BW110" s="829"/>
      <c r="BX110" s="829"/>
      <c r="BY110" s="829"/>
      <c r="BZ110" s="829"/>
      <c r="CA110" s="829">
        <v>6358526</v>
      </c>
      <c r="CB110" s="829"/>
      <c r="CC110" s="829"/>
      <c r="CD110" s="829"/>
      <c r="CE110" s="829"/>
      <c r="CF110" s="853">
        <v>521.5</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248831</v>
      </c>
      <c r="BR112" s="804"/>
      <c r="BS112" s="804"/>
      <c r="BT112" s="804"/>
      <c r="BU112" s="804"/>
      <c r="BV112" s="804">
        <v>439135</v>
      </c>
      <c r="BW112" s="804"/>
      <c r="BX112" s="804"/>
      <c r="BY112" s="804"/>
      <c r="BZ112" s="804"/>
      <c r="CA112" s="804">
        <v>541642</v>
      </c>
      <c r="CB112" s="804"/>
      <c r="CC112" s="804"/>
      <c r="CD112" s="804"/>
      <c r="CE112" s="804"/>
      <c r="CF112" s="862">
        <v>44.4</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37040</v>
      </c>
      <c r="AB113" s="906"/>
      <c r="AC113" s="906"/>
      <c r="AD113" s="906"/>
      <c r="AE113" s="907"/>
      <c r="AF113" s="908">
        <v>36988</v>
      </c>
      <c r="AG113" s="906"/>
      <c r="AH113" s="906"/>
      <c r="AI113" s="906"/>
      <c r="AJ113" s="907"/>
      <c r="AK113" s="908">
        <v>38396</v>
      </c>
      <c r="AL113" s="906"/>
      <c r="AM113" s="906"/>
      <c r="AN113" s="906"/>
      <c r="AO113" s="907"/>
      <c r="AP113" s="909">
        <v>3.1</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52897</v>
      </c>
      <c r="BR114" s="804"/>
      <c r="BS114" s="804"/>
      <c r="BT114" s="804"/>
      <c r="BU114" s="804"/>
      <c r="BV114" s="804" t="s">
        <v>122</v>
      </c>
      <c r="BW114" s="804"/>
      <c r="BX114" s="804"/>
      <c r="BY114" s="804"/>
      <c r="BZ114" s="804"/>
      <c r="CA114" s="804" t="s">
        <v>122</v>
      </c>
      <c r="CB114" s="804"/>
      <c r="CC114" s="804"/>
      <c r="CD114" s="804"/>
      <c r="CE114" s="804"/>
      <c r="CF114" s="862" t="s">
        <v>122</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467382</v>
      </c>
      <c r="AB117" s="890"/>
      <c r="AC117" s="890"/>
      <c r="AD117" s="890"/>
      <c r="AE117" s="891"/>
      <c r="AF117" s="892">
        <v>576904</v>
      </c>
      <c r="AG117" s="890"/>
      <c r="AH117" s="890"/>
      <c r="AI117" s="890"/>
      <c r="AJ117" s="891"/>
      <c r="AK117" s="892">
        <v>596174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6318865</v>
      </c>
      <c r="BR119" s="832"/>
      <c r="BS119" s="832"/>
      <c r="BT119" s="832"/>
      <c r="BU119" s="832"/>
      <c r="BV119" s="832">
        <v>6450836</v>
      </c>
      <c r="BW119" s="832"/>
      <c r="BX119" s="832"/>
      <c r="BY119" s="832"/>
      <c r="BZ119" s="832"/>
      <c r="CA119" s="832">
        <v>6900168</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2910805</v>
      </c>
      <c r="BR120" s="829"/>
      <c r="BS120" s="829"/>
      <c r="BT120" s="829"/>
      <c r="BU120" s="829"/>
      <c r="BV120" s="829">
        <v>1959365</v>
      </c>
      <c r="BW120" s="829"/>
      <c r="BX120" s="829"/>
      <c r="BY120" s="829"/>
      <c r="BZ120" s="829"/>
      <c r="CA120" s="829">
        <v>1838779</v>
      </c>
      <c r="CB120" s="829"/>
      <c r="CC120" s="829"/>
      <c r="CD120" s="829"/>
      <c r="CE120" s="829"/>
      <c r="CF120" s="853">
        <v>150.80000000000001</v>
      </c>
      <c r="CG120" s="854"/>
      <c r="CH120" s="854"/>
      <c r="CI120" s="854"/>
      <c r="CJ120" s="854"/>
      <c r="CK120" s="855" t="s">
        <v>445</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v>298632</v>
      </c>
      <c r="DM120" s="829"/>
      <c r="DN120" s="829"/>
      <c r="DO120" s="829"/>
      <c r="DP120" s="829"/>
      <c r="DQ120" s="829">
        <v>427120</v>
      </c>
      <c r="DR120" s="829"/>
      <c r="DS120" s="829"/>
      <c r="DT120" s="829"/>
      <c r="DU120" s="829"/>
      <c r="DV120" s="830">
        <v>35</v>
      </c>
      <c r="DW120" s="830"/>
      <c r="DX120" s="830"/>
      <c r="DY120" s="830"/>
      <c r="DZ120" s="831"/>
    </row>
    <row r="121" spans="1:130" s="212" customFormat="1" ht="26.25" customHeight="1">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140503</v>
      </c>
      <c r="DM121" s="804"/>
      <c r="DN121" s="804"/>
      <c r="DO121" s="804"/>
      <c r="DP121" s="804"/>
      <c r="DQ121" s="804">
        <v>114522</v>
      </c>
      <c r="DR121" s="804"/>
      <c r="DS121" s="804"/>
      <c r="DT121" s="804"/>
      <c r="DU121" s="804"/>
      <c r="DV121" s="781">
        <v>9.4</v>
      </c>
      <c r="DW121" s="781"/>
      <c r="DX121" s="781"/>
      <c r="DY121" s="781"/>
      <c r="DZ121" s="782"/>
    </row>
    <row r="122" spans="1:130" s="212" customFormat="1" ht="26.25" customHeight="1">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4740986</v>
      </c>
      <c r="BR122" s="832"/>
      <c r="BS122" s="832"/>
      <c r="BT122" s="832"/>
      <c r="BU122" s="832"/>
      <c r="BV122" s="832">
        <v>5290003</v>
      </c>
      <c r="BW122" s="832"/>
      <c r="BX122" s="832"/>
      <c r="BY122" s="832"/>
      <c r="BZ122" s="832"/>
      <c r="CA122" s="832">
        <v>5326871</v>
      </c>
      <c r="CB122" s="832"/>
      <c r="CC122" s="832"/>
      <c r="CD122" s="832"/>
      <c r="CE122" s="832"/>
      <c r="CF122" s="833">
        <v>436.9</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7651791</v>
      </c>
      <c r="BR123" s="820"/>
      <c r="BS123" s="820"/>
      <c r="BT123" s="820"/>
      <c r="BU123" s="820"/>
      <c r="BV123" s="820">
        <v>7249368</v>
      </c>
      <c r="BW123" s="820"/>
      <c r="BX123" s="820"/>
      <c r="BY123" s="820"/>
      <c r="BZ123" s="820"/>
      <c r="CA123" s="820">
        <v>7165650</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1639749</v>
      </c>
      <c r="AB129" s="767"/>
      <c r="AC129" s="767"/>
      <c r="AD129" s="767"/>
      <c r="AE129" s="768"/>
      <c r="AF129" s="769">
        <v>1699203</v>
      </c>
      <c r="AG129" s="767"/>
      <c r="AH129" s="767"/>
      <c r="AI129" s="767"/>
      <c r="AJ129" s="768"/>
      <c r="AK129" s="769">
        <v>1745279</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445997</v>
      </c>
      <c r="AB130" s="767"/>
      <c r="AC130" s="767"/>
      <c r="AD130" s="767"/>
      <c r="AE130" s="768"/>
      <c r="AF130" s="769">
        <v>490541</v>
      </c>
      <c r="AG130" s="767"/>
      <c r="AH130" s="767"/>
      <c r="AI130" s="767"/>
      <c r="AJ130" s="768"/>
      <c r="AK130" s="769">
        <v>526100</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4.8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1193752</v>
      </c>
      <c r="AB131" s="751"/>
      <c r="AC131" s="751"/>
      <c r="AD131" s="751"/>
      <c r="AE131" s="752"/>
      <c r="AF131" s="753">
        <v>1208662</v>
      </c>
      <c r="AG131" s="751"/>
      <c r="AH131" s="751"/>
      <c r="AI131" s="751"/>
      <c r="AJ131" s="752"/>
      <c r="AK131" s="753">
        <v>1219179</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1.7914106110000001</v>
      </c>
      <c r="AB132" s="732"/>
      <c r="AC132" s="732"/>
      <c r="AD132" s="732"/>
      <c r="AE132" s="733"/>
      <c r="AF132" s="734">
        <v>7.1453392259999999</v>
      </c>
      <c r="AG132" s="732"/>
      <c r="AH132" s="732"/>
      <c r="AI132" s="732"/>
      <c r="AJ132" s="733"/>
      <c r="AK132" s="734">
        <v>5.7476383699999998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4.0999999999999996</v>
      </c>
      <c r="AB133" s="711"/>
      <c r="AC133" s="711"/>
      <c r="AD133" s="711"/>
      <c r="AE133" s="712"/>
      <c r="AF133" s="710">
        <v>3.4</v>
      </c>
      <c r="AG133" s="711"/>
      <c r="AH133" s="711"/>
      <c r="AI133" s="711"/>
      <c r="AJ133" s="712"/>
      <c r="AK133" s="710">
        <v>4.8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7uv4h1NX08by8rft/358amMf3yMT7UfilBUpvzN3Yhe8b4QYF3cjALJxjJBsdIOUT1i2ADQTGSy/biSDG83ew==" saltValue="WH/S/gOiX1OG+LmOSoZb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42" customWidth="1"/>
    <col min="121" max="121" width="0" style="241" hidden="1" customWidth="1"/>
    <col min="122" max="16384" width="9" style="241" hidden="1"/>
  </cols>
  <sheetData>
    <row r="1" spans="1:120" ht="13">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41"/>
    </row>
    <row r="17" spans="119:120" ht="13">
      <c r="DP17" s="241"/>
    </row>
    <row r="18" spans="119:120" ht="13"/>
    <row r="19" spans="119:120" ht="13"/>
    <row r="20" spans="119:120" ht="13">
      <c r="DO20" s="241"/>
      <c r="DP20" s="241"/>
    </row>
    <row r="21" spans="119:120" ht="13">
      <c r="DP21" s="241"/>
    </row>
    <row r="22" spans="119:120" ht="13"/>
    <row r="23" spans="119:120" ht="13">
      <c r="DO23" s="241"/>
      <c r="DP23" s="241"/>
    </row>
    <row r="24" spans="119:120" ht="13">
      <c r="DP24" s="241"/>
    </row>
    <row r="25" spans="119:120" ht="13">
      <c r="DP25" s="241"/>
    </row>
    <row r="26" spans="119:120" ht="13">
      <c r="DO26" s="241"/>
      <c r="DP26" s="241"/>
    </row>
    <row r="27" spans="119:120" ht="13"/>
    <row r="28" spans="119:120" ht="13">
      <c r="DO28" s="241"/>
      <c r="DP28" s="241"/>
    </row>
    <row r="29" spans="119:120" ht="13">
      <c r="DP29" s="241"/>
    </row>
    <row r="30" spans="119:120" ht="13"/>
    <row r="31" spans="119:120" ht="13">
      <c r="DO31" s="241"/>
      <c r="DP31" s="241"/>
    </row>
    <row r="32" spans="119:120" ht="13"/>
    <row r="33" spans="98:120" ht="13">
      <c r="DO33" s="241"/>
      <c r="DP33" s="241"/>
    </row>
    <row r="34" spans="98:120" ht="13">
      <c r="DM34" s="241"/>
    </row>
    <row r="35" spans="98:120" ht="13">
      <c r="CT35" s="241"/>
      <c r="CU35" s="241"/>
      <c r="CV35" s="241"/>
      <c r="CY35" s="241"/>
      <c r="CZ35" s="241"/>
      <c r="DA35" s="241"/>
      <c r="DD35" s="241"/>
      <c r="DE35" s="241"/>
      <c r="DF35" s="241"/>
      <c r="DI35" s="241"/>
      <c r="DJ35" s="241"/>
      <c r="DK35" s="241"/>
      <c r="DM35" s="241"/>
      <c r="DN35" s="241"/>
      <c r="DO35" s="241"/>
      <c r="DP35" s="241"/>
    </row>
    <row r="36" spans="98:120" ht="13"/>
    <row r="37" spans="98:120" ht="13">
      <c r="CW37" s="241"/>
      <c r="DB37" s="241"/>
      <c r="DG37" s="241"/>
      <c r="DL37" s="241"/>
      <c r="DP37" s="241"/>
    </row>
    <row r="38" spans="98:120" ht="13">
      <c r="CT38" s="241"/>
      <c r="CU38" s="241"/>
      <c r="CV38" s="241"/>
      <c r="CW38" s="241"/>
      <c r="CY38" s="241"/>
      <c r="CZ38" s="241"/>
      <c r="DA38" s="241"/>
      <c r="DB38" s="241"/>
      <c r="DD38" s="241"/>
      <c r="DE38" s="241"/>
      <c r="DF38" s="241"/>
      <c r="DG38" s="241"/>
      <c r="DI38" s="241"/>
      <c r="DJ38" s="241"/>
      <c r="DK38" s="241"/>
      <c r="DL38" s="241"/>
      <c r="DN38" s="241"/>
      <c r="DO38" s="241"/>
      <c r="DP38" s="241"/>
    </row>
    <row r="39" spans="98:120" ht="13"/>
    <row r="40" spans="98:120" ht="13"/>
    <row r="41" spans="98:120" ht="13"/>
    <row r="42" spans="98:120" ht="13"/>
    <row r="43" spans="98:120" ht="13"/>
    <row r="44" spans="98:120" ht="13"/>
    <row r="45" spans="98:120" ht="13"/>
    <row r="46" spans="98:120" ht="13"/>
    <row r="47" spans="98:120" ht="13"/>
    <row r="48" spans="98:120" ht="13"/>
    <row r="49" spans="22:120" ht="13">
      <c r="DN49" s="241"/>
      <c r="DO49" s="241"/>
      <c r="DP49" s="241"/>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41"/>
      <c r="CS63" s="241"/>
      <c r="CX63" s="241"/>
      <c r="DC63" s="241"/>
      <c r="DH63" s="241"/>
    </row>
    <row r="64" spans="22:120" ht="13">
      <c r="V64" s="241"/>
    </row>
    <row r="65" spans="15:120" ht="13">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c r="Q66" s="241"/>
      <c r="S66" s="241"/>
      <c r="U66" s="241"/>
      <c r="DM66" s="241"/>
    </row>
    <row r="67" spans="15:120" ht="13">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row r="69" spans="15:120" ht="13"/>
    <row r="70" spans="15:120" ht="13"/>
    <row r="71" spans="15:120" ht="13"/>
    <row r="72" spans="15:120" ht="13">
      <c r="DP72" s="241"/>
    </row>
    <row r="73" spans="15:120" ht="13">
      <c r="DP73" s="241"/>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41"/>
      <c r="CX96" s="241"/>
      <c r="DC96" s="241"/>
      <c r="DH96" s="241"/>
    </row>
    <row r="97" spans="24:120" ht="13">
      <c r="CS97" s="241"/>
      <c r="CX97" s="241"/>
      <c r="DC97" s="241"/>
      <c r="DH97" s="241"/>
      <c r="DP97" s="242" t="s">
        <v>475</v>
      </c>
    </row>
    <row r="98" spans="24:120" ht="13" hidden="1">
      <c r="CS98" s="241"/>
      <c r="CX98" s="241"/>
      <c r="DC98" s="241"/>
      <c r="DH98" s="241"/>
    </row>
    <row r="99" spans="24:120" ht="13"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t="13" hidden="1">
      <c r="CT103" s="241"/>
      <c r="CV103" s="241"/>
      <c r="CW103" s="241"/>
      <c r="CY103" s="241"/>
      <c r="DA103" s="241"/>
      <c r="DB103" s="241"/>
      <c r="DD103" s="241"/>
      <c r="DF103" s="241"/>
      <c r="DG103" s="241"/>
      <c r="DI103" s="241"/>
      <c r="DK103" s="241"/>
      <c r="DL103" s="241"/>
      <c r="DM103" s="241"/>
      <c r="DN103" s="241"/>
      <c r="DO103" s="241"/>
      <c r="DP103" s="241"/>
    </row>
    <row r="104" spans="24:120" ht="13" hidden="1">
      <c r="CV104" s="241"/>
      <c r="CW104" s="241"/>
      <c r="DA104" s="241"/>
      <c r="DB104" s="241"/>
      <c r="DF104" s="241"/>
      <c r="DG104" s="241"/>
      <c r="DK104" s="241"/>
      <c r="DL104" s="241"/>
      <c r="DN104" s="241"/>
      <c r="DO104" s="241"/>
      <c r="DP104" s="241"/>
    </row>
    <row r="105" spans="24:120" ht="12.75" hidden="1" customHeight="1"/>
  </sheetData>
  <sheetProtection algorithmName="SHA-512" hashValue="ZUlw/Cw+OWWpfIHHCb29WrNJI0lLAEPtcfBsArAyOqSHutnattIv3AyWuIiBui9Yjy8peOxPa2zCFS+1fOma9w==" saltValue="gmhBZrrv6nI+6I9n7HKw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42" customWidth="1"/>
    <col min="117" max="16384" width="9" style="241" hidden="1"/>
  </cols>
  <sheetData>
    <row r="1" spans="2:116" ht="13">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row r="3" spans="2:116" ht="13"/>
    <row r="4" spans="2:116" ht="13">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row r="20" spans="9:116" ht="13"/>
    <row r="21" spans="9:116" ht="13">
      <c r="DL21" s="241"/>
    </row>
    <row r="22" spans="9:116" ht="13">
      <c r="DI22" s="241"/>
      <c r="DJ22" s="241"/>
      <c r="DK22" s="241"/>
      <c r="DL22" s="241"/>
    </row>
    <row r="23" spans="9:116" ht="13">
      <c r="CY23" s="241"/>
      <c r="CZ23" s="241"/>
      <c r="DA23" s="241"/>
      <c r="DB23" s="241"/>
      <c r="DC23" s="241"/>
      <c r="DD23" s="241"/>
      <c r="DE23" s="241"/>
      <c r="DF23" s="241"/>
      <c r="DG23" s="241"/>
      <c r="DH23" s="241"/>
      <c r="DI23" s="241"/>
      <c r="DJ23" s="241"/>
      <c r="DK23" s="241"/>
      <c r="DL23" s="241"/>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41"/>
      <c r="DA35" s="241"/>
      <c r="DB35" s="241"/>
      <c r="DC35" s="241"/>
      <c r="DD35" s="241"/>
      <c r="DE35" s="241"/>
      <c r="DF35" s="241"/>
      <c r="DG35" s="241"/>
      <c r="DH35" s="241"/>
      <c r="DI35" s="241"/>
      <c r="DJ35" s="241"/>
      <c r="DK35" s="241"/>
      <c r="DL35" s="241"/>
    </row>
    <row r="36" spans="15:116" ht="13"/>
    <row r="37" spans="15:116" ht="13">
      <c r="DL37" s="241"/>
    </row>
    <row r="38" spans="15:116" ht="13">
      <c r="DI38" s="241"/>
      <c r="DJ38" s="241"/>
      <c r="DK38" s="241"/>
      <c r="DL38" s="241"/>
    </row>
    <row r="39" spans="15:116" ht="13"/>
    <row r="40" spans="15:116" ht="13"/>
    <row r="41" spans="15:116" ht="13"/>
    <row r="42" spans="15:116" ht="13"/>
    <row r="43" spans="15:116" ht="13">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c r="DL44" s="241"/>
    </row>
    <row r="45" spans="15:116" ht="13"/>
    <row r="46" spans="15:116" ht="13">
      <c r="DA46" s="241"/>
      <c r="DB46" s="241"/>
      <c r="DC46" s="241"/>
      <c r="DD46" s="241"/>
      <c r="DE46" s="241"/>
      <c r="DF46" s="241"/>
      <c r="DG46" s="241"/>
      <c r="DH46" s="241"/>
      <c r="DI46" s="241"/>
      <c r="DJ46" s="241"/>
      <c r="DK46" s="241"/>
      <c r="DL46" s="241"/>
    </row>
    <row r="47" spans="15:116" ht="13"/>
    <row r="48" spans="15:116" ht="13"/>
    <row r="49" spans="104:116" ht="13"/>
    <row r="50" spans="104:116" ht="13">
      <c r="CZ50" s="241"/>
      <c r="DA50" s="241"/>
      <c r="DB50" s="241"/>
      <c r="DC50" s="241"/>
      <c r="DD50" s="241"/>
      <c r="DE50" s="241"/>
      <c r="DF50" s="241"/>
      <c r="DG50" s="241"/>
      <c r="DH50" s="241"/>
      <c r="DI50" s="241"/>
      <c r="DJ50" s="241"/>
      <c r="DK50" s="241"/>
      <c r="DL50" s="241"/>
    </row>
    <row r="51" spans="104:116" ht="13"/>
    <row r="52" spans="104:116" ht="13"/>
    <row r="53" spans="104:116" ht="13">
      <c r="DL53" s="241"/>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41"/>
      <c r="DD67" s="241"/>
      <c r="DE67" s="241"/>
      <c r="DF67" s="241"/>
      <c r="DG67" s="241"/>
      <c r="DH67" s="241"/>
      <c r="DI67" s="241"/>
      <c r="DJ67" s="241"/>
      <c r="DK67" s="241"/>
      <c r="DL67" s="241"/>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v9cv1ax44KO9XthgkdOd1zkWUQGWKToASw7yK68srLHt3lTMR7vG/kbmrwU3ryDOGnahD7gccoGlnudzRzaciw==" saltValue="tQLbm2J79ZQMNdT8RUtD8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c r="AS1" s="243"/>
      <c r="AT1" s="243"/>
    </row>
    <row r="2" spans="1:46" ht="13">
      <c r="AS2" s="243"/>
      <c r="AT2" s="243"/>
    </row>
    <row r="3" spans="1:46" ht="13">
      <c r="AS3" s="243"/>
      <c r="AT3" s="243"/>
    </row>
    <row r="4" spans="1:46" ht="13">
      <c r="AS4" s="243"/>
      <c r="AT4" s="243"/>
    </row>
    <row r="5" spans="1:46" ht="16.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c r="A6" s="247"/>
      <c r="AK6" s="248" t="s">
        <v>477</v>
      </c>
      <c r="AL6" s="248"/>
      <c r="AM6" s="248"/>
      <c r="AN6" s="248"/>
    </row>
    <row r="7" spans="1:46" ht="13.5" customHeight="1">
      <c r="A7" s="247"/>
      <c r="AK7" s="250"/>
      <c r="AL7" s="251"/>
      <c r="AM7" s="251"/>
      <c r="AN7" s="252"/>
      <c r="AO7" s="1105" t="s">
        <v>478</v>
      </c>
      <c r="AP7" s="253"/>
      <c r="AQ7" s="254" t="s">
        <v>479</v>
      </c>
      <c r="AR7" s="255"/>
    </row>
    <row r="8" spans="1:46" ht="13">
      <c r="A8" s="247"/>
      <c r="AK8" s="256"/>
      <c r="AL8" s="257"/>
      <c r="AM8" s="257"/>
      <c r="AN8" s="258"/>
      <c r="AO8" s="1106"/>
      <c r="AP8" s="259" t="s">
        <v>480</v>
      </c>
      <c r="AQ8" s="260" t="s">
        <v>481</v>
      </c>
      <c r="AR8" s="261" t="s">
        <v>482</v>
      </c>
    </row>
    <row r="9" spans="1:46" ht="13">
      <c r="A9" s="247"/>
      <c r="AK9" s="1117" t="s">
        <v>483</v>
      </c>
      <c r="AL9" s="1118"/>
      <c r="AM9" s="1118"/>
      <c r="AN9" s="1119"/>
      <c r="AO9" s="262">
        <v>686427</v>
      </c>
      <c r="AP9" s="262">
        <v>1019951</v>
      </c>
      <c r="AQ9" s="263">
        <v>289558</v>
      </c>
      <c r="AR9" s="264">
        <v>252.2</v>
      </c>
    </row>
    <row r="10" spans="1:46" ht="13.5" customHeight="1">
      <c r="A10" s="247"/>
      <c r="AK10" s="1117" t="s">
        <v>484</v>
      </c>
      <c r="AL10" s="1118"/>
      <c r="AM10" s="1118"/>
      <c r="AN10" s="1119"/>
      <c r="AO10" s="265">
        <v>2479</v>
      </c>
      <c r="AP10" s="265">
        <v>3684</v>
      </c>
      <c r="AQ10" s="266">
        <v>31838</v>
      </c>
      <c r="AR10" s="267">
        <v>-88.4</v>
      </c>
    </row>
    <row r="11" spans="1:46" ht="13.5" customHeight="1">
      <c r="A11" s="247"/>
      <c r="AK11" s="1117" t="s">
        <v>485</v>
      </c>
      <c r="AL11" s="1118"/>
      <c r="AM11" s="1118"/>
      <c r="AN11" s="1119"/>
      <c r="AO11" s="265" t="s">
        <v>486</v>
      </c>
      <c r="AP11" s="265" t="s">
        <v>486</v>
      </c>
      <c r="AQ11" s="266">
        <v>5309</v>
      </c>
      <c r="AR11" s="267" t="s">
        <v>486</v>
      </c>
    </row>
    <row r="12" spans="1:46" ht="13.5" customHeight="1">
      <c r="A12" s="247"/>
      <c r="AK12" s="1117" t="s">
        <v>487</v>
      </c>
      <c r="AL12" s="1118"/>
      <c r="AM12" s="1118"/>
      <c r="AN12" s="1119"/>
      <c r="AO12" s="265" t="s">
        <v>486</v>
      </c>
      <c r="AP12" s="265" t="s">
        <v>486</v>
      </c>
      <c r="AQ12" s="266" t="s">
        <v>486</v>
      </c>
      <c r="AR12" s="267" t="s">
        <v>486</v>
      </c>
    </row>
    <row r="13" spans="1:46" ht="13.5" customHeight="1">
      <c r="A13" s="247"/>
      <c r="AK13" s="1117" t="s">
        <v>488</v>
      </c>
      <c r="AL13" s="1118"/>
      <c r="AM13" s="1118"/>
      <c r="AN13" s="1119"/>
      <c r="AO13" s="265" t="s">
        <v>486</v>
      </c>
      <c r="AP13" s="265" t="s">
        <v>486</v>
      </c>
      <c r="AQ13" s="266">
        <v>8195</v>
      </c>
      <c r="AR13" s="267" t="s">
        <v>486</v>
      </c>
    </row>
    <row r="14" spans="1:46" ht="13.5" customHeight="1">
      <c r="A14" s="247"/>
      <c r="AK14" s="1117" t="s">
        <v>489</v>
      </c>
      <c r="AL14" s="1118"/>
      <c r="AM14" s="1118"/>
      <c r="AN14" s="1119"/>
      <c r="AO14" s="265">
        <v>21953</v>
      </c>
      <c r="AP14" s="265">
        <v>32620</v>
      </c>
      <c r="AQ14" s="266">
        <v>5752</v>
      </c>
      <c r="AR14" s="267">
        <v>467.1</v>
      </c>
    </row>
    <row r="15" spans="1:46" ht="13.5" customHeight="1">
      <c r="A15" s="247"/>
      <c r="AK15" s="1120" t="s">
        <v>490</v>
      </c>
      <c r="AL15" s="1121"/>
      <c r="AM15" s="1121"/>
      <c r="AN15" s="1122"/>
      <c r="AO15" s="265">
        <v>-41421</v>
      </c>
      <c r="AP15" s="265">
        <v>-61547</v>
      </c>
      <c r="AQ15" s="266">
        <v>-17150</v>
      </c>
      <c r="AR15" s="267">
        <v>258.89999999999998</v>
      </c>
    </row>
    <row r="16" spans="1:46" ht="13">
      <c r="A16" s="247"/>
      <c r="AK16" s="1120" t="s">
        <v>177</v>
      </c>
      <c r="AL16" s="1121"/>
      <c r="AM16" s="1121"/>
      <c r="AN16" s="1122"/>
      <c r="AO16" s="265">
        <v>669438</v>
      </c>
      <c r="AP16" s="265">
        <v>994707</v>
      </c>
      <c r="AQ16" s="266">
        <v>323504</v>
      </c>
      <c r="AR16" s="267">
        <v>207.5</v>
      </c>
    </row>
    <row r="17" spans="1:46" ht="13">
      <c r="A17" s="247"/>
    </row>
    <row r="18" spans="1:46" ht="13">
      <c r="A18" s="247"/>
      <c r="AQ18" s="268"/>
      <c r="AR18" s="268"/>
    </row>
    <row r="19" spans="1:46" ht="13">
      <c r="A19" s="247"/>
      <c r="AK19" s="243" t="s">
        <v>491</v>
      </c>
    </row>
    <row r="20" spans="1:46" ht="13">
      <c r="A20" s="247"/>
      <c r="AK20" s="269"/>
      <c r="AL20" s="270"/>
      <c r="AM20" s="270"/>
      <c r="AN20" s="271"/>
      <c r="AO20" s="272" t="s">
        <v>492</v>
      </c>
      <c r="AP20" s="273" t="s">
        <v>493</v>
      </c>
      <c r="AQ20" s="274" t="s">
        <v>494</v>
      </c>
      <c r="AR20" s="275"/>
    </row>
    <row r="21" spans="1:46" s="248" customFormat="1" ht="13">
      <c r="A21" s="276"/>
      <c r="AK21" s="1123" t="s">
        <v>495</v>
      </c>
      <c r="AL21" s="1124"/>
      <c r="AM21" s="1124"/>
      <c r="AN21" s="1125"/>
      <c r="AO21" s="277">
        <v>71.319999999999993</v>
      </c>
      <c r="AP21" s="278">
        <v>26.26</v>
      </c>
      <c r="AQ21" s="279">
        <v>45.06</v>
      </c>
      <c r="AS21" s="280"/>
      <c r="AT21" s="276"/>
    </row>
    <row r="22" spans="1:46" s="248" customFormat="1" ht="13">
      <c r="A22" s="276"/>
      <c r="AK22" s="1123" t="s">
        <v>496</v>
      </c>
      <c r="AL22" s="1124"/>
      <c r="AM22" s="1124"/>
      <c r="AN22" s="1125"/>
      <c r="AO22" s="281">
        <v>95.2</v>
      </c>
      <c r="AP22" s="282">
        <v>94.5</v>
      </c>
      <c r="AQ22" s="283">
        <v>0.7</v>
      </c>
      <c r="AR22" s="268"/>
      <c r="AS22" s="280"/>
      <c r="AT22" s="276"/>
    </row>
    <row r="23" spans="1:46" s="248" customFormat="1" ht="13">
      <c r="A23" s="276"/>
      <c r="AP23" s="268"/>
      <c r="AQ23" s="268"/>
      <c r="AR23" s="268"/>
      <c r="AS23" s="280"/>
      <c r="AT23" s="276"/>
    </row>
    <row r="24" spans="1:46" s="248" customFormat="1" ht="13">
      <c r="A24" s="276"/>
      <c r="AP24" s="268"/>
      <c r="AQ24" s="268"/>
      <c r="AR24" s="268"/>
      <c r="AS24" s="280"/>
      <c r="AT24" s="276"/>
    </row>
    <row r="25" spans="1:46" s="248" customFormat="1" ht="13">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c r="A27" s="288"/>
      <c r="AS27" s="243"/>
      <c r="AT27" s="243"/>
    </row>
    <row r="28" spans="1:46" ht="16.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c r="A29" s="247"/>
      <c r="AK29" s="248" t="s">
        <v>499</v>
      </c>
      <c r="AL29" s="248"/>
      <c r="AM29" s="248"/>
      <c r="AN29" s="248"/>
      <c r="AS29" s="290"/>
    </row>
    <row r="30" spans="1:46" ht="13.5" customHeight="1">
      <c r="A30" s="247"/>
      <c r="AK30" s="250"/>
      <c r="AL30" s="251"/>
      <c r="AM30" s="251"/>
      <c r="AN30" s="252"/>
      <c r="AO30" s="1105" t="s">
        <v>478</v>
      </c>
      <c r="AP30" s="253"/>
      <c r="AQ30" s="254" t="s">
        <v>479</v>
      </c>
      <c r="AR30" s="255"/>
    </row>
    <row r="31" spans="1:46" ht="13">
      <c r="A31" s="247"/>
      <c r="AK31" s="256"/>
      <c r="AL31" s="257"/>
      <c r="AM31" s="257"/>
      <c r="AN31" s="258"/>
      <c r="AO31" s="1106"/>
      <c r="AP31" s="259" t="s">
        <v>480</v>
      </c>
      <c r="AQ31" s="260" t="s">
        <v>481</v>
      </c>
      <c r="AR31" s="261" t="s">
        <v>482</v>
      </c>
    </row>
    <row r="32" spans="1:46" ht="27" customHeight="1">
      <c r="A32" s="247"/>
      <c r="AK32" s="1107" t="s">
        <v>500</v>
      </c>
      <c r="AL32" s="1108"/>
      <c r="AM32" s="1108"/>
      <c r="AN32" s="1109"/>
      <c r="AO32" s="291">
        <v>557778</v>
      </c>
      <c r="AP32" s="291">
        <v>828793</v>
      </c>
      <c r="AQ32" s="292">
        <v>167749</v>
      </c>
      <c r="AR32" s="293">
        <v>394.1</v>
      </c>
    </row>
    <row r="33" spans="1:46" ht="13.5" customHeight="1">
      <c r="A33" s="247"/>
      <c r="AK33" s="1107" t="s">
        <v>501</v>
      </c>
      <c r="AL33" s="1108"/>
      <c r="AM33" s="1108"/>
      <c r="AN33" s="1109"/>
      <c r="AO33" s="291" t="s">
        <v>486</v>
      </c>
      <c r="AP33" s="291" t="s">
        <v>486</v>
      </c>
      <c r="AQ33" s="292" t="s">
        <v>486</v>
      </c>
      <c r="AR33" s="293" t="s">
        <v>486</v>
      </c>
    </row>
    <row r="34" spans="1:46" ht="27" customHeight="1">
      <c r="A34" s="247"/>
      <c r="AK34" s="1107" t="s">
        <v>502</v>
      </c>
      <c r="AL34" s="1108"/>
      <c r="AM34" s="1108"/>
      <c r="AN34" s="1109"/>
      <c r="AO34" s="291" t="s">
        <v>486</v>
      </c>
      <c r="AP34" s="291" t="s">
        <v>486</v>
      </c>
      <c r="AQ34" s="292" t="s">
        <v>486</v>
      </c>
      <c r="AR34" s="293" t="s">
        <v>486</v>
      </c>
    </row>
    <row r="35" spans="1:46" ht="27" customHeight="1">
      <c r="A35" s="247"/>
      <c r="AK35" s="1107" t="s">
        <v>503</v>
      </c>
      <c r="AL35" s="1108"/>
      <c r="AM35" s="1108"/>
      <c r="AN35" s="1109"/>
      <c r="AO35" s="291">
        <v>38396</v>
      </c>
      <c r="AP35" s="291">
        <v>57052</v>
      </c>
      <c r="AQ35" s="292">
        <v>32778</v>
      </c>
      <c r="AR35" s="293">
        <v>74.099999999999994</v>
      </c>
    </row>
    <row r="36" spans="1:46" ht="27" customHeight="1">
      <c r="A36" s="247"/>
      <c r="AK36" s="1107" t="s">
        <v>504</v>
      </c>
      <c r="AL36" s="1108"/>
      <c r="AM36" s="1108"/>
      <c r="AN36" s="1109"/>
      <c r="AO36" s="291" t="s">
        <v>486</v>
      </c>
      <c r="AP36" s="291" t="s">
        <v>486</v>
      </c>
      <c r="AQ36" s="292">
        <v>4535</v>
      </c>
      <c r="AR36" s="293" t="s">
        <v>486</v>
      </c>
    </row>
    <row r="37" spans="1:46" ht="13.5" customHeight="1">
      <c r="A37" s="247"/>
      <c r="AK37" s="1107" t="s">
        <v>505</v>
      </c>
      <c r="AL37" s="1108"/>
      <c r="AM37" s="1108"/>
      <c r="AN37" s="1109"/>
      <c r="AO37" s="291" t="s">
        <v>486</v>
      </c>
      <c r="AP37" s="291" t="s">
        <v>486</v>
      </c>
      <c r="AQ37" s="292">
        <v>1146</v>
      </c>
      <c r="AR37" s="293" t="s">
        <v>486</v>
      </c>
    </row>
    <row r="38" spans="1:46" ht="27" customHeight="1">
      <c r="A38" s="247"/>
      <c r="AK38" s="1110" t="s">
        <v>506</v>
      </c>
      <c r="AL38" s="1111"/>
      <c r="AM38" s="1111"/>
      <c r="AN38" s="1112"/>
      <c r="AO38" s="294" t="s">
        <v>486</v>
      </c>
      <c r="AP38" s="294" t="s">
        <v>486</v>
      </c>
      <c r="AQ38" s="295">
        <v>37</v>
      </c>
      <c r="AR38" s="283" t="s">
        <v>486</v>
      </c>
      <c r="AS38" s="290"/>
    </row>
    <row r="39" spans="1:46" ht="13">
      <c r="A39" s="247"/>
      <c r="AK39" s="1110" t="s">
        <v>507</v>
      </c>
      <c r="AL39" s="1111"/>
      <c r="AM39" s="1111"/>
      <c r="AN39" s="1112"/>
      <c r="AO39" s="291" t="s">
        <v>486</v>
      </c>
      <c r="AP39" s="291" t="s">
        <v>486</v>
      </c>
      <c r="AQ39" s="292">
        <v>-7395</v>
      </c>
      <c r="AR39" s="293" t="s">
        <v>486</v>
      </c>
      <c r="AS39" s="290"/>
    </row>
    <row r="40" spans="1:46" ht="27" customHeight="1">
      <c r="A40" s="247"/>
      <c r="AK40" s="1107" t="s">
        <v>508</v>
      </c>
      <c r="AL40" s="1108"/>
      <c r="AM40" s="1108"/>
      <c r="AN40" s="1109"/>
      <c r="AO40" s="291">
        <v>-526100</v>
      </c>
      <c r="AP40" s="291">
        <v>-781724</v>
      </c>
      <c r="AQ40" s="292">
        <v>-144519</v>
      </c>
      <c r="AR40" s="293">
        <v>440.9</v>
      </c>
      <c r="AS40" s="290"/>
    </row>
    <row r="41" spans="1:46" ht="13">
      <c r="A41" s="247"/>
      <c r="AK41" s="1113" t="s">
        <v>287</v>
      </c>
      <c r="AL41" s="1114"/>
      <c r="AM41" s="1114"/>
      <c r="AN41" s="1115"/>
      <c r="AO41" s="291">
        <v>70074</v>
      </c>
      <c r="AP41" s="291">
        <v>104122</v>
      </c>
      <c r="AQ41" s="292">
        <v>54333</v>
      </c>
      <c r="AR41" s="293">
        <v>91.6</v>
      </c>
      <c r="AS41" s="290"/>
    </row>
    <row r="42" spans="1:46" ht="13">
      <c r="A42" s="247"/>
      <c r="AK42" s="296"/>
      <c r="AQ42" s="268"/>
      <c r="AR42" s="268"/>
      <c r="AS42" s="290"/>
    </row>
    <row r="43" spans="1:46" ht="13">
      <c r="A43" s="247"/>
      <c r="AP43" s="297"/>
      <c r="AQ43" s="268"/>
      <c r="AS43" s="290"/>
    </row>
    <row r="44" spans="1:46" ht="13">
      <c r="A44" s="247"/>
      <c r="AQ44" s="268"/>
    </row>
    <row r="45" spans="1:46" ht="13">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509</v>
      </c>
    </row>
    <row r="48" spans="1:46" ht="13">
      <c r="A48" s="247"/>
      <c r="AK48" s="301" t="s">
        <v>510</v>
      </c>
      <c r="AL48" s="301"/>
      <c r="AM48" s="301"/>
      <c r="AN48" s="301"/>
      <c r="AO48" s="301"/>
      <c r="AP48" s="301"/>
      <c r="AQ48" s="302"/>
      <c r="AR48" s="301"/>
    </row>
    <row r="49" spans="1:44" ht="13.5" customHeight="1">
      <c r="A49" s="247"/>
      <c r="AK49" s="303"/>
      <c r="AL49" s="304"/>
      <c r="AM49" s="1100" t="s">
        <v>478</v>
      </c>
      <c r="AN49" s="1102" t="s">
        <v>511</v>
      </c>
      <c r="AO49" s="1103"/>
      <c r="AP49" s="1103"/>
      <c r="AQ49" s="1103"/>
      <c r="AR49" s="1104"/>
    </row>
    <row r="50" spans="1:44" ht="13">
      <c r="A50" s="247"/>
      <c r="AK50" s="305"/>
      <c r="AL50" s="306"/>
      <c r="AM50" s="1101"/>
      <c r="AN50" s="307" t="s">
        <v>512</v>
      </c>
      <c r="AO50" s="308" t="s">
        <v>513</v>
      </c>
      <c r="AP50" s="309" t="s">
        <v>514</v>
      </c>
      <c r="AQ50" s="310" t="s">
        <v>515</v>
      </c>
      <c r="AR50" s="311" t="s">
        <v>516</v>
      </c>
    </row>
    <row r="51" spans="1:44" ht="13">
      <c r="A51" s="247"/>
      <c r="AK51" s="303" t="s">
        <v>517</v>
      </c>
      <c r="AL51" s="304"/>
      <c r="AM51" s="312">
        <v>2927796</v>
      </c>
      <c r="AN51" s="313">
        <v>4280404</v>
      </c>
      <c r="AO51" s="314">
        <v>0.5</v>
      </c>
      <c r="AP51" s="315">
        <v>301035</v>
      </c>
      <c r="AQ51" s="316">
        <v>12.2</v>
      </c>
      <c r="AR51" s="317">
        <v>-11.7</v>
      </c>
    </row>
    <row r="52" spans="1:44" ht="13">
      <c r="A52" s="247"/>
      <c r="AK52" s="318"/>
      <c r="AL52" s="319" t="s">
        <v>518</v>
      </c>
      <c r="AM52" s="320">
        <v>505700</v>
      </c>
      <c r="AN52" s="321">
        <v>739327</v>
      </c>
      <c r="AO52" s="322">
        <v>-31.1</v>
      </c>
      <c r="AP52" s="323">
        <v>154376</v>
      </c>
      <c r="AQ52" s="324">
        <v>29.1</v>
      </c>
      <c r="AR52" s="325">
        <v>-60.2</v>
      </c>
    </row>
    <row r="53" spans="1:44" ht="13">
      <c r="A53" s="247"/>
      <c r="AK53" s="303" t="s">
        <v>519</v>
      </c>
      <c r="AL53" s="304"/>
      <c r="AM53" s="312">
        <v>3073261</v>
      </c>
      <c r="AN53" s="313">
        <v>4512865</v>
      </c>
      <c r="AO53" s="314">
        <v>5.4</v>
      </c>
      <c r="AP53" s="315">
        <v>362690</v>
      </c>
      <c r="AQ53" s="316">
        <v>20.5</v>
      </c>
      <c r="AR53" s="317">
        <v>-15.1</v>
      </c>
    </row>
    <row r="54" spans="1:44" ht="13">
      <c r="A54" s="247"/>
      <c r="AK54" s="318"/>
      <c r="AL54" s="319" t="s">
        <v>518</v>
      </c>
      <c r="AM54" s="320">
        <v>620631</v>
      </c>
      <c r="AN54" s="321">
        <v>911352</v>
      </c>
      <c r="AO54" s="322">
        <v>23.3</v>
      </c>
      <c r="AP54" s="323">
        <v>172580</v>
      </c>
      <c r="AQ54" s="324">
        <v>11.8</v>
      </c>
      <c r="AR54" s="325">
        <v>11.5</v>
      </c>
    </row>
    <row r="55" spans="1:44" ht="13">
      <c r="A55" s="247"/>
      <c r="AK55" s="303" t="s">
        <v>520</v>
      </c>
      <c r="AL55" s="304"/>
      <c r="AM55" s="312">
        <v>2216853</v>
      </c>
      <c r="AN55" s="313">
        <v>3374205</v>
      </c>
      <c r="AO55" s="314">
        <v>-25.2</v>
      </c>
      <c r="AP55" s="315">
        <v>296093</v>
      </c>
      <c r="AQ55" s="316">
        <v>-18.399999999999999</v>
      </c>
      <c r="AR55" s="317">
        <v>-6.8</v>
      </c>
    </row>
    <row r="56" spans="1:44" ht="13">
      <c r="A56" s="247"/>
      <c r="AK56" s="318"/>
      <c r="AL56" s="319" t="s">
        <v>518</v>
      </c>
      <c r="AM56" s="320">
        <v>465130</v>
      </c>
      <c r="AN56" s="321">
        <v>707960</v>
      </c>
      <c r="AO56" s="322">
        <v>-22.3</v>
      </c>
      <c r="AP56" s="323">
        <v>140545</v>
      </c>
      <c r="AQ56" s="324">
        <v>-18.600000000000001</v>
      </c>
      <c r="AR56" s="325">
        <v>-3.7</v>
      </c>
    </row>
    <row r="57" spans="1:44" ht="13">
      <c r="A57" s="247"/>
      <c r="AK57" s="303" t="s">
        <v>521</v>
      </c>
      <c r="AL57" s="304"/>
      <c r="AM57" s="312">
        <v>1701358</v>
      </c>
      <c r="AN57" s="313">
        <v>2554592</v>
      </c>
      <c r="AO57" s="314">
        <v>-24.3</v>
      </c>
      <c r="AP57" s="315">
        <v>308655</v>
      </c>
      <c r="AQ57" s="316">
        <v>4.2</v>
      </c>
      <c r="AR57" s="317">
        <v>-28.5</v>
      </c>
    </row>
    <row r="58" spans="1:44" ht="13">
      <c r="A58" s="247"/>
      <c r="AK58" s="318"/>
      <c r="AL58" s="319" t="s">
        <v>518</v>
      </c>
      <c r="AM58" s="320">
        <v>308840</v>
      </c>
      <c r="AN58" s="321">
        <v>463724</v>
      </c>
      <c r="AO58" s="322">
        <v>-34.5</v>
      </c>
      <c r="AP58" s="323">
        <v>169887</v>
      </c>
      <c r="AQ58" s="324">
        <v>20.9</v>
      </c>
      <c r="AR58" s="325">
        <v>-55.4</v>
      </c>
    </row>
    <row r="59" spans="1:44" ht="13">
      <c r="A59" s="247"/>
      <c r="AK59" s="303" t="s">
        <v>522</v>
      </c>
      <c r="AL59" s="304"/>
      <c r="AM59" s="312">
        <v>2977122</v>
      </c>
      <c r="AN59" s="313">
        <v>4423658</v>
      </c>
      <c r="AO59" s="314">
        <v>73.2</v>
      </c>
      <c r="AP59" s="315">
        <v>325476</v>
      </c>
      <c r="AQ59" s="316">
        <v>5.4</v>
      </c>
      <c r="AR59" s="317">
        <v>67.8</v>
      </c>
    </row>
    <row r="60" spans="1:44" ht="13">
      <c r="A60" s="247"/>
      <c r="AK60" s="318"/>
      <c r="AL60" s="319" t="s">
        <v>518</v>
      </c>
      <c r="AM60" s="320">
        <v>893456</v>
      </c>
      <c r="AN60" s="321">
        <v>1327572</v>
      </c>
      <c r="AO60" s="322">
        <v>186.3</v>
      </c>
      <c r="AP60" s="323">
        <v>190204</v>
      </c>
      <c r="AQ60" s="324">
        <v>12</v>
      </c>
      <c r="AR60" s="325">
        <v>174.3</v>
      </c>
    </row>
    <row r="61" spans="1:44" ht="13">
      <c r="A61" s="247"/>
      <c r="AK61" s="303" t="s">
        <v>523</v>
      </c>
      <c r="AL61" s="326"/>
      <c r="AM61" s="312">
        <v>2579278</v>
      </c>
      <c r="AN61" s="313">
        <v>3829145</v>
      </c>
      <c r="AO61" s="314">
        <v>5.9</v>
      </c>
      <c r="AP61" s="315">
        <v>318790</v>
      </c>
      <c r="AQ61" s="327">
        <v>4.8</v>
      </c>
      <c r="AR61" s="317">
        <v>1.1000000000000001</v>
      </c>
    </row>
    <row r="62" spans="1:44" ht="13">
      <c r="A62" s="247"/>
      <c r="AK62" s="318"/>
      <c r="AL62" s="319" t="s">
        <v>518</v>
      </c>
      <c r="AM62" s="320">
        <v>558751</v>
      </c>
      <c r="AN62" s="321">
        <v>829987</v>
      </c>
      <c r="AO62" s="322">
        <v>24.3</v>
      </c>
      <c r="AP62" s="323">
        <v>165518</v>
      </c>
      <c r="AQ62" s="324">
        <v>11</v>
      </c>
      <c r="AR62" s="325">
        <v>13.3</v>
      </c>
    </row>
    <row r="63" spans="1:44" ht="13">
      <c r="A63" s="247"/>
    </row>
    <row r="64" spans="1:44" ht="13">
      <c r="A64" s="247"/>
    </row>
    <row r="65" spans="1:46" ht="13">
      <c r="A65" s="247"/>
    </row>
    <row r="66" spans="1:46" ht="13">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t="13" hidden="1"/>
    <row r="71" spans="1:46" ht="13" hidden="1"/>
    <row r="72" spans="1:46" ht="13" hidden="1"/>
    <row r="73" spans="1:46" ht="13" hidden="1"/>
  </sheetData>
  <sheetProtection algorithmName="SHA-512" hashValue="LauNq3PALXQFGJhunh0JUO1g7cN1qxZOG3WLSXRxX16wgrT9Gcs7lXFlViSmiv8osPWff6xdZivRmDx3kE9hLA==" saltValue="nC9FgA33C+Gy5ZWapDt0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c r="B2" s="241"/>
      <c r="DG2" s="241"/>
    </row>
    <row r="3" spans="2:125" ht="13">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row r="5" spans="2:125" ht="13"/>
    <row r="6" spans="2:125" ht="13"/>
    <row r="7" spans="2:125" ht="13"/>
    <row r="8" spans="2:125" ht="13"/>
    <row r="9" spans="2:125" ht="13">
      <c r="DU9" s="241"/>
    </row>
    <row r="10" spans="2:125" ht="13"/>
    <row r="11" spans="2:125" ht="13"/>
    <row r="12" spans="2:125" ht="13"/>
    <row r="13" spans="2:125" ht="13"/>
    <row r="14" spans="2:125" ht="13"/>
    <row r="15" spans="2:125" ht="13"/>
    <row r="16" spans="2:125" ht="13"/>
    <row r="17" spans="125:125" ht="13">
      <c r="DU17" s="241"/>
    </row>
    <row r="18" spans="125:125" ht="13"/>
    <row r="19" spans="125:125" ht="13"/>
    <row r="20" spans="125:125" ht="13">
      <c r="DU20" s="241"/>
    </row>
    <row r="21" spans="125:125" ht="13">
      <c r="DU21" s="241"/>
    </row>
    <row r="22" spans="125:125" ht="13"/>
    <row r="23" spans="125:125" ht="13"/>
    <row r="24" spans="125:125" ht="13"/>
    <row r="25" spans="125:125" ht="13"/>
    <row r="26" spans="125:125" ht="13"/>
    <row r="27" spans="125:125" ht="13"/>
    <row r="28" spans="125:125" ht="13">
      <c r="DU28" s="241"/>
    </row>
    <row r="29" spans="125:125" ht="13"/>
    <row r="30" spans="125:125" ht="13"/>
    <row r="31" spans="125:125" ht="13"/>
    <row r="32" spans="125:125" ht="13"/>
    <row r="33" spans="2:125" ht="13">
      <c r="B33" s="241"/>
      <c r="G33" s="241"/>
      <c r="I33" s="241"/>
    </row>
    <row r="34" spans="2:125" ht="13">
      <c r="C34" s="241"/>
      <c r="P34" s="241"/>
      <c r="DE34" s="241"/>
      <c r="DH34" s="241"/>
    </row>
    <row r="35" spans="2:125" ht="13">
      <c r="D35" s="241"/>
      <c r="E35" s="241"/>
      <c r="DG35" s="241"/>
      <c r="DJ35" s="241"/>
      <c r="DP35" s="241"/>
      <c r="DQ35" s="241"/>
      <c r="DR35" s="241"/>
      <c r="DS35" s="241"/>
      <c r="DT35" s="241"/>
      <c r="DU35" s="241"/>
    </row>
    <row r="36" spans="2:125" ht="13">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c r="DU37" s="241"/>
    </row>
    <row r="38" spans="2:125" ht="13">
      <c r="DT38" s="241"/>
      <c r="DU38" s="241"/>
    </row>
    <row r="39" spans="2:125" ht="13"/>
    <row r="40" spans="2:125" ht="13">
      <c r="DH40" s="241"/>
    </row>
    <row r="41" spans="2:125" ht="13">
      <c r="DE41" s="241"/>
    </row>
    <row r="42" spans="2:125" ht="13">
      <c r="DG42" s="241"/>
      <c r="DJ42" s="241"/>
    </row>
    <row r="43" spans="2:125" ht="13">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c r="DU44" s="241"/>
    </row>
    <row r="45" spans="2:125" ht="13"/>
    <row r="46" spans="2:125" ht="13"/>
    <row r="47" spans="2:125" ht="13"/>
    <row r="48" spans="2:125" ht="13">
      <c r="DT48" s="241"/>
      <c r="DU48" s="241"/>
    </row>
    <row r="49" spans="120:125" ht="13">
      <c r="DU49" s="241"/>
    </row>
    <row r="50" spans="120:125" ht="13">
      <c r="DU50" s="241"/>
    </row>
    <row r="51" spans="120:125" ht="13">
      <c r="DP51" s="241"/>
      <c r="DQ51" s="241"/>
      <c r="DR51" s="241"/>
      <c r="DS51" s="241"/>
      <c r="DT51" s="241"/>
      <c r="DU51" s="241"/>
    </row>
    <row r="52" spans="120:125" ht="13"/>
    <row r="53" spans="120:125" ht="13"/>
    <row r="54" spans="120:125" ht="13">
      <c r="DU54" s="241"/>
    </row>
    <row r="55" spans="120:125" ht="13"/>
    <row r="56" spans="120:125" ht="13"/>
    <row r="57" spans="120:125" ht="13"/>
    <row r="58" spans="120:125" ht="13">
      <c r="DU58" s="241"/>
    </row>
    <row r="59" spans="120:125" ht="13"/>
    <row r="60" spans="120:125" ht="13"/>
    <row r="61" spans="120:125" ht="13"/>
    <row r="62" spans="120:125" ht="13"/>
    <row r="63" spans="120:125" ht="13">
      <c r="DU63" s="241"/>
    </row>
    <row r="64" spans="120:125" ht="13">
      <c r="DT64" s="241"/>
      <c r="DU64" s="241"/>
    </row>
    <row r="65" spans="123:125" ht="13"/>
    <row r="66" spans="123:125" ht="13"/>
    <row r="67" spans="123:125" ht="13"/>
    <row r="68" spans="123:125" ht="13"/>
    <row r="69" spans="123:125" ht="13">
      <c r="DS69" s="241"/>
      <c r="DT69" s="241"/>
      <c r="DU69" s="241"/>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41"/>
    </row>
    <row r="83" spans="116:125" ht="13">
      <c r="DM83" s="241"/>
      <c r="DN83" s="241"/>
      <c r="DO83" s="241"/>
      <c r="DP83" s="241"/>
      <c r="DQ83" s="241"/>
      <c r="DR83" s="241"/>
      <c r="DS83" s="241"/>
      <c r="DT83" s="241"/>
      <c r="DU83" s="241"/>
    </row>
    <row r="84" spans="116:125" ht="13"/>
    <row r="85" spans="116:125" ht="13"/>
    <row r="86" spans="116:125" ht="13"/>
    <row r="87" spans="116:125" ht="13"/>
    <row r="88" spans="116:125" ht="13">
      <c r="DU88" s="241"/>
    </row>
    <row r="89" spans="116:125" ht="13"/>
    <row r="90" spans="116:125" ht="13"/>
    <row r="91" spans="116:125" ht="13"/>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475</v>
      </c>
    </row>
    <row r="121" spans="125:125" ht="13.5" hidden="1" customHeight="1">
      <c r="DU121" s="241"/>
    </row>
  </sheetData>
  <sheetProtection algorithmName="SHA-512" hashValue="Beo8PaGXksSuKLpoZCQFodOMueeEi/E1pxB+Q9gul9ADkGwOQ3pAgoo75Q/NMpzG0I6Db9mRygRVUkQFnzP6BQ==" saltValue="kninvbF3behaeLDDZay2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c r="B2" s="241"/>
      <c r="T2" s="241"/>
    </row>
    <row r="3" spans="1:125" ht="13">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41"/>
      <c r="G33" s="241"/>
      <c r="I33" s="241"/>
    </row>
    <row r="34" spans="2:125" ht="13">
      <c r="C34" s="241"/>
      <c r="P34" s="241"/>
      <c r="R34" s="241"/>
      <c r="U34" s="241"/>
    </row>
    <row r="35" spans="2:125" ht="13">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c r="F36" s="241"/>
      <c r="H36" s="241"/>
      <c r="J36" s="241"/>
      <c r="K36" s="241"/>
      <c r="L36" s="241"/>
      <c r="M36" s="241"/>
      <c r="N36" s="241"/>
      <c r="O36" s="241"/>
      <c r="Q36" s="241"/>
      <c r="S36" s="241"/>
      <c r="V36" s="241"/>
    </row>
    <row r="37" spans="2:125" ht="13"/>
    <row r="38" spans="2:125" ht="13"/>
    <row r="39" spans="2:125" ht="13"/>
    <row r="40" spans="2:125" ht="13">
      <c r="U40" s="241"/>
    </row>
    <row r="41" spans="2:125" ht="13">
      <c r="R41" s="241"/>
    </row>
    <row r="42" spans="2:125" ht="13">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c r="Q43" s="241"/>
      <c r="S43" s="241"/>
      <c r="V43" s="241"/>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475</v>
      </c>
    </row>
  </sheetData>
  <sheetProtection algorithmName="SHA-512" hashValue="ZYNMtRX7+1H72/njGv2uYjriU4cLScuy4FxuceCm9Aa5hnM8ZUALyjezNgz9Pb5MNtubGfW6dwd5p0tCqbqWPQ==" saltValue="/x8A6ZVVbs6HV9hG52HT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26" t="s">
        <v>3</v>
      </c>
      <c r="D47" s="1126"/>
      <c r="E47" s="1127"/>
      <c r="F47" s="11">
        <v>44.51</v>
      </c>
      <c r="G47" s="12">
        <v>46.16</v>
      </c>
      <c r="H47" s="12">
        <v>45.96</v>
      </c>
      <c r="I47" s="12">
        <v>43.12</v>
      </c>
      <c r="J47" s="13">
        <v>44.22</v>
      </c>
    </row>
    <row r="48" spans="2:10" ht="57.75" customHeight="1">
      <c r="B48" s="14"/>
      <c r="C48" s="1128" t="s">
        <v>4</v>
      </c>
      <c r="D48" s="1128"/>
      <c r="E48" s="1129"/>
      <c r="F48" s="15">
        <v>4.8600000000000003</v>
      </c>
      <c r="G48" s="16">
        <v>4.0199999999999996</v>
      </c>
      <c r="H48" s="16">
        <v>4.5999999999999996</v>
      </c>
      <c r="I48" s="16">
        <v>3.46</v>
      </c>
      <c r="J48" s="17">
        <v>0.35</v>
      </c>
    </row>
    <row r="49" spans="2:10" ht="57.75" customHeight="1" thickBot="1">
      <c r="B49" s="18"/>
      <c r="C49" s="1130" t="s">
        <v>5</v>
      </c>
      <c r="D49" s="1130"/>
      <c r="E49" s="1131"/>
      <c r="F49" s="19" t="s">
        <v>530</v>
      </c>
      <c r="G49" s="20">
        <v>4.7300000000000004</v>
      </c>
      <c r="H49" s="20">
        <v>7.49</v>
      </c>
      <c r="I49" s="20" t="s">
        <v>531</v>
      </c>
      <c r="J49" s="21" t="s">
        <v>532</v>
      </c>
    </row>
    <row r="50" spans="2:10" ht="13"/>
  </sheetData>
  <sheetProtection algorithmName="SHA-512" hashValue="+fOt5XVpRX9pCNm802tLyu3ji4C/2cOpUpdqPPPqj5DUjnlvGMkM2YDmin1NdkW9C0Vhk62/Nqw0ukcN7bNmcg==" saltValue="StwravatYw9LcgYr3zhP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木島 慧人</cp:lastModifiedBy>
  <cp:lastPrinted>2026-03-12T08:42:55Z</cp:lastPrinted>
  <dcterms:created xsi:type="dcterms:W3CDTF">2026-02-26T10:19:21Z</dcterms:created>
  <dcterms:modified xsi:type="dcterms:W3CDTF">2026-03-18T04:25:08Z</dcterms:modified>
  <cp:category/>
</cp:coreProperties>
</file>