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23"/>
  <workbookPr/>
  <mc:AlternateContent xmlns:mc="http://schemas.openxmlformats.org/markup-compatibility/2006">
    <mc:Choice Requires="x15">
      <x15ac:absPath xmlns:x15ac="http://schemas.microsoft.com/office/spreadsheetml/2010/11/ac" url="Z:\3 財務係\★★★業務データ★★★\04 普通会計決算統計\42 普通会計決算統計総括\Ｒ７\○国調査（基金増減，財政状況資料集）\260227　令和６年度財政状況資料集の作成・公表について（依頼）\05　最終版格納\"/>
    </mc:Choice>
  </mc:AlternateContent>
  <xr:revisionPtr revIDLastSave="0" documentId="13_ncr:1_{11021137-1441-4CC6-B386-8B5BDEDE8BDC}" xr6:coauthVersionLast="47" xr6:coauthVersionMax="47" xr10:uidLastSave="{00000000-0000-0000-0000-000000000000}"/>
  <bookViews>
    <workbookView xWindow="-110" yWindow="-110" windowWidth="19420" windowHeight="1150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5" i="10" l="1"/>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C37" i="10"/>
  <c r="CO36" i="10"/>
  <c r="BW36" i="10"/>
  <c r="BE36" i="10"/>
  <c r="AM36" i="10"/>
  <c r="C36" i="10"/>
  <c r="CO35" i="10"/>
  <c r="BW35" i="10"/>
  <c r="AM35" i="10"/>
  <c r="CO34" i="10"/>
  <c r="BW34" i="10"/>
  <c r="AM34" i="10"/>
  <c r="C34" i="10"/>
  <c r="C35" i="10" s="1"/>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alcChain>
</file>

<file path=xl/sharedStrings.xml><?xml version="1.0" encoding="utf-8"?>
<sst xmlns="http://schemas.openxmlformats.org/spreadsheetml/2006/main" count="1192" uniqueCount="565">
  <si>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</si>
  <si>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</si>
  <si>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</si>
  <si>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</si>
  <si>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</si>
  <si>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</si>
  <si>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</si>
  <si>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</si>
  <si>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</si>
  <si>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</si>
  <si>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</si>
  <si>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</si>
  <si>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</si>
  <si>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</si>
  <si>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</si>
  <si>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</si>
  <si>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</si>
  <si>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</si>
  <si>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</si>
  <si>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</si>
  <si>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</si>
  <si>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</si>
  <si>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</si>
  <si>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</si>
  <si>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</si>
  <si>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</si>
  <si>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</si>
  <si>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</si>
  <si>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</si>
  <si>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</si>
  <si>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</si>
  <si>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</si>
  <si>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</si>
  <si>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</si>
  <si>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</si>
  <si>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</si>
  <si>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</si>
  <si>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</si>
  <si>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</si>
  <si>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</si>
  <si>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</si>
  <si>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</si>
  <si>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</si>
  <si>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</si>
  <si>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</si>
  <si>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</si>
  <si>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</si>
  <si>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</si>
  <si>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</si>
  <si>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</si>
  <si>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</si>
  <si>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</si>
  <si>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</si>
  <si>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</si>
  <si>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</si>
  <si>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</si>
  <si>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</si>
  <si>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</si>
  <si>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</si>
  <si>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</si>
  <si>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</si>
  <si>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</si>
  <si>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</si>
  <si>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</si>
  <si>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</si>
  <si>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</si>
  <si>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</si>
  <si>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</si>
  <si>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</si>
  <si>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</si>
  <si>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</si>
  <si>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</si>
  <si>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</si>
  <si>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</si>
  <si>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</si>
  <si>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</si>
  <si>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</si>
  <si>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</si>
  <si>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</si>
  <si>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</si>
  <si>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</si>
  <si>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Ⅰ－２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</si>
  <si>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</si>
  <si>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</si>
  <si>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</si>
  <si>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</si>
  <si>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</si>
  <si>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</si>
  <si>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</si>
  <si>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</si>
  <si>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</si>
  <si>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</si>
  <si>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</si>
  <si>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</si>
  <si>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三島村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</si>
  <si>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</si>
  <si>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</si>
  <si>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</si>
  <si>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</si>
  <si>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</si>
  <si>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</si>
  <si>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</si>
  <si>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</si>
  <si>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</si>
  <si>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</si>
  <si>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</si>
  <si>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</si>
  <si>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</si>
  <si>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</si>
  <si>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</si>
  <si>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</si>
  <si>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</si>
  <si>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</si>
  <si>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</si>
  <si>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</si>
  <si>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</si>
  <si>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</si>
  <si>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</si>
  <si>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</si>
  <si>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</si>
  <si>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</si>
  <si>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</si>
  <si>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</si>
  <si>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</si>
  <si>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</si>
  <si>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</si>
  <si>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</si>
  <si>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</si>
  <si>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</si>
  <si>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</si>
  <si>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</si>
  <si>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</si>
  <si>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</si>
  <si>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</si>
  <si>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</si>
  <si>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</si>
  <si>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</si>
  <si>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</si>
  <si>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</si>
  <si>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</si>
  <si>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</si>
  <si>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-5.5</t>
    <phoneticPr fontId="5"/>
  </si>
  <si>
    <t>基準財政需要額</t>
    <phoneticPr fontId="25"/>
  </si>
  <si>
    <t>うち日本人(％)</t>
    <phoneticPr fontId="5"/>
  </si>
  <si>
    <t>-5.9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</si>
  <si>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</si>
  <si>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</si>
  <si>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</si>
  <si>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</si>
  <si>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</si>
  <si>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</si>
  <si>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</si>
  <si>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</si>
  <si>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</si>
  <si>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</si>
  <si>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</si>
  <si>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</si>
  <si>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</si>
  <si>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</si>
  <si>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</si>
  <si>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</si>
  <si>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</si>
  <si>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</si>
  <si>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</si>
  <si>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</si>
  <si>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</si>
  <si>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</si>
  <si>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</si>
  <si>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</si>
  <si>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</si>
  <si>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</si>
  <si>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</si>
  <si>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</si>
  <si>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</si>
  <si>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</si>
  <si>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</si>
  <si>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</si>
  <si>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</si>
  <si>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</si>
  <si>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</si>
  <si>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</si>
  <si>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</si>
  <si>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</si>
  <si>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</si>
  <si>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</si>
  <si>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</si>
  <si>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</si>
  <si>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</si>
  <si>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</si>
  <si>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</si>
  <si>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</si>
  <si>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</si>
  <si>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</si>
  <si>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</si>
  <si>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</si>
  <si>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</si>
  <si>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</si>
  <si>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</si>
  <si>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</si>
  <si>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</si>
  <si>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</si>
  <si>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</si>
  <si>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</si>
  <si>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</si>
  <si>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鹿児島県三島村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</si>
  <si>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</si>
  <si>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</si>
  <si>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</si>
  <si>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</si>
  <si>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</si>
  <si>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</si>
  <si>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</si>
  <si>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</si>
  <si>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</si>
  <si>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</si>
  <si>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</si>
  <si>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</si>
  <si>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</si>
  <si>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</si>
  <si>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</si>
  <si>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</si>
  <si>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</si>
  <si>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</si>
  <si>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</si>
  <si>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</si>
  <si>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</si>
  <si>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</si>
  <si>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</si>
  <si>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</si>
  <si>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</si>
  <si>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</si>
  <si>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</si>
  <si>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</si>
  <si>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</si>
  <si>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</si>
  <si>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</si>
  <si>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</si>
  <si>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</si>
  <si>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</si>
  <si>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</si>
  <si>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</si>
  <si>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</si>
  <si>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</si>
  <si>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</si>
  <si>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</si>
  <si>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</si>
  <si>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</si>
  <si>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</si>
  <si>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</si>
  <si>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</si>
  <si>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</si>
  <si>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</si>
  <si>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</si>
  <si>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</si>
  <si>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</si>
  <si>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</si>
  <si>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</si>
  <si>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</si>
  <si>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</si>
  <si>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</si>
  <si>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</si>
  <si>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</si>
  <si>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</si>
  <si>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</si>
  <si>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</si>
  <si>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</si>
  <si>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</si>
  <si>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</si>
  <si>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</si>
  <si>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</si>
  <si>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</si>
  <si>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</si>
  <si>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</si>
  <si>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</si>
  <si>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</si>
  <si>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</si>
  <si>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</si>
  <si>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</si>
  <si>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</si>
  <si>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</si>
  <si>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</si>
  <si>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</si>
  <si>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</si>
  <si>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</si>
  <si>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</si>
  <si>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</si>
  <si>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</si>
  <si>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</si>
  <si>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</si>
  <si>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</si>
  <si>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</si>
  <si>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</si>
  <si>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</si>
  <si>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</si>
  <si>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</si>
  <si>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</si>
  <si>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</si>
  <si>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</si>
  <si>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</si>
  <si>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</si>
  <si>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</si>
  <si>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</si>
  <si>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</si>
  <si>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</si>
  <si>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</si>
  <si>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</si>
  <si>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</si>
  <si>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</si>
  <si>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</si>
  <si>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</si>
  <si>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</si>
  <si>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</si>
  <si>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</si>
  <si>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</si>
  <si>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</si>
  <si>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</si>
  <si>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</si>
  <si>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</si>
  <si>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</si>
  <si>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</si>
  <si>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</si>
  <si>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</si>
  <si>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</si>
  <si>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</si>
  <si>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</si>
  <si>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</si>
  <si>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</si>
  <si>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</si>
  <si>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交通</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</si>
  <si>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</si>
  <si>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</si>
  <si>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</si>
  <si>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</si>
  <si>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</si>
  <si>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</si>
  <si>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</si>
  <si>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</si>
  <si>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</si>
  <si>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</si>
  <si>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</si>
  <si>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</si>
  <si>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</si>
  <si>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</si>
  <si>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</si>
  <si>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</si>
  <si>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</si>
  <si>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</si>
  <si>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</si>
  <si>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</si>
  <si>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</si>
  <si>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</si>
  <si>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</si>
  <si>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</si>
  <si>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</si>
  <si>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</si>
  <si>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鹿児島県三島村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</si>
  <si>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</si>
  <si>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</si>
  <si>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</si>
  <si>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</si>
  <si>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</si>
  <si>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</si>
  <si>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</si>
  <si>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</si>
  <si>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</si>
  <si>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</si>
  <si>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</si>
  <si>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</si>
  <si>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</si>
  <si>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</si>
  <si>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</si>
  <si>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</si>
  <si>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</si>
  <si>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</si>
  <si>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</si>
  <si>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</si>
  <si>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三島村特産品焼酎事業特別会計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</si>
  <si>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</si>
  <si>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</si>
  <si>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</si>
  <si>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</si>
  <si>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</si>
  <si>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</si>
  <si>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</si>
  <si>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</si>
  <si>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</si>
  <si>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</si>
  <si>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</si>
  <si>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</si>
  <si>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</si>
  <si>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三島村国民健康保険特別会計</t>
    <phoneticPr fontId="5"/>
  </si>
  <si>
    <t>三島村介護保険特別会計(保険事業勘定)</t>
    <phoneticPr fontId="5"/>
  </si>
  <si>
    <t>三島村後期高齢者医療特別会計</t>
    <phoneticPr fontId="5"/>
  </si>
  <si>
    <t>三島村船舶交通事業特別会計</t>
    <phoneticPr fontId="5"/>
  </si>
  <si>
    <t>法非適用企業</t>
    <phoneticPr fontId="5"/>
  </si>
  <si>
    <t>三島村簡易水道事業特別会計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</si>
  <si>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</si>
  <si>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</si>
  <si>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</si>
  <si>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</si>
  <si>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</si>
  <si>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</si>
  <si>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</si>
  <si>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</si>
  <si>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</si>
  <si>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</si>
  <si>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</si>
  <si>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</si>
  <si>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</si>
  <si>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</si>
  <si>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</si>
  <si>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</si>
  <si>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</si>
  <si>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</si>
  <si>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</si>
  <si>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</si>
  <si>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</si>
  <si>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</si>
  <si>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</si>
  <si>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</si>
  <si>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</si>
  <si>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</si>
  <si>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</si>
  <si>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</si>
  <si>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</si>
  <si>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</si>
  <si>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</si>
  <si>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</si>
  <si>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</si>
  <si>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</si>
  <si>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</si>
  <si>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</si>
  <si>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</si>
  <si>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</si>
  <si>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</si>
  <si>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</si>
  <si>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</si>
  <si>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</si>
  <si>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</si>
  <si>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</si>
  <si>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</si>
  <si>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</si>
  <si>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</si>
  <si>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</si>
  <si>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</si>
  <si>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</si>
  <si>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</si>
  <si>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三島村介護保険特別会計(介護サービス事業勘定)</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</si>
  <si>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</si>
  <si>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</si>
  <si>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</si>
  <si>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</si>
  <si>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</si>
  <si>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</si>
  <si>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</si>
  <si>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</si>
  <si>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</si>
  <si>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</si>
  <si>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</si>
  <si>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</si>
  <si>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</si>
  <si>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</si>
  <si>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</si>
  <si>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</si>
  <si>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</si>
  <si>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</si>
  <si>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</si>
  <si>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</si>
  <si>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</si>
  <si>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</si>
  <si>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</si>
  <si>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</si>
  <si>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</si>
  <si>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</si>
  <si>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</si>
  <si>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</si>
  <si>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</si>
  <si>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</si>
  <si>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</si>
  <si>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</si>
  <si>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</si>
  <si>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</si>
  <si>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</si>
  <si>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</si>
  <si>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</si>
  <si>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</si>
  <si>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</si>
  <si>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</si>
  <si>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</si>
  <si>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</si>
  <si>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</si>
  <si>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</si>
  <si>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</si>
  <si>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</si>
  <si>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</si>
  <si>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</si>
  <si>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</si>
  <si>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</si>
  <si>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</si>
  <si>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</si>
  <si>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</si>
  <si>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</si>
  <si>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</si>
  <si>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</si>
  <si>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</si>
  <si>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</si>
  <si>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</si>
  <si>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</si>
  <si>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</si>
  <si>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</si>
  <si>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</si>
  <si>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</si>
  <si>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</si>
  <si>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</si>
  <si>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</si>
  <si>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</si>
  <si>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</si>
  <si>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</si>
  <si>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</si>
  <si>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</si>
  <si>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</si>
  <si>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</si>
  <si>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</si>
  <si>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</si>
  <si>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</si>
  <si>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</si>
  <si>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</si>
  <si>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</si>
  <si>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</si>
  <si>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</si>
  <si>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</si>
  <si>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</si>
  <si>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13.99</t>
  </si>
  <si>
    <t>▲ 3.67</t>
  </si>
  <si>
    <t>一般会計</t>
  </si>
  <si>
    <t>三島村船舶交通事業特別会計</t>
  </si>
  <si>
    <t>▲ 22.69</t>
  </si>
  <si>
    <t>三島村介護保険特別会計(保険事業勘定)</t>
  </si>
  <si>
    <t>三島村国民健康保険特別会計</t>
  </si>
  <si>
    <t>三島村特産品焼酎事業特別会計</t>
  </si>
  <si>
    <t>三島村後期高齢者医療特別会計</t>
  </si>
  <si>
    <t>三島村簡易水道事業特別会計</t>
  </si>
  <si>
    <t>三島村介護保険特別会計(サービス事業勘定)</t>
  </si>
  <si>
    <t>その他会計（赤字）</t>
  </si>
  <si>
    <t>その他会計（黒字）</t>
  </si>
  <si>
    <t>R02</t>
    <phoneticPr fontId="5"/>
  </si>
  <si>
    <t>R03</t>
    <phoneticPr fontId="5"/>
  </si>
  <si>
    <t>R04</t>
    <phoneticPr fontId="5"/>
  </si>
  <si>
    <t>R05</t>
    <phoneticPr fontId="5"/>
  </si>
  <si>
    <t>R06</t>
    <phoneticPr fontId="5"/>
  </si>
  <si>
    <t>三島村介護保険特別会計</t>
    <phoneticPr fontId="5"/>
  </si>
  <si>
    <t>三島村介護保険特別会計(介護サービス)</t>
    <rPh sb="12" eb="14">
      <t>カイゴ</t>
    </rPh>
    <phoneticPr fontId="5"/>
  </si>
  <si>
    <t>-</t>
    <phoneticPr fontId="2"/>
  </si>
  <si>
    <t>鹿児島県市町村総合事務組合</t>
    <rPh sb="0" eb="4">
      <t>カゴシマケン</t>
    </rPh>
    <rPh sb="4" eb="7">
      <t>シチョウソン</t>
    </rPh>
    <rPh sb="7" eb="9">
      <t>ソウゴウ</t>
    </rPh>
    <rPh sb="9" eb="11">
      <t>ジム</t>
    </rPh>
    <rPh sb="11" eb="13">
      <t>クミアイ</t>
    </rPh>
    <phoneticPr fontId="2"/>
  </si>
  <si>
    <t>鹿児島県後期高齢者医療広域連合(一般会計)</t>
    <rPh sb="0" eb="4">
      <t>カゴシマケン</t>
    </rPh>
    <rPh sb="4" eb="6">
      <t>コウキ</t>
    </rPh>
    <rPh sb="6" eb="9">
      <t>コウレイシャ</t>
    </rPh>
    <rPh sb="9" eb="11">
      <t>イリョウ</t>
    </rPh>
    <rPh sb="11" eb="13">
      <t>コウイキ</t>
    </rPh>
    <rPh sb="13" eb="15">
      <t>レンゴウ</t>
    </rPh>
    <rPh sb="16" eb="18">
      <t>イッパン</t>
    </rPh>
    <rPh sb="18" eb="20">
      <t>カイケイ</t>
    </rPh>
    <phoneticPr fontId="2"/>
  </si>
  <si>
    <t>鹿児島県後期高齢者医療広域連合(後期高齢者医療特別会計)</t>
    <rPh sb="0" eb="4">
      <t>カゴシマケン</t>
    </rPh>
    <rPh sb="4" eb="6">
      <t>コウキ</t>
    </rPh>
    <rPh sb="6" eb="9">
      <t>コウレイシャ</t>
    </rPh>
    <rPh sb="9" eb="11">
      <t>イリョウ</t>
    </rPh>
    <rPh sb="11" eb="13">
      <t>コウイキ</t>
    </rPh>
    <rPh sb="13" eb="15">
      <t>レンゴウ</t>
    </rPh>
    <rPh sb="16" eb="18">
      <t>コウキ</t>
    </rPh>
    <rPh sb="18" eb="21">
      <t>コウレイシャ</t>
    </rPh>
    <rPh sb="21" eb="23">
      <t>イリョウ</t>
    </rPh>
    <rPh sb="23" eb="25">
      <t>トクベツ</t>
    </rPh>
    <rPh sb="25" eb="27">
      <t>カイケイ</t>
    </rPh>
    <phoneticPr fontId="2"/>
  </si>
  <si>
    <t>みしま発電管理(有)</t>
    <rPh sb="3" eb="5">
      <t>ハツデン</t>
    </rPh>
    <rPh sb="5" eb="7">
      <t>カンリ</t>
    </rPh>
    <rPh sb="7" eb="10">
      <t>ユウ</t>
    </rPh>
    <phoneticPr fontId="2"/>
  </si>
  <si>
    <t>庁舎建設基金</t>
    <rPh sb="0" eb="2">
      <t>チョウシャ</t>
    </rPh>
    <rPh sb="2" eb="4">
      <t>ケンセツ</t>
    </rPh>
    <rPh sb="4" eb="6">
      <t>キキン</t>
    </rPh>
    <phoneticPr fontId="5"/>
  </si>
  <si>
    <t>水産振興基金</t>
    <rPh sb="0" eb="2">
      <t>スイサン</t>
    </rPh>
    <rPh sb="2" eb="4">
      <t>シンコウ</t>
    </rPh>
    <rPh sb="4" eb="6">
      <t>キキン</t>
    </rPh>
    <phoneticPr fontId="5"/>
  </si>
  <si>
    <t>船舶建造基金</t>
    <rPh sb="0" eb="2">
      <t>センパク</t>
    </rPh>
    <rPh sb="2" eb="4">
      <t>ケンゾウ</t>
    </rPh>
    <rPh sb="4" eb="6">
      <t>キキン</t>
    </rPh>
    <phoneticPr fontId="5"/>
  </si>
  <si>
    <t>人材育成基金</t>
    <rPh sb="0" eb="2">
      <t>ジンザイ</t>
    </rPh>
    <rPh sb="2" eb="4">
      <t>イクセイ</t>
    </rPh>
    <rPh sb="4" eb="6">
      <t>キキン</t>
    </rPh>
    <phoneticPr fontId="5"/>
  </si>
  <si>
    <t>地域福祉基金</t>
    <rPh sb="0" eb="2">
      <t>チイキ</t>
    </rPh>
    <rPh sb="2" eb="4">
      <t>フクシ</t>
    </rPh>
    <rPh sb="4" eb="6">
      <t>キキン</t>
    </rPh>
    <phoneticPr fontId="5"/>
  </si>
  <si>
    <t>-</t>
    <phoneticPr fontId="2"/>
  </si>
  <si>
    <t>三島村浄化槽事業特別会計</t>
    <rPh sb="0" eb="3">
      <t>ミシマムラ</t>
    </rPh>
    <rPh sb="3" eb="6">
      <t>ジョウカソウ</t>
    </rPh>
    <rPh sb="6" eb="8">
      <t>ジギョウ</t>
    </rPh>
    <rPh sb="8" eb="10">
      <t>トクベツ</t>
    </rPh>
    <rPh sb="10" eb="12">
      <t>カイケイ</t>
    </rPh>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</si>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</sst>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332350</c:v>
                </c:pt>
                <c:pt idx="1">
                  <c:v>362690</c:v>
                </c:pt>
                <c:pt idx="2">
                  <c:v>296093</c:v>
                </c:pt>
                <c:pt idx="3">
                  <c:v>308655</c:v>
                </c:pt>
                <c:pt idx="4">
                  <c:v>325476</c:v>
                </c:pt>
              </c:numCache>
            </c:numRef>
          </c:val>
          <c:smooth val="0"/>
          <c:extLst>
            <c:ext xmlns:c16="http://schemas.microsoft.com/office/drawing/2014/chart" uri="{C3380CC4-5D6E-409C-BE32-E72D297353CC}">
              <c16:uniqueId val="{00000000-AA72-4330-B59F-0BBAB567DFC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1943753</c:v>
                </c:pt>
                <c:pt idx="1">
                  <c:v>3186964</c:v>
                </c:pt>
                <c:pt idx="2">
                  <c:v>1135623</c:v>
                </c:pt>
                <c:pt idx="3">
                  <c:v>6195648</c:v>
                </c:pt>
                <c:pt idx="4">
                  <c:v>1427433</c:v>
                </c:pt>
              </c:numCache>
            </c:numRef>
          </c:val>
          <c:smooth val="0"/>
          <c:extLst>
            <c:ext xmlns:c16="http://schemas.microsoft.com/office/drawing/2014/chart" uri="{C3380CC4-5D6E-409C-BE32-E72D297353CC}">
              <c16:uniqueId val="{00000001-AA72-4330-B59F-0BBAB567DFC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3.8</c:v>
                </c:pt>
                <c:pt idx="1">
                  <c:v>32.619999999999997</c:v>
                </c:pt>
                <c:pt idx="2">
                  <c:v>16.989999999999998</c:v>
                </c:pt>
                <c:pt idx="3">
                  <c:v>20.53</c:v>
                </c:pt>
                <c:pt idx="4">
                  <c:v>6.75</c:v>
                </c:pt>
              </c:numCache>
            </c:numRef>
          </c:val>
          <c:extLst>
            <c:ext xmlns:c16="http://schemas.microsoft.com/office/drawing/2014/chart" uri="{C3380CC4-5D6E-409C-BE32-E72D297353CC}">
              <c16:uniqueId val="{00000000-8DAB-4EA2-9185-925BCCB293D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85.3</c:v>
                </c:pt>
                <c:pt idx="1">
                  <c:v>73.03</c:v>
                </c:pt>
                <c:pt idx="2">
                  <c:v>52.58</c:v>
                </c:pt>
                <c:pt idx="3">
                  <c:v>60.19</c:v>
                </c:pt>
                <c:pt idx="4">
                  <c:v>71.599999999999994</c:v>
                </c:pt>
              </c:numCache>
            </c:numRef>
          </c:val>
          <c:extLst>
            <c:ext xmlns:c16="http://schemas.microsoft.com/office/drawing/2014/chart" uri="{C3380CC4-5D6E-409C-BE32-E72D297353CC}">
              <c16:uniqueId val="{00000001-8DAB-4EA2-9185-925BCCB293D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-13.99</c:v>
                </c:pt>
                <c:pt idx="1">
                  <c:v>30.98</c:v>
                </c:pt>
                <c:pt idx="2">
                  <c:v>11.01</c:v>
                </c:pt>
                <c:pt idx="3">
                  <c:v>12.56</c:v>
                </c:pt>
                <c:pt idx="4">
                  <c:v>-3.67</c:v>
                </c:pt>
              </c:numCache>
            </c:numRef>
          </c:val>
          <c:smooth val="0"/>
          <c:extLst>
            <c:ext xmlns:c16="http://schemas.microsoft.com/office/drawing/2014/chart" uri="{C3380CC4-5D6E-409C-BE32-E72D297353CC}">
              <c16:uniqueId val="{00000002-8DAB-4EA2-9185-925BCCB293D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7949-400F-A82E-7A895907DC0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949-400F-A82E-7A895907DC0F}"/>
            </c:ext>
          </c:extLst>
        </c:ser>
        <c:ser>
          <c:idx val="2"/>
          <c:order val="2"/>
          <c:tx>
            <c:strRef>
              <c:f>データシート!$A$29</c:f>
              <c:strCache>
                <c:ptCount val="1"/>
                <c:pt idx="0">
                  <c:v>三島村介護保険特別会計(サービス事業勘定)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0.02</c:v>
                </c:pt>
                <c:pt idx="2">
                  <c:v>#N/A</c:v>
                </c:pt>
                <c:pt idx="3">
                  <c:v>0.01</c:v>
                </c:pt>
                <c:pt idx="4">
                  <c:v>#N/A</c:v>
                </c:pt>
                <c:pt idx="5">
                  <c:v>0.02</c:v>
                </c:pt>
                <c:pt idx="6">
                  <c:v>#N/A</c:v>
                </c:pt>
                <c:pt idx="7">
                  <c:v>0.03</c:v>
                </c:pt>
                <c:pt idx="8">
                  <c:v>#N/A</c:v>
                </c:pt>
                <c:pt idx="9">
                  <c:v>0</c:v>
                </c:pt>
              </c:numCache>
            </c:numRef>
          </c:val>
          <c:extLst>
            <c:ext xmlns:c16="http://schemas.microsoft.com/office/drawing/2014/chart" uri="{C3380CC4-5D6E-409C-BE32-E72D297353CC}">
              <c16:uniqueId val="{00000002-7949-400F-A82E-7A895907DC0F}"/>
            </c:ext>
          </c:extLst>
        </c:ser>
        <c:ser>
          <c:idx val="3"/>
          <c:order val="3"/>
          <c:tx>
            <c:strRef>
              <c:f>データシート!$A$30</c:f>
              <c:strCache>
                <c:ptCount val="1"/>
                <c:pt idx="0">
                  <c:v>三島村簡易水道事業特別会計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7.0000000000000007E-2</c:v>
                </c:pt>
                <c:pt idx="4">
                  <c:v>#N/A</c:v>
                </c:pt>
                <c:pt idx="5">
                  <c:v>0.02</c:v>
                </c:pt>
                <c:pt idx="6">
                  <c:v>#N/A</c:v>
                </c:pt>
                <c:pt idx="7">
                  <c:v>0.02</c:v>
                </c:pt>
                <c:pt idx="8">
                  <c:v>#N/A</c:v>
                </c:pt>
                <c:pt idx="9">
                  <c:v>0.02</c:v>
                </c:pt>
              </c:numCache>
            </c:numRef>
          </c:val>
          <c:extLst>
            <c:ext xmlns:c16="http://schemas.microsoft.com/office/drawing/2014/chart" uri="{C3380CC4-5D6E-409C-BE32-E72D297353CC}">
              <c16:uniqueId val="{00000003-7949-400F-A82E-7A895907DC0F}"/>
            </c:ext>
          </c:extLst>
        </c:ser>
        <c:ser>
          <c:idx val="4"/>
          <c:order val="4"/>
          <c:tx>
            <c:strRef>
              <c:f>データシート!$A$31</c:f>
              <c:strCache>
                <c:ptCount val="1"/>
                <c:pt idx="0">
                  <c:v>三島村後期高齢者医療特別会計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0.2</c:v>
                </c:pt>
                <c:pt idx="2">
                  <c:v>#N/A</c:v>
                </c:pt>
                <c:pt idx="3">
                  <c:v>0.17</c:v>
                </c:pt>
                <c:pt idx="4">
                  <c:v>#N/A</c:v>
                </c:pt>
                <c:pt idx="5">
                  <c:v>0.17</c:v>
                </c:pt>
                <c:pt idx="6">
                  <c:v>#N/A</c:v>
                </c:pt>
                <c:pt idx="7">
                  <c:v>0.17</c:v>
                </c:pt>
                <c:pt idx="8">
                  <c:v>#N/A</c:v>
                </c:pt>
                <c:pt idx="9">
                  <c:v>0.19</c:v>
                </c:pt>
              </c:numCache>
            </c:numRef>
          </c:val>
          <c:extLst>
            <c:ext xmlns:c16="http://schemas.microsoft.com/office/drawing/2014/chart" uri="{C3380CC4-5D6E-409C-BE32-E72D297353CC}">
              <c16:uniqueId val="{00000004-7949-400F-A82E-7A895907DC0F}"/>
            </c:ext>
          </c:extLst>
        </c:ser>
        <c:ser>
          <c:idx val="5"/>
          <c:order val="5"/>
          <c:tx>
            <c:strRef>
              <c:f>データシート!$A$32</c:f>
              <c:strCache>
                <c:ptCount val="1"/>
                <c:pt idx="0">
                  <c:v>三島村特産品焼酎事業特別会計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0.32</c:v>
                </c:pt>
                <c:pt idx="2">
                  <c:v>#N/A</c:v>
                </c:pt>
                <c:pt idx="3">
                  <c:v>0.54</c:v>
                </c:pt>
                <c:pt idx="4">
                  <c:v>#N/A</c:v>
                </c:pt>
                <c:pt idx="5">
                  <c:v>1</c:v>
                </c:pt>
                <c:pt idx="6">
                  <c:v>#N/A</c:v>
                </c:pt>
                <c:pt idx="7">
                  <c:v>0.69</c:v>
                </c:pt>
                <c:pt idx="8">
                  <c:v>#N/A</c:v>
                </c:pt>
                <c:pt idx="9">
                  <c:v>0.24</c:v>
                </c:pt>
              </c:numCache>
            </c:numRef>
          </c:val>
          <c:extLst>
            <c:ext xmlns:c16="http://schemas.microsoft.com/office/drawing/2014/chart" uri="{C3380CC4-5D6E-409C-BE32-E72D297353CC}">
              <c16:uniqueId val="{00000005-7949-400F-A82E-7A895907DC0F}"/>
            </c:ext>
          </c:extLst>
        </c:ser>
        <c:ser>
          <c:idx val="6"/>
          <c:order val="6"/>
          <c:tx>
            <c:strRef>
              <c:f>データシート!$A$33</c:f>
              <c:strCache>
                <c:ptCount val="1"/>
                <c:pt idx="0">
                  <c:v>三島村国民健康保険特別会計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0.06</c:v>
                </c:pt>
                <c:pt idx="2">
                  <c:v>#N/A</c:v>
                </c:pt>
                <c:pt idx="3">
                  <c:v>2.23</c:v>
                </c:pt>
                <c:pt idx="4">
                  <c:v>#N/A</c:v>
                </c:pt>
                <c:pt idx="5">
                  <c:v>1.92</c:v>
                </c:pt>
                <c:pt idx="6">
                  <c:v>#N/A</c:v>
                </c:pt>
                <c:pt idx="7">
                  <c:v>0.99</c:v>
                </c:pt>
                <c:pt idx="8">
                  <c:v>#N/A</c:v>
                </c:pt>
                <c:pt idx="9">
                  <c:v>0.41</c:v>
                </c:pt>
              </c:numCache>
            </c:numRef>
          </c:val>
          <c:extLst>
            <c:ext xmlns:c16="http://schemas.microsoft.com/office/drawing/2014/chart" uri="{C3380CC4-5D6E-409C-BE32-E72D297353CC}">
              <c16:uniqueId val="{00000006-7949-400F-A82E-7A895907DC0F}"/>
            </c:ext>
          </c:extLst>
        </c:ser>
        <c:ser>
          <c:idx val="7"/>
          <c:order val="7"/>
          <c:tx>
            <c:strRef>
              <c:f>データシート!$A$34</c:f>
              <c:strCache>
                <c:ptCount val="1"/>
                <c:pt idx="0">
                  <c:v>三島村介護保険特別会計(保険事業勘定)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0.55000000000000004</c:v>
                </c:pt>
                <c:pt idx="2">
                  <c:v>#N/A</c:v>
                </c:pt>
                <c:pt idx="3">
                  <c:v>0.64</c:v>
                </c:pt>
                <c:pt idx="4">
                  <c:v>#N/A</c:v>
                </c:pt>
                <c:pt idx="5">
                  <c:v>0.77</c:v>
                </c:pt>
                <c:pt idx="6">
                  <c:v>#N/A</c:v>
                </c:pt>
                <c:pt idx="7">
                  <c:v>0.43</c:v>
                </c:pt>
                <c:pt idx="8">
                  <c:v>#N/A</c:v>
                </c:pt>
                <c:pt idx="9">
                  <c:v>0.71</c:v>
                </c:pt>
              </c:numCache>
            </c:numRef>
          </c:val>
          <c:extLst>
            <c:ext xmlns:c16="http://schemas.microsoft.com/office/drawing/2014/chart" uri="{C3380CC4-5D6E-409C-BE32-E72D297353CC}">
              <c16:uniqueId val="{00000007-7949-400F-A82E-7A895907DC0F}"/>
            </c:ext>
          </c:extLst>
        </c:ser>
        <c:ser>
          <c:idx val="8"/>
          <c:order val="8"/>
          <c:tx>
            <c:strRef>
              <c:f>データシート!$A$35</c:f>
              <c:strCache>
                <c:ptCount val="1"/>
                <c:pt idx="0">
                  <c:v>三島村船舶交通事業特別会計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22.69</c:v>
                </c:pt>
                <c:pt idx="1">
                  <c:v>#N/A</c:v>
                </c:pt>
                <c:pt idx="2">
                  <c:v>#N/A</c:v>
                </c:pt>
                <c:pt idx="3">
                  <c:v>4.21</c:v>
                </c:pt>
                <c:pt idx="4">
                  <c:v>#N/A</c:v>
                </c:pt>
                <c:pt idx="5">
                  <c:v>0.48</c:v>
                </c:pt>
                <c:pt idx="6">
                  <c:v>#N/A</c:v>
                </c:pt>
                <c:pt idx="7">
                  <c:v>2.4900000000000002</c:v>
                </c:pt>
                <c:pt idx="8">
                  <c:v>#N/A</c:v>
                </c:pt>
                <c:pt idx="9">
                  <c:v>0.82</c:v>
                </c:pt>
              </c:numCache>
            </c:numRef>
          </c:val>
          <c:extLst>
            <c:ext xmlns:c16="http://schemas.microsoft.com/office/drawing/2014/chart" uri="{C3380CC4-5D6E-409C-BE32-E72D297353CC}">
              <c16:uniqueId val="{00000008-7949-400F-A82E-7A895907DC0F}"/>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3.8</c:v>
                </c:pt>
                <c:pt idx="2">
                  <c:v>#N/A</c:v>
                </c:pt>
                <c:pt idx="3">
                  <c:v>32.61</c:v>
                </c:pt>
                <c:pt idx="4">
                  <c:v>#N/A</c:v>
                </c:pt>
                <c:pt idx="5">
                  <c:v>16.98</c:v>
                </c:pt>
                <c:pt idx="6">
                  <c:v>#N/A</c:v>
                </c:pt>
                <c:pt idx="7">
                  <c:v>20.52</c:v>
                </c:pt>
                <c:pt idx="8">
                  <c:v>#N/A</c:v>
                </c:pt>
                <c:pt idx="9">
                  <c:v>6.5</c:v>
                </c:pt>
              </c:numCache>
            </c:numRef>
          </c:val>
          <c:extLst>
            <c:ext xmlns:c16="http://schemas.microsoft.com/office/drawing/2014/chart" uri="{C3380CC4-5D6E-409C-BE32-E72D297353CC}">
              <c16:uniqueId val="{00000009-7949-400F-A82E-7A895907DC0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190</c:v>
                </c:pt>
                <c:pt idx="5">
                  <c:v>202</c:v>
                </c:pt>
                <c:pt idx="8">
                  <c:v>195</c:v>
                </c:pt>
                <c:pt idx="11">
                  <c:v>208</c:v>
                </c:pt>
                <c:pt idx="14">
                  <c:v>207</c:v>
                </c:pt>
              </c:numCache>
            </c:numRef>
          </c:val>
          <c:extLst>
            <c:ext xmlns:c16="http://schemas.microsoft.com/office/drawing/2014/chart" uri="{C3380CC4-5D6E-409C-BE32-E72D297353CC}">
              <c16:uniqueId val="{00000000-E3A5-4D4E-B99F-48F0B139D61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1</c:v>
                </c:pt>
                <c:pt idx="12">
                  <c:v>0</c:v>
                </c:pt>
              </c:numCache>
            </c:numRef>
          </c:val>
          <c:extLst>
            <c:ext xmlns:c16="http://schemas.microsoft.com/office/drawing/2014/chart" uri="{C3380CC4-5D6E-409C-BE32-E72D297353CC}">
              <c16:uniqueId val="{00000001-E3A5-4D4E-B99F-48F0B139D61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E3A5-4D4E-B99F-48F0B139D61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3A5-4D4E-B99F-48F0B139D61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0</c:v>
                </c:pt>
                <c:pt idx="3">
                  <c:v>0</c:v>
                </c:pt>
                <c:pt idx="6">
                  <c:v>0</c:v>
                </c:pt>
                <c:pt idx="9">
                  <c:v>6</c:v>
                </c:pt>
                <c:pt idx="12">
                  <c:v>8</c:v>
                </c:pt>
              </c:numCache>
            </c:numRef>
          </c:val>
          <c:extLst>
            <c:ext xmlns:c16="http://schemas.microsoft.com/office/drawing/2014/chart" uri="{C3380CC4-5D6E-409C-BE32-E72D297353CC}">
              <c16:uniqueId val="{00000004-E3A5-4D4E-B99F-48F0B139D61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3A5-4D4E-B99F-48F0B139D61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3A5-4D4E-B99F-48F0B139D61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258</c:v>
                </c:pt>
                <c:pt idx="3">
                  <c:v>289</c:v>
                </c:pt>
                <c:pt idx="6">
                  <c:v>295</c:v>
                </c:pt>
                <c:pt idx="9">
                  <c:v>299</c:v>
                </c:pt>
                <c:pt idx="12">
                  <c:v>281</c:v>
                </c:pt>
              </c:numCache>
            </c:numRef>
          </c:val>
          <c:extLst>
            <c:ext xmlns:c16="http://schemas.microsoft.com/office/drawing/2014/chart" uri="{C3380CC4-5D6E-409C-BE32-E72D297353CC}">
              <c16:uniqueId val="{00000007-E3A5-4D4E-B99F-48F0B139D61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68</c:v>
                </c:pt>
                <c:pt idx="2">
                  <c:v>#N/A</c:v>
                </c:pt>
                <c:pt idx="3">
                  <c:v>#N/A</c:v>
                </c:pt>
                <c:pt idx="4">
                  <c:v>87</c:v>
                </c:pt>
                <c:pt idx="5">
                  <c:v>#N/A</c:v>
                </c:pt>
                <c:pt idx="6">
                  <c:v>#N/A</c:v>
                </c:pt>
                <c:pt idx="7">
                  <c:v>100</c:v>
                </c:pt>
                <c:pt idx="8">
                  <c:v>#N/A</c:v>
                </c:pt>
                <c:pt idx="9">
                  <c:v>#N/A</c:v>
                </c:pt>
                <c:pt idx="10">
                  <c:v>98</c:v>
                </c:pt>
                <c:pt idx="11">
                  <c:v>#N/A</c:v>
                </c:pt>
                <c:pt idx="12">
                  <c:v>#N/A</c:v>
                </c:pt>
                <c:pt idx="13">
                  <c:v>82</c:v>
                </c:pt>
                <c:pt idx="14">
                  <c:v>#N/A</c:v>
                </c:pt>
              </c:numCache>
            </c:numRef>
          </c:val>
          <c:smooth val="0"/>
          <c:extLst>
            <c:ext xmlns:c16="http://schemas.microsoft.com/office/drawing/2014/chart" uri="{C3380CC4-5D6E-409C-BE32-E72D297353CC}">
              <c16:uniqueId val="{00000008-E3A5-4D4E-B99F-48F0B139D61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1982</c:v>
                </c:pt>
                <c:pt idx="5">
                  <c:v>2081</c:v>
                </c:pt>
                <c:pt idx="8">
                  <c:v>1935</c:v>
                </c:pt>
                <c:pt idx="11">
                  <c:v>2123</c:v>
                </c:pt>
                <c:pt idx="14">
                  <c:v>1994</c:v>
                </c:pt>
              </c:numCache>
            </c:numRef>
          </c:val>
          <c:extLst>
            <c:ext xmlns:c16="http://schemas.microsoft.com/office/drawing/2014/chart" uri="{C3380CC4-5D6E-409C-BE32-E72D297353CC}">
              <c16:uniqueId val="{00000000-4408-4CAC-A368-7BB9F3F8B13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4408-4CAC-A368-7BB9F3F8B13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1782</c:v>
                </c:pt>
                <c:pt idx="5">
                  <c:v>1744</c:v>
                </c:pt>
                <c:pt idx="8">
                  <c:v>1580</c:v>
                </c:pt>
                <c:pt idx="11">
                  <c:v>1714</c:v>
                </c:pt>
                <c:pt idx="14">
                  <c:v>1826</c:v>
                </c:pt>
              </c:numCache>
            </c:numRef>
          </c:val>
          <c:extLst>
            <c:ext xmlns:c16="http://schemas.microsoft.com/office/drawing/2014/chart" uri="{C3380CC4-5D6E-409C-BE32-E72D297353CC}">
              <c16:uniqueId val="{00000002-4408-4CAC-A368-7BB9F3F8B13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408-4CAC-A368-7BB9F3F8B13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135</c:v>
                </c:pt>
                <c:pt idx="3">
                  <c:v>0</c:v>
                </c:pt>
                <c:pt idx="6">
                  <c:v>0</c:v>
                </c:pt>
                <c:pt idx="9">
                  <c:v>0</c:v>
                </c:pt>
                <c:pt idx="12">
                  <c:v>0</c:v>
                </c:pt>
              </c:numCache>
            </c:numRef>
          </c:val>
          <c:extLst>
            <c:ext xmlns:c16="http://schemas.microsoft.com/office/drawing/2014/chart" uri="{C3380CC4-5D6E-409C-BE32-E72D297353CC}">
              <c16:uniqueId val="{00000004-4408-4CAC-A368-7BB9F3F8B13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408-4CAC-A368-7BB9F3F8B13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283</c:v>
                </c:pt>
                <c:pt idx="3">
                  <c:v>256</c:v>
                </c:pt>
                <c:pt idx="6">
                  <c:v>307</c:v>
                </c:pt>
                <c:pt idx="9">
                  <c:v>301</c:v>
                </c:pt>
                <c:pt idx="12">
                  <c:v>282</c:v>
                </c:pt>
              </c:numCache>
            </c:numRef>
          </c:val>
          <c:extLst>
            <c:ext xmlns:c16="http://schemas.microsoft.com/office/drawing/2014/chart" uri="{C3380CC4-5D6E-409C-BE32-E72D297353CC}">
              <c16:uniqueId val="{00000006-4408-4CAC-A368-7BB9F3F8B13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4408-4CAC-A368-7BB9F3F8B13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4408-4CAC-A368-7BB9F3F8B13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15</c:v>
                </c:pt>
              </c:numCache>
            </c:numRef>
          </c:val>
          <c:extLst>
            <c:ext xmlns:c16="http://schemas.microsoft.com/office/drawing/2014/chart" uri="{C3380CC4-5D6E-409C-BE32-E72D297353CC}">
              <c16:uniqueId val="{00000009-4408-4CAC-A368-7BB9F3F8B13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2922</c:v>
                </c:pt>
                <c:pt idx="3">
                  <c:v>3195</c:v>
                </c:pt>
                <c:pt idx="6">
                  <c:v>2555</c:v>
                </c:pt>
                <c:pt idx="9">
                  <c:v>2711</c:v>
                </c:pt>
                <c:pt idx="12">
                  <c:v>2566</c:v>
                </c:pt>
              </c:numCache>
            </c:numRef>
          </c:val>
          <c:extLst>
            <c:ext xmlns:c16="http://schemas.microsoft.com/office/drawing/2014/chart" uri="{C3380CC4-5D6E-409C-BE32-E72D297353CC}">
              <c16:uniqueId val="{0000000A-4408-4CAC-A368-7BB9F3F8B13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4408-4CAC-A368-7BB9F3F8B13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473</c:v>
                </c:pt>
                <c:pt idx="1">
                  <c:v>551</c:v>
                </c:pt>
                <c:pt idx="2">
                  <c:v>645</c:v>
                </c:pt>
              </c:numCache>
            </c:numRef>
          </c:val>
          <c:extLst>
            <c:ext xmlns:c16="http://schemas.microsoft.com/office/drawing/2014/chart" uri="{C3380CC4-5D6E-409C-BE32-E72D297353CC}">
              <c16:uniqueId val="{00000000-2D5C-47AD-B1A6-42F3B91F75B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307</c:v>
                </c:pt>
                <c:pt idx="1">
                  <c:v>307</c:v>
                </c:pt>
                <c:pt idx="2">
                  <c:v>321</c:v>
                </c:pt>
              </c:numCache>
            </c:numRef>
          </c:val>
          <c:extLst>
            <c:ext xmlns:c16="http://schemas.microsoft.com/office/drawing/2014/chart" uri="{C3380CC4-5D6E-409C-BE32-E72D297353CC}">
              <c16:uniqueId val="{00000001-2D5C-47AD-B1A6-42F3B91F75B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607</c:v>
                </c:pt>
                <c:pt idx="1">
                  <c:v>657</c:v>
                </c:pt>
                <c:pt idx="2">
                  <c:v>653</c:v>
                </c:pt>
              </c:numCache>
            </c:numRef>
          </c:val>
          <c:extLst>
            <c:ext xmlns:c16="http://schemas.microsoft.com/office/drawing/2014/chart" uri="{C3380CC4-5D6E-409C-BE32-E72D297353CC}">
              <c16:uniqueId val="{00000002-2D5C-47AD-B1A6-42F3B91F75B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鹿児島県三島村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公債費について、前年と比較し</a:t>
          </a:r>
          <a:r>
            <a:rPr kumimoji="1" lang="en-US" altLang="ja-JP" sz="1400">
              <a:latin typeface="ＭＳ ゴシック" pitchFamily="49" charset="-128"/>
              <a:ea typeface="ＭＳ ゴシック" pitchFamily="49" charset="-128"/>
            </a:rPr>
            <a:t>18</a:t>
          </a:r>
          <a:r>
            <a:rPr kumimoji="1" lang="ja-JP" altLang="en-US" sz="1400">
              <a:latin typeface="ＭＳ ゴシック" pitchFamily="49" charset="-128"/>
              <a:ea typeface="ＭＳ ゴシック" pitchFamily="49" charset="-128"/>
            </a:rPr>
            <a:t>百万円減少</a:t>
          </a:r>
          <a:r>
            <a:rPr kumimoji="1" lang="en-US" altLang="ja-JP" sz="1400">
              <a:latin typeface="ＭＳ ゴシック" pitchFamily="49" charset="-128"/>
              <a:ea typeface="ＭＳ ゴシック" pitchFamily="49" charset="-128"/>
            </a:rPr>
            <a:t>(6.0%</a:t>
          </a:r>
          <a:r>
            <a:rPr kumimoji="1" lang="ja-JP" altLang="en-US" sz="1400">
              <a:latin typeface="ＭＳ ゴシック" pitchFamily="49" charset="-128"/>
              <a:ea typeface="ＭＳ ゴシック" pitchFamily="49" charset="-128"/>
            </a:rPr>
            <a:t>減</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している。港湾整備やネットワーク整備等に係る高額起債の償還が令和５年度を以て償還完了となったことが主な要因と考えられる。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令和４年度において繰上償還を実施したが、令和５年度には高度無線環境整備事業において多額の地方債を発行しており、元金の償還が始まる令和９年度以降において公債費の急激な増が見込まれるため、引き続き必要性・緊急性を精査しながら事業の実施を検討し、起債の縮減に努め、必要に応じて繰上償還についても検討す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鹿児島県三島村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一般会計等に係る地方債の現在高は前年に比べ</a:t>
          </a:r>
          <a:r>
            <a:rPr kumimoji="1" lang="en-US" altLang="ja-JP" sz="1400">
              <a:latin typeface="ＭＳ ゴシック" pitchFamily="49" charset="-128"/>
              <a:ea typeface="ＭＳ ゴシック" pitchFamily="49" charset="-128"/>
            </a:rPr>
            <a:t>145</a:t>
          </a:r>
          <a:r>
            <a:rPr kumimoji="1" lang="ja-JP" altLang="en-US" sz="1400">
              <a:latin typeface="ＭＳ ゴシック" pitchFamily="49" charset="-128"/>
              <a:ea typeface="ＭＳ ゴシック" pitchFamily="49" charset="-128"/>
            </a:rPr>
            <a:t>百万円減少しているが、これは港湾整備やネットワーク整備等に係る高額起債の償還が令和５年度を以て償還完了となったことが主な要因と考えられる。将来負担額に比べ充当可能財源が多いため、将来負担比率は発生していないが、今後、令和５年度に多額の起債を発行した高度無線環境整備事業分の元金償還開始や、公共施設の老朽化に伴う維持管理費や港湾整備等に伴う地方債発行により将来負担額が増加することが懸念さ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今後、新規発行債を抑制し、交付税算入で有利な起債の活用に努める。また、充当可能財源の確保にも努め、将来負担比率の発生を抑制する。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鹿児島県三島村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令和６年度基金残高は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百万円であり、前年度より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）増額となっている。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剰余金による財政調整基金を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百万円、減債基金を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百万円を積み立てたことと、財政調整基金を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百万円、俊寛歌舞伎基金を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百万円取り崩したことが主な要因である。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非常に厳しい財政状況であり、現在、基金を取り崩した予算編成となっている。公共施設の老朽化や港湾施設整備などによる多額の財政需要が想定されるが、事業実施の効率化や経費削減に努め、併せて災害等の不測の事態にも対応できるよう、一定額を確保できるよう積み立てに努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庁舎建設基金：庁舎等公共施設の新設・改修等の資金に充当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船舶建造基金：村唯一の公共交通機関である村営定期船の建造を行うための経費財源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水産振興基金：村の水産振興を推進するための財源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人材育成基金：産業の振興及び看護職員等として業務に従事しようとする者に対し修学資金を貸与する経費の財源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地域福祉基金：高齢化社会に対応した高齢者の保健福祉分野における公共サービスの基盤整備を推進するための財源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いずれも令和５年度から横ばいとなっている。（利子のみの積立）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庁舎建設基金：庁舎（本庁及び出先機関）の耐震化改修工事や建替え等のために、近年に取り崩す可能性がある。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水産振興基金：水産振興施設の整備のために、近年に取り崩しを行うこととしている。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令和５年度の決算剰余金で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百万円を積み立て、また、令和６年度中に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百万円を取り崩したことにより、令和６年度末の財政調整基金残高は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百万円であり、前年度末と比較すると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厳しい地理的条件等から企業進出が困難であり、歳入総額に占める地方税は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すぎず、また多額の財政需要があり、非常に厳しい財政状況のなかで事業の見直しや経費削減に努めている。決算状況を踏まえ、今後も可能な範囲で積立てを行い、厳しい財政状況ではあるものの災害への備え等のため、過去の実績等を踏まえ、一定額を確保できるよう積み立てに努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令和５年度の決算剰余金で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百万円を積み立てたことで、令和６年度末の財政調整基金残高は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百万円であり、前年度末と比較すると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令和５年度において、高度無線環境整備事業に係る多額の地方債を発行しており、今後元金の償還が始まることから、実質公債費比率増等のリスクに備え一定額確保できるように努める。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鹿児島県三島村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344
336
31.39
2,098,543
1,981,545
60,811
901,050
2,546,635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財政力指数は横ばいとなっている。外海小離島群から構成されるという地理的特徴や、役場を行政区域外の鹿児島市内に配置するという行政形態の特異性から、多額の財政需要がある。また、厳しい地理的条件等から企業進出が困難であり、歳入総額に占める地方税は</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に過ぎない。そのため、財政基盤が脆弱であり、類似団体平均を下回っている。村振興計画や地方創生総合戦略に沿った予算の重点配分に努め、定住促進・産業振興による地域の活性化を図る。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a:extLst>
            <a:ext uri="{FF2B5EF4-FFF2-40B4-BE49-F238E27FC236}">
              <a16:creationId xmlns:a16="http://schemas.microsoft.com/office/drawing/2014/main" id="{00000000-0008-0000-0300-00003C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2032</xdr:rowOff>
    </xdr:from>
    <xdr:to>
      <xdr:col>23</xdr:col>
      <xdr:colOff>133350</xdr:colOff>
      <xdr:row>44</xdr:row>
      <xdr:rowOff>107188</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flipV="1">
          <a:off x="4953000" y="6174232"/>
          <a:ext cx="0" cy="1476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79265</xdr:rowOff>
    </xdr:from>
    <xdr:ext cx="762000" cy="259045"/>
    <xdr:sp macro="" textlink="">
      <xdr:nvSpPr>
        <xdr:cNvPr id="62" name="財政力最小値テキスト">
          <a:extLst>
            <a:ext uri="{FF2B5EF4-FFF2-40B4-BE49-F238E27FC236}">
              <a16:creationId xmlns:a16="http://schemas.microsoft.com/office/drawing/2014/main" id="{00000000-0008-0000-0300-00003E000000}"/>
            </a:ext>
          </a:extLst>
        </xdr:cNvPr>
        <xdr:cNvSpPr txBox="1"/>
      </xdr:nvSpPr>
      <xdr:spPr>
        <a:xfrm>
          <a:off x="5041900" y="762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107188</xdr:rowOff>
    </xdr:from>
    <xdr:to>
      <xdr:col>24</xdr:col>
      <xdr:colOff>12700</xdr:colOff>
      <xdr:row>44</xdr:row>
      <xdr:rowOff>107188</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4864100" y="765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88409</xdr:rowOff>
    </xdr:from>
    <xdr:ext cx="762000" cy="259045"/>
    <xdr:sp macro="" textlink="">
      <xdr:nvSpPr>
        <xdr:cNvPr id="64" name="財政力最大値テキスト">
          <a:extLst>
            <a:ext uri="{FF2B5EF4-FFF2-40B4-BE49-F238E27FC236}">
              <a16:creationId xmlns:a16="http://schemas.microsoft.com/office/drawing/2014/main" id="{00000000-0008-0000-0300-000040000000}"/>
            </a:ext>
          </a:extLst>
        </xdr:cNvPr>
        <xdr:cNvSpPr txBox="1"/>
      </xdr:nvSpPr>
      <xdr:spPr>
        <a:xfrm>
          <a:off x="5041900" y="5917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2032</xdr:rowOff>
    </xdr:from>
    <xdr:to>
      <xdr:col>24</xdr:col>
      <xdr:colOff>12700</xdr:colOff>
      <xdr:row>36</xdr:row>
      <xdr:rowOff>2032</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6174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107188</xdr:rowOff>
    </xdr:from>
    <xdr:to>
      <xdr:col>23</xdr:col>
      <xdr:colOff>133350</xdr:colOff>
      <xdr:row>44</xdr:row>
      <xdr:rowOff>107188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114800" y="765098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99585</xdr:rowOff>
    </xdr:from>
    <xdr:ext cx="762000" cy="259045"/>
    <xdr:sp macro="" textlink="">
      <xdr:nvSpPr>
        <xdr:cNvPr id="67" name="財政力平均値テキスト">
          <a:extLst>
            <a:ext uri="{FF2B5EF4-FFF2-40B4-BE49-F238E27FC236}">
              <a16:creationId xmlns:a16="http://schemas.microsoft.com/office/drawing/2014/main" id="{00000000-0008-0000-0300-000043000000}"/>
            </a:ext>
          </a:extLst>
        </xdr:cNvPr>
        <xdr:cNvSpPr txBox="1"/>
      </xdr:nvSpPr>
      <xdr:spPr>
        <a:xfrm>
          <a:off x="5041900" y="7300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83058</xdr:rowOff>
    </xdr:from>
    <xdr:to>
      <xdr:col>23</xdr:col>
      <xdr:colOff>184150</xdr:colOff>
      <xdr:row>44</xdr:row>
      <xdr:rowOff>13208</xdr:rowOff>
    </xdr:to>
    <xdr:sp macro="" textlink="">
      <xdr:nvSpPr>
        <xdr:cNvPr id="68" name="フローチャート: 判断 67">
          <a:extLst>
            <a:ext uri="{FF2B5EF4-FFF2-40B4-BE49-F238E27FC236}">
              <a16:creationId xmlns:a16="http://schemas.microsoft.com/office/drawing/2014/main" id="{00000000-0008-0000-0300-000044000000}"/>
            </a:ext>
          </a:extLst>
        </xdr:cNvPr>
        <xdr:cNvSpPr/>
      </xdr:nvSpPr>
      <xdr:spPr>
        <a:xfrm>
          <a:off x="49022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107188</xdr:rowOff>
    </xdr:from>
    <xdr:to>
      <xdr:col>19</xdr:col>
      <xdr:colOff>133350</xdr:colOff>
      <xdr:row>44</xdr:row>
      <xdr:rowOff>107188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3225800" y="76509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102362</xdr:rowOff>
    </xdr:from>
    <xdr:to>
      <xdr:col>19</xdr:col>
      <xdr:colOff>184150</xdr:colOff>
      <xdr:row>44</xdr:row>
      <xdr:rowOff>32512</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064000" y="747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42689</xdr:rowOff>
    </xdr:from>
    <xdr:ext cx="736600" cy="259045"/>
    <xdr:sp macro="" textlink="">
      <xdr:nvSpPr>
        <xdr:cNvPr id="71" name="テキスト ボックス 70">
          <a:extLst>
            <a:ext uri="{FF2B5EF4-FFF2-40B4-BE49-F238E27FC236}">
              <a16:creationId xmlns:a16="http://schemas.microsoft.com/office/drawing/2014/main" id="{00000000-0008-0000-0300-000047000000}"/>
            </a:ext>
          </a:extLst>
        </xdr:cNvPr>
        <xdr:cNvSpPr txBox="1"/>
      </xdr:nvSpPr>
      <xdr:spPr>
        <a:xfrm>
          <a:off x="3733800" y="72435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107188</xdr:rowOff>
    </xdr:from>
    <xdr:to>
      <xdr:col>15</xdr:col>
      <xdr:colOff>82550</xdr:colOff>
      <xdr:row>44</xdr:row>
      <xdr:rowOff>107188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2336800" y="76509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73406</xdr:rowOff>
    </xdr:from>
    <xdr:to>
      <xdr:col>15</xdr:col>
      <xdr:colOff>133350</xdr:colOff>
      <xdr:row>44</xdr:row>
      <xdr:rowOff>3556</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3175000" y="744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13733</xdr:rowOff>
    </xdr:from>
    <xdr:ext cx="7620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2844800" y="721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97536</xdr:rowOff>
    </xdr:from>
    <xdr:to>
      <xdr:col>11</xdr:col>
      <xdr:colOff>31750</xdr:colOff>
      <xdr:row>44</xdr:row>
      <xdr:rowOff>107188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1447800" y="764133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63754</xdr:rowOff>
    </xdr:from>
    <xdr:to>
      <xdr:col>11</xdr:col>
      <xdr:colOff>82550</xdr:colOff>
      <xdr:row>43</xdr:row>
      <xdr:rowOff>165354</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2286000" y="743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4081</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1955800" y="720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54102</xdr:rowOff>
    </xdr:from>
    <xdr:to>
      <xdr:col>7</xdr:col>
      <xdr:colOff>31750</xdr:colOff>
      <xdr:row>43</xdr:row>
      <xdr:rowOff>155702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13970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165879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066800" y="7195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56388</xdr:rowOff>
    </xdr:from>
    <xdr:to>
      <xdr:col>23</xdr:col>
      <xdr:colOff>184150</xdr:colOff>
      <xdr:row>44</xdr:row>
      <xdr:rowOff>157988</xdr:rowOff>
    </xdr:to>
    <xdr:sp macro="" textlink="">
      <xdr:nvSpPr>
        <xdr:cNvPr id="85" name="楕円 84">
          <a:extLst>
            <a:ext uri="{FF2B5EF4-FFF2-40B4-BE49-F238E27FC236}">
              <a16:creationId xmlns:a16="http://schemas.microsoft.com/office/drawing/2014/main" id="{00000000-0008-0000-0300-000055000000}"/>
            </a:ext>
          </a:extLst>
        </xdr:cNvPr>
        <xdr:cNvSpPr/>
      </xdr:nvSpPr>
      <xdr:spPr>
        <a:xfrm>
          <a:off x="4902200" y="760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123715</xdr:rowOff>
    </xdr:from>
    <xdr:ext cx="762000" cy="259045"/>
    <xdr:sp macro="" textlink="">
      <xdr:nvSpPr>
        <xdr:cNvPr id="86" name="財政力該当値テキスト">
          <a:extLst>
            <a:ext uri="{FF2B5EF4-FFF2-40B4-BE49-F238E27FC236}">
              <a16:creationId xmlns:a16="http://schemas.microsoft.com/office/drawing/2014/main" id="{00000000-0008-0000-0300-000056000000}"/>
            </a:ext>
          </a:extLst>
        </xdr:cNvPr>
        <xdr:cNvSpPr txBox="1"/>
      </xdr:nvSpPr>
      <xdr:spPr>
        <a:xfrm>
          <a:off x="5041900" y="7496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56388</xdr:rowOff>
    </xdr:from>
    <xdr:to>
      <xdr:col>19</xdr:col>
      <xdr:colOff>184150</xdr:colOff>
      <xdr:row>44</xdr:row>
      <xdr:rowOff>157988</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064000" y="760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142765</xdr:rowOff>
    </xdr:from>
    <xdr:ext cx="7366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733800" y="7686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56388</xdr:rowOff>
    </xdr:from>
    <xdr:to>
      <xdr:col>15</xdr:col>
      <xdr:colOff>133350</xdr:colOff>
      <xdr:row>44</xdr:row>
      <xdr:rowOff>157988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3175000" y="760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142765</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2844800" y="7686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56388</xdr:rowOff>
    </xdr:from>
    <xdr:to>
      <xdr:col>11</xdr:col>
      <xdr:colOff>82550</xdr:colOff>
      <xdr:row>44</xdr:row>
      <xdr:rowOff>157988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2286000" y="760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142765</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1955800" y="7686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46736</xdr:rowOff>
    </xdr:from>
    <xdr:to>
      <xdr:col>7</xdr:col>
      <xdr:colOff>31750</xdr:colOff>
      <xdr:row>44</xdr:row>
      <xdr:rowOff>148336</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1397000" y="759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133113</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066800" y="7676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a:extLst>
            <a:ext uri="{FF2B5EF4-FFF2-40B4-BE49-F238E27FC236}">
              <a16:creationId xmlns:a16="http://schemas.microsoft.com/office/drawing/2014/main" id="{00000000-0008-0000-0300-00005F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人件費・物件費等の増加により、類似団体よりも</a:t>
          </a:r>
          <a:r>
            <a:rPr kumimoji="1" lang="en-US" altLang="ja-JP" sz="1300">
              <a:latin typeface="ＭＳ Ｐゴシック" panose="020B0600070205080204" pitchFamily="50" charset="-128"/>
              <a:ea typeface="ＭＳ Ｐゴシック" panose="020B0600070205080204" pitchFamily="50" charset="-128"/>
            </a:rPr>
            <a:t>4.3</a:t>
          </a:r>
          <a:r>
            <a:rPr kumimoji="1" lang="ja-JP" altLang="en-US" sz="1300">
              <a:latin typeface="ＭＳ Ｐゴシック" panose="020B0600070205080204" pitchFamily="50" charset="-128"/>
              <a:ea typeface="ＭＳ Ｐゴシック" panose="020B0600070205080204" pitchFamily="50" charset="-128"/>
            </a:rPr>
            <a:t>ポイント上回っている。過去の港湾改修や近年の高度無線環境などのインフラ整備で多額の起債があり、公債費が高い水準で推移している。今後も継続して、新規発行債の抑制を図りつつ、交付税措置率が高い有利な起債（過疎債、辺地債等）の活用に努め、併せて、事務事業の見直しを行い、実施事業の優先順位を精査し義務的経費の削減に努める。</a:t>
          </a:r>
        </a:p>
      </xdr:txBody>
    </xdr:sp>
    <xdr:clientData/>
  </xdr:twoCellAnchor>
  <xdr:oneCellAnchor>
    <xdr:from>
      <xdr:col>3</xdr:col>
      <xdr:colOff>95250</xdr:colOff>
      <xdr:row>54</xdr:row>
      <xdr:rowOff>139700</xdr:rowOff>
    </xdr:from>
    <xdr:ext cx="298543" cy="225703"/>
    <xdr:sp macro="" textlink="">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a:extLst>
            <a:ext uri="{FF2B5EF4-FFF2-40B4-BE49-F238E27FC236}">
              <a16:creationId xmlns:a16="http://schemas.microsoft.com/office/drawing/2014/main" id="{00000000-0008-0000-0300-00006D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132504</xdr:rowOff>
    </xdr:from>
    <xdr:to>
      <xdr:col>23</xdr:col>
      <xdr:colOff>133350</xdr:colOff>
      <xdr:row>66</xdr:row>
      <xdr:rowOff>62442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248054"/>
          <a:ext cx="0" cy="11300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34519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35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62442</xdr:rowOff>
    </xdr:from>
    <xdr:to>
      <xdr:col>24</xdr:col>
      <xdr:colOff>12700</xdr:colOff>
      <xdr:row>66</xdr:row>
      <xdr:rowOff>62442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37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47431</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9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132504</xdr:rowOff>
    </xdr:from>
    <xdr:to>
      <xdr:col>24</xdr:col>
      <xdr:colOff>12700</xdr:colOff>
      <xdr:row>59</xdr:row>
      <xdr:rowOff>132504</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24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31327</xdr:rowOff>
    </xdr:from>
    <xdr:to>
      <xdr:col>23</xdr:col>
      <xdr:colOff>133350</xdr:colOff>
      <xdr:row>64</xdr:row>
      <xdr:rowOff>35348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1004127"/>
          <a:ext cx="8382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86059</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7159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69532</xdr:rowOff>
    </xdr:from>
    <xdr:to>
      <xdr:col>23</xdr:col>
      <xdr:colOff>184150</xdr:colOff>
      <xdr:row>63</xdr:row>
      <xdr:rowOff>171132</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13229</xdr:rowOff>
    </xdr:from>
    <xdr:to>
      <xdr:col>19</xdr:col>
      <xdr:colOff>133350</xdr:colOff>
      <xdr:row>64</xdr:row>
      <xdr:rowOff>31327</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986029"/>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51435</xdr:rowOff>
    </xdr:from>
    <xdr:to>
      <xdr:col>19</xdr:col>
      <xdr:colOff>184150</xdr:colOff>
      <xdr:row>63</xdr:row>
      <xdr:rowOff>153035</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163212</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621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11219</xdr:rowOff>
    </xdr:from>
    <xdr:to>
      <xdr:col>15</xdr:col>
      <xdr:colOff>82550</xdr:colOff>
      <xdr:row>64</xdr:row>
      <xdr:rowOff>13229</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984019"/>
          <a:ext cx="889000" cy="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1164</xdr:rowOff>
    </xdr:from>
    <xdr:to>
      <xdr:col>15</xdr:col>
      <xdr:colOff>133350</xdr:colOff>
      <xdr:row>63</xdr:row>
      <xdr:rowOff>102764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0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112941</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571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11219</xdr:rowOff>
    </xdr:from>
    <xdr:to>
      <xdr:col>11</xdr:col>
      <xdr:colOff>31750</xdr:colOff>
      <xdr:row>64</xdr:row>
      <xdr:rowOff>29316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984019"/>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108268</xdr:rowOff>
    </xdr:from>
    <xdr:to>
      <xdr:col>11</xdr:col>
      <xdr:colOff>82550</xdr:colOff>
      <xdr:row>63</xdr:row>
      <xdr:rowOff>38418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48595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50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47413</xdr:rowOff>
    </xdr:from>
    <xdr:to>
      <xdr:col>7</xdr:col>
      <xdr:colOff>31750</xdr:colOff>
      <xdr:row>63</xdr:row>
      <xdr:rowOff>149013</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159190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61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155998</xdr:rowOff>
    </xdr:from>
    <xdr:to>
      <xdr:col>23</xdr:col>
      <xdr:colOff>184150</xdr:colOff>
      <xdr:row>64</xdr:row>
      <xdr:rowOff>86148</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95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128075</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929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151977</xdr:rowOff>
    </xdr:from>
    <xdr:to>
      <xdr:col>19</xdr:col>
      <xdr:colOff>184150</xdr:colOff>
      <xdr:row>64</xdr:row>
      <xdr:rowOff>82127</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95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66904</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10397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133879</xdr:rowOff>
    </xdr:from>
    <xdr:to>
      <xdr:col>15</xdr:col>
      <xdr:colOff>133350</xdr:colOff>
      <xdr:row>64</xdr:row>
      <xdr:rowOff>64029</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935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48806</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1021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131869</xdr:rowOff>
    </xdr:from>
    <xdr:to>
      <xdr:col>11</xdr:col>
      <xdr:colOff>82550</xdr:colOff>
      <xdr:row>64</xdr:row>
      <xdr:rowOff>62019</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933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46796</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1019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149966</xdr:rowOff>
    </xdr:from>
    <xdr:to>
      <xdr:col>7</xdr:col>
      <xdr:colOff>31750</xdr:colOff>
      <xdr:row>64</xdr:row>
      <xdr:rowOff>80116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951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64893</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1037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[2,294,727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ブロードバンド関連の維持管理業務や、イベントに係る事業費などにより</a:t>
          </a:r>
          <a:r>
            <a:rPr kumimoji="1" lang="en-US" altLang="ja-JP" sz="1300">
              <a:latin typeface="ＭＳ Ｐゴシック" panose="020B0600070205080204" pitchFamily="50" charset="-128"/>
              <a:ea typeface="ＭＳ Ｐゴシック" panose="020B0600070205080204" pitchFamily="50" charset="-128"/>
            </a:rPr>
            <a:t>R5</a:t>
          </a:r>
          <a:r>
            <a:rPr kumimoji="1" lang="ja-JP" altLang="en-US" sz="1300">
              <a:latin typeface="ＭＳ Ｐゴシック" panose="020B0600070205080204" pitchFamily="50" charset="-128"/>
              <a:ea typeface="ＭＳ Ｐゴシック" panose="020B0600070205080204" pitchFamily="50" charset="-128"/>
            </a:rPr>
            <a:t>年度と比較し、特に物件費が増加（</a:t>
          </a:r>
          <a:r>
            <a:rPr kumimoji="1" lang="en-US" altLang="ja-JP" sz="1300">
              <a:latin typeface="ＭＳ Ｐゴシック" panose="020B0600070205080204" pitchFamily="50" charset="-128"/>
              <a:ea typeface="ＭＳ Ｐゴシック" panose="020B0600070205080204" pitchFamily="50" charset="-128"/>
            </a:rPr>
            <a:t>45.1%</a:t>
          </a:r>
          <a:r>
            <a:rPr kumimoji="1" lang="ja-JP" altLang="en-US" sz="1300">
              <a:latin typeface="ＭＳ Ｐゴシック" panose="020B0600070205080204" pitchFamily="50" charset="-128"/>
              <a:ea typeface="ＭＳ Ｐゴシック" panose="020B0600070205080204" pitchFamily="50" charset="-128"/>
            </a:rPr>
            <a:t>増）しており、加えて、引き続き人口は減少傾向（</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減）にあることから、人口１人当たりに換算すると類似団体を大きく上回っている。今後、</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化や業務委託についても検討し、事務の効率化等による適切な職員数配置に努め、人件費の抑制を図り、また、緊急に必要な事業を精査し、物件費の削減に努める。</a:t>
          </a: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34776</xdr:rowOff>
    </xdr:from>
    <xdr:to>
      <xdr:col>23</xdr:col>
      <xdr:colOff>133350</xdr:colOff>
      <xdr:row>89</xdr:row>
      <xdr:rowOff>39684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922226"/>
          <a:ext cx="0" cy="1376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11761</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70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3,724,994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39684</xdr:rowOff>
    </xdr:from>
    <xdr:to>
      <xdr:col>24</xdr:col>
      <xdr:colOff>12700</xdr:colOff>
      <xdr:row>89</xdr:row>
      <xdr:rowOff>39684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98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121153</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65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34776</xdr:rowOff>
    </xdr:from>
    <xdr:to>
      <xdr:col>24</xdr:col>
      <xdr:colOff>12700</xdr:colOff>
      <xdr:row>81</xdr:row>
      <xdr:rowOff>34776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92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90894</xdr:rowOff>
    </xdr:from>
    <xdr:to>
      <xdr:col>23</xdr:col>
      <xdr:colOff>133350</xdr:colOff>
      <xdr:row>85</xdr:row>
      <xdr:rowOff>150279</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492694"/>
          <a:ext cx="838200" cy="230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139025</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38550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122498</xdr:rowOff>
    </xdr:from>
    <xdr:to>
      <xdr:col>23</xdr:col>
      <xdr:colOff>184150</xdr:colOff>
      <xdr:row>82</xdr:row>
      <xdr:rowOff>52648</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00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65111</xdr:rowOff>
    </xdr:from>
    <xdr:to>
      <xdr:col>19</xdr:col>
      <xdr:colOff>133350</xdr:colOff>
      <xdr:row>84</xdr:row>
      <xdr:rowOff>90894</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466911"/>
          <a:ext cx="889000" cy="25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100527</xdr:rowOff>
    </xdr:from>
    <xdr:to>
      <xdr:col>19</xdr:col>
      <xdr:colOff>184150</xdr:colOff>
      <xdr:row>82</xdr:row>
      <xdr:rowOff>30677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398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40854</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37568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10427</xdr:rowOff>
    </xdr:from>
    <xdr:to>
      <xdr:col>15</xdr:col>
      <xdr:colOff>82550</xdr:colOff>
      <xdr:row>84</xdr:row>
      <xdr:rowOff>65111</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412227"/>
          <a:ext cx="889000" cy="54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85618</xdr:rowOff>
    </xdr:from>
    <xdr:to>
      <xdr:col>15</xdr:col>
      <xdr:colOff>133350</xdr:colOff>
      <xdr:row>82</xdr:row>
      <xdr:rowOff>15768</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397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25945</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741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10427</xdr:rowOff>
    </xdr:from>
    <xdr:to>
      <xdr:col>11</xdr:col>
      <xdr:colOff>31750</xdr:colOff>
      <xdr:row>84</xdr:row>
      <xdr:rowOff>11697</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1447800" y="14412227"/>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65624</xdr:rowOff>
    </xdr:from>
    <xdr:to>
      <xdr:col>11</xdr:col>
      <xdr:colOff>82550</xdr:colOff>
      <xdr:row>81</xdr:row>
      <xdr:rowOff>167224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395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5951</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721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69692</xdr:rowOff>
    </xdr:from>
    <xdr:to>
      <xdr:col>7</xdr:col>
      <xdr:colOff>31750</xdr:colOff>
      <xdr:row>81</xdr:row>
      <xdr:rowOff>171292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95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10019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726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99479</xdr:rowOff>
    </xdr:from>
    <xdr:to>
      <xdr:col>23</xdr:col>
      <xdr:colOff>184150</xdr:colOff>
      <xdr:row>86</xdr:row>
      <xdr:rowOff>29629</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672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71556</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64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2,294,727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40094</xdr:rowOff>
    </xdr:from>
    <xdr:to>
      <xdr:col>19</xdr:col>
      <xdr:colOff>184150</xdr:colOff>
      <xdr:row>84</xdr:row>
      <xdr:rowOff>141694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441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126471</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528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1,720,745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14311</xdr:rowOff>
    </xdr:from>
    <xdr:to>
      <xdr:col>15</xdr:col>
      <xdr:colOff>133350</xdr:colOff>
      <xdr:row>84</xdr:row>
      <xdr:rowOff>115911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416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100688</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502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131077</xdr:rowOff>
    </xdr:from>
    <xdr:to>
      <xdr:col>11</xdr:col>
      <xdr:colOff>82550</xdr:colOff>
      <xdr:row>84</xdr:row>
      <xdr:rowOff>61227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361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46004</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447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132347</xdr:rowOff>
    </xdr:from>
    <xdr:to>
      <xdr:col>7</xdr:col>
      <xdr:colOff>31750</xdr:colOff>
      <xdr:row>84</xdr:row>
      <xdr:rowOff>62497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362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47274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449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令和６年度のラスパイレス指数は、類似団体と比較して</a:t>
          </a:r>
          <a:r>
            <a:rPr kumimoji="1" lang="en-US" altLang="ja-JP" sz="1300">
              <a:latin typeface="ＭＳ Ｐゴシック" panose="020B0600070205080204" pitchFamily="50" charset="-128"/>
              <a:ea typeface="ＭＳ Ｐゴシック" panose="020B0600070205080204" pitchFamily="50" charset="-128"/>
            </a:rPr>
            <a:t>4.2</a:t>
          </a:r>
          <a:r>
            <a:rPr kumimoji="1" lang="ja-JP" altLang="en-US" sz="1300">
              <a:latin typeface="ＭＳ Ｐゴシック" panose="020B0600070205080204" pitchFamily="50" charset="-128"/>
              <a:ea typeface="ＭＳ Ｐゴシック" panose="020B0600070205080204" pitchFamily="50" charset="-128"/>
            </a:rPr>
            <a:t>ポイント下回っている。今後の財政状況を見極めながら、引き続き縮減に努める。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a:extLst>
            <a:ext uri="{FF2B5EF4-FFF2-40B4-BE49-F238E27FC236}">
              <a16:creationId xmlns:a16="http://schemas.microsoft.com/office/drawing/2014/main" id="{00000000-0008-0000-0300-0000F3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153036</xdr:rowOff>
    </xdr:from>
    <xdr:to>
      <xdr:col>81</xdr:col>
      <xdr:colOff>44450</xdr:colOff>
      <xdr:row>89</xdr:row>
      <xdr:rowOff>51752</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flipV="1">
          <a:off x="17018000" y="13869036"/>
          <a:ext cx="0" cy="14417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23829</xdr:rowOff>
    </xdr:from>
    <xdr:ext cx="762000" cy="259045"/>
    <xdr:sp macro="" textlink="">
      <xdr:nvSpPr>
        <xdr:cNvPr id="245" name="給与水準   （国との比較）最小値テキスト">
          <a:extLst>
            <a:ext uri="{FF2B5EF4-FFF2-40B4-BE49-F238E27FC236}">
              <a16:creationId xmlns:a16="http://schemas.microsoft.com/office/drawing/2014/main" id="{00000000-0008-0000-0300-0000F5000000}"/>
            </a:ext>
          </a:extLst>
        </xdr:cNvPr>
        <xdr:cNvSpPr txBox="1"/>
      </xdr:nvSpPr>
      <xdr:spPr>
        <a:xfrm>
          <a:off x="17106900" y="15282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51752</xdr:rowOff>
    </xdr:from>
    <xdr:to>
      <xdr:col>81</xdr:col>
      <xdr:colOff>133350</xdr:colOff>
      <xdr:row>89</xdr:row>
      <xdr:rowOff>51752</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6929100" y="15310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67963</xdr:rowOff>
    </xdr:from>
    <xdr:ext cx="762000" cy="259045"/>
    <xdr:sp macro="" textlink="">
      <xdr:nvSpPr>
        <xdr:cNvPr id="247" name="給与水準   （国との比較）最大値テキスト">
          <a:extLst>
            <a:ext uri="{FF2B5EF4-FFF2-40B4-BE49-F238E27FC236}">
              <a16:creationId xmlns:a16="http://schemas.microsoft.com/office/drawing/2014/main" id="{00000000-0008-0000-0300-0000F7000000}"/>
            </a:ext>
          </a:extLst>
        </xdr:cNvPr>
        <xdr:cNvSpPr txBox="1"/>
      </xdr:nvSpPr>
      <xdr:spPr>
        <a:xfrm>
          <a:off x="17106900" y="13612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153036</xdr:rowOff>
    </xdr:from>
    <xdr:to>
      <xdr:col>81</xdr:col>
      <xdr:colOff>133350</xdr:colOff>
      <xdr:row>80</xdr:row>
      <xdr:rowOff>153036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3869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25718</xdr:rowOff>
    </xdr:from>
    <xdr:to>
      <xdr:col>81</xdr:col>
      <xdr:colOff>44450</xdr:colOff>
      <xdr:row>85</xdr:row>
      <xdr:rowOff>49848</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6179800" y="14598968"/>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53040</xdr:rowOff>
    </xdr:from>
    <xdr:ext cx="762000" cy="259045"/>
    <xdr:sp macro="" textlink="">
      <xdr:nvSpPr>
        <xdr:cNvPr id="250" name="給与水準   （国との比較）平均値テキスト">
          <a:extLst>
            <a:ext uri="{FF2B5EF4-FFF2-40B4-BE49-F238E27FC236}">
              <a16:creationId xmlns:a16="http://schemas.microsoft.com/office/drawing/2014/main" id="{00000000-0008-0000-0300-0000FA000000}"/>
            </a:ext>
          </a:extLst>
        </xdr:cNvPr>
        <xdr:cNvSpPr txBox="1"/>
      </xdr:nvSpPr>
      <xdr:spPr>
        <a:xfrm>
          <a:off x="17106900" y="147977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80963</xdr:rowOff>
    </xdr:from>
    <xdr:to>
      <xdr:col>81</xdr:col>
      <xdr:colOff>95250</xdr:colOff>
      <xdr:row>87</xdr:row>
      <xdr:rowOff>11113</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69672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25718</xdr:rowOff>
    </xdr:from>
    <xdr:to>
      <xdr:col>77</xdr:col>
      <xdr:colOff>44450</xdr:colOff>
      <xdr:row>86</xdr:row>
      <xdr:rowOff>95568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5290800" y="14598968"/>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44768</xdr:rowOff>
    </xdr:from>
    <xdr:to>
      <xdr:col>77</xdr:col>
      <xdr:colOff>95250</xdr:colOff>
      <xdr:row>86</xdr:row>
      <xdr:rowOff>146368</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129000" y="1478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131145</xdr:rowOff>
    </xdr:from>
    <xdr:ext cx="7366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5798800" y="14875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23177</xdr:rowOff>
    </xdr:from>
    <xdr:to>
      <xdr:col>72</xdr:col>
      <xdr:colOff>203200</xdr:colOff>
      <xdr:row>86</xdr:row>
      <xdr:rowOff>95568</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4401800" y="14767877"/>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80963</xdr:rowOff>
    </xdr:from>
    <xdr:to>
      <xdr:col>73</xdr:col>
      <xdr:colOff>44450</xdr:colOff>
      <xdr:row>87</xdr:row>
      <xdr:rowOff>11113</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52400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167340</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4909800" y="14912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158432</xdr:rowOff>
    </xdr:from>
    <xdr:to>
      <xdr:col>68</xdr:col>
      <xdr:colOff>152400</xdr:colOff>
      <xdr:row>86</xdr:row>
      <xdr:rowOff>23177</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3512800" y="14731682"/>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86995</xdr:rowOff>
    </xdr:from>
    <xdr:to>
      <xdr:col>68</xdr:col>
      <xdr:colOff>203200</xdr:colOff>
      <xdr:row>87</xdr:row>
      <xdr:rowOff>17145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4351000" y="1483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1922</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020800" y="14918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32702</xdr:rowOff>
    </xdr:from>
    <xdr:to>
      <xdr:col>64</xdr:col>
      <xdr:colOff>152400</xdr:colOff>
      <xdr:row>86</xdr:row>
      <xdr:rowOff>134302</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34620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119079</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3131800" y="14863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170498</xdr:rowOff>
    </xdr:from>
    <xdr:to>
      <xdr:col>81</xdr:col>
      <xdr:colOff>95250</xdr:colOff>
      <xdr:row>85</xdr:row>
      <xdr:rowOff>100648</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6967200" y="14572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15575</xdr:rowOff>
    </xdr:from>
    <xdr:ext cx="762000" cy="259045"/>
    <xdr:sp macro="" textlink="">
      <xdr:nvSpPr>
        <xdr:cNvPr id="269" name="給与水準   （国との比較）該当値テキスト">
          <a:extLst>
            <a:ext uri="{FF2B5EF4-FFF2-40B4-BE49-F238E27FC236}">
              <a16:creationId xmlns:a16="http://schemas.microsoft.com/office/drawing/2014/main" id="{00000000-0008-0000-0300-00000D010000}"/>
            </a:ext>
          </a:extLst>
        </xdr:cNvPr>
        <xdr:cNvSpPr txBox="1"/>
      </xdr:nvSpPr>
      <xdr:spPr>
        <a:xfrm>
          <a:off x="17106900" y="14417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146368</xdr:rowOff>
    </xdr:from>
    <xdr:to>
      <xdr:col>77</xdr:col>
      <xdr:colOff>95250</xdr:colOff>
      <xdr:row>85</xdr:row>
      <xdr:rowOff>76518</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129000" y="1454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86695</xdr:rowOff>
    </xdr:from>
    <xdr:ext cx="7366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798800" y="143170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44768</xdr:rowOff>
    </xdr:from>
    <xdr:to>
      <xdr:col>73</xdr:col>
      <xdr:colOff>44450</xdr:colOff>
      <xdr:row>86</xdr:row>
      <xdr:rowOff>146368</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5240000" y="14789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156545</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909800" y="14558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143827</xdr:rowOff>
    </xdr:from>
    <xdr:to>
      <xdr:col>68</xdr:col>
      <xdr:colOff>203200</xdr:colOff>
      <xdr:row>86</xdr:row>
      <xdr:rowOff>73977</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4351000" y="14717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84154</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020800" y="14485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107632</xdr:rowOff>
    </xdr:from>
    <xdr:to>
      <xdr:col>64</xdr:col>
      <xdr:colOff>152400</xdr:colOff>
      <xdr:row>86</xdr:row>
      <xdr:rowOff>37782</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3462000" y="1468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47959</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31800" y="1444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３島４集落に係る各出先機関職員と本庁職員に加え、村営定期船の船員を有する。人口は減少傾向にあり、人口千人当たりの職員数に換算すると、類似団体平均を大きく上回っている。住民サービスの維持・向上を図りながら、多様化・複雑化する各種業務に対応し得る最小限の組織づくりに努める。</a:t>
          </a:r>
        </a:p>
      </xdr:txBody>
    </xdr:sp>
    <xdr:clientData/>
  </xdr:twoCellAnchor>
  <xdr:oneCellAnchor>
    <xdr:from>
      <xdr:col>61</xdr:col>
      <xdr:colOff>6350</xdr:colOff>
      <xdr:row>54</xdr:row>
      <xdr:rowOff>139700</xdr:rowOff>
    </xdr:from>
    <xdr:ext cx="349839" cy="22570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7" name="定員管理の状況グラフ枠">
          <a:extLst>
            <a:ext uri="{FF2B5EF4-FFF2-40B4-BE49-F238E27FC236}">
              <a16:creationId xmlns:a16="http://schemas.microsoft.com/office/drawing/2014/main" id="{00000000-0008-0000-0300-000033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89656</xdr:rowOff>
    </xdr:from>
    <xdr:to>
      <xdr:col>81</xdr:col>
      <xdr:colOff>44450</xdr:colOff>
      <xdr:row>66</xdr:row>
      <xdr:rowOff>125640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flipV="1">
          <a:off x="17018000" y="10033756"/>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97717</xdr:rowOff>
    </xdr:from>
    <xdr:ext cx="762000" cy="259045"/>
    <xdr:sp macro="" textlink="">
      <xdr:nvSpPr>
        <xdr:cNvPr id="309" name="定員管理の状況最小値テキスト">
          <a:extLst>
            <a:ext uri="{FF2B5EF4-FFF2-40B4-BE49-F238E27FC236}">
              <a16:creationId xmlns:a16="http://schemas.microsoft.com/office/drawing/2014/main" id="{00000000-0008-0000-0300-000035010000}"/>
            </a:ext>
          </a:extLst>
        </xdr:cNvPr>
        <xdr:cNvSpPr txBox="1"/>
      </xdr:nvSpPr>
      <xdr:spPr>
        <a:xfrm>
          <a:off x="17106900" y="114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125640</xdr:rowOff>
    </xdr:from>
    <xdr:to>
      <xdr:col>81</xdr:col>
      <xdr:colOff>133350</xdr:colOff>
      <xdr:row>66</xdr:row>
      <xdr:rowOff>125640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6929100" y="11441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4583</xdr:rowOff>
    </xdr:from>
    <xdr:ext cx="762000" cy="259045"/>
    <xdr:sp macro="" textlink="">
      <xdr:nvSpPr>
        <xdr:cNvPr id="311" name="定員管理の状況最大値テキスト">
          <a:extLst>
            <a:ext uri="{FF2B5EF4-FFF2-40B4-BE49-F238E27FC236}">
              <a16:creationId xmlns:a16="http://schemas.microsoft.com/office/drawing/2014/main" id="{00000000-0008-0000-0300-000037010000}"/>
            </a:ext>
          </a:extLst>
        </xdr:cNvPr>
        <xdr:cNvSpPr txBox="1"/>
      </xdr:nvSpPr>
      <xdr:spPr>
        <a:xfrm>
          <a:off x="17106900" y="9777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89656</xdr:rowOff>
    </xdr:from>
    <xdr:to>
      <xdr:col>81</xdr:col>
      <xdr:colOff>133350</xdr:colOff>
      <xdr:row>58</xdr:row>
      <xdr:rowOff>89656</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0033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2141</xdr:rowOff>
    </xdr:from>
    <xdr:to>
      <xdr:col>81</xdr:col>
      <xdr:colOff>44450</xdr:colOff>
      <xdr:row>64</xdr:row>
      <xdr:rowOff>96133</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179800" y="10974941"/>
          <a:ext cx="838200" cy="93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85131</xdr:rowOff>
    </xdr:from>
    <xdr:ext cx="762000" cy="259045"/>
    <xdr:sp macro="" textlink="">
      <xdr:nvSpPr>
        <xdr:cNvPr id="314" name="定員管理の状況平均値テキスト">
          <a:extLst>
            <a:ext uri="{FF2B5EF4-FFF2-40B4-BE49-F238E27FC236}">
              <a16:creationId xmlns:a16="http://schemas.microsoft.com/office/drawing/2014/main" id="{00000000-0008-0000-0300-00003A010000}"/>
            </a:ext>
          </a:extLst>
        </xdr:cNvPr>
        <xdr:cNvSpPr txBox="1"/>
      </xdr:nvSpPr>
      <xdr:spPr>
        <a:xfrm>
          <a:off x="17106900" y="10029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68604</xdr:rowOff>
    </xdr:from>
    <xdr:to>
      <xdr:col>81</xdr:col>
      <xdr:colOff>95250</xdr:colOff>
      <xdr:row>59</xdr:row>
      <xdr:rowOff>170204</xdr:rowOff>
    </xdr:to>
    <xdr:sp macro="" textlink="">
      <xdr:nvSpPr>
        <xdr:cNvPr id="315" name="フローチャート: 判断 314">
          <a:extLst>
            <a:ext uri="{FF2B5EF4-FFF2-40B4-BE49-F238E27FC236}">
              <a16:creationId xmlns:a16="http://schemas.microsoft.com/office/drawing/2014/main" id="{00000000-0008-0000-0300-00003B010000}"/>
            </a:ext>
          </a:extLst>
        </xdr:cNvPr>
        <xdr:cNvSpPr/>
      </xdr:nvSpPr>
      <xdr:spPr>
        <a:xfrm>
          <a:off x="16967200" y="101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2141</xdr:rowOff>
    </xdr:from>
    <xdr:to>
      <xdr:col>77</xdr:col>
      <xdr:colOff>44450</xdr:colOff>
      <xdr:row>64</xdr:row>
      <xdr:rowOff>50286</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5290800" y="10974941"/>
          <a:ext cx="889000" cy="48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71821</xdr:rowOff>
    </xdr:from>
    <xdr:to>
      <xdr:col>77</xdr:col>
      <xdr:colOff>95250</xdr:colOff>
      <xdr:row>60</xdr:row>
      <xdr:rowOff>1971</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129000" y="1018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12148</xdr:rowOff>
    </xdr:from>
    <xdr:ext cx="7366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5798800" y="9956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79484</xdr:rowOff>
    </xdr:from>
    <xdr:to>
      <xdr:col>72</xdr:col>
      <xdr:colOff>203200</xdr:colOff>
      <xdr:row>64</xdr:row>
      <xdr:rowOff>50286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4401800" y="10880834"/>
          <a:ext cx="889000" cy="14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54931</xdr:rowOff>
    </xdr:from>
    <xdr:to>
      <xdr:col>73</xdr:col>
      <xdr:colOff>44450</xdr:colOff>
      <xdr:row>59</xdr:row>
      <xdr:rowOff>156531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5240000" y="101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166708</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4909800" y="9939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79484</xdr:rowOff>
    </xdr:from>
    <xdr:to>
      <xdr:col>68</xdr:col>
      <xdr:colOff>152400</xdr:colOff>
      <xdr:row>63</xdr:row>
      <xdr:rowOff>89366</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3512800" y="10880834"/>
          <a:ext cx="889000" cy="9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43440</xdr:rowOff>
    </xdr:from>
    <xdr:to>
      <xdr:col>68</xdr:col>
      <xdr:colOff>203200</xdr:colOff>
      <xdr:row>59</xdr:row>
      <xdr:rowOff>145040</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43510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155217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020800" y="9927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49071</xdr:rowOff>
    </xdr:from>
    <xdr:to>
      <xdr:col>64</xdr:col>
      <xdr:colOff>152400</xdr:colOff>
      <xdr:row>59</xdr:row>
      <xdr:rowOff>150671</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3462000" y="1016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160848</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3131800" y="9933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45333</xdr:rowOff>
    </xdr:from>
    <xdr:to>
      <xdr:col>81</xdr:col>
      <xdr:colOff>95250</xdr:colOff>
      <xdr:row>64</xdr:row>
      <xdr:rowOff>146933</xdr:rowOff>
    </xdr:to>
    <xdr:sp macro="" textlink="">
      <xdr:nvSpPr>
        <xdr:cNvPr id="332" name="楕円 331">
          <a:extLst>
            <a:ext uri="{FF2B5EF4-FFF2-40B4-BE49-F238E27FC236}">
              <a16:creationId xmlns:a16="http://schemas.microsoft.com/office/drawing/2014/main" id="{00000000-0008-0000-0300-00004C010000}"/>
            </a:ext>
          </a:extLst>
        </xdr:cNvPr>
        <xdr:cNvSpPr/>
      </xdr:nvSpPr>
      <xdr:spPr>
        <a:xfrm>
          <a:off x="16967200" y="11018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17410</xdr:rowOff>
    </xdr:from>
    <xdr:ext cx="762000" cy="259045"/>
    <xdr:sp macro="" textlink="">
      <xdr:nvSpPr>
        <xdr:cNvPr id="333" name="定員管理の状況該当値テキスト">
          <a:extLst>
            <a:ext uri="{FF2B5EF4-FFF2-40B4-BE49-F238E27FC236}">
              <a16:creationId xmlns:a16="http://schemas.microsoft.com/office/drawing/2014/main" id="{00000000-0008-0000-0300-00004D010000}"/>
            </a:ext>
          </a:extLst>
        </xdr:cNvPr>
        <xdr:cNvSpPr txBox="1"/>
      </xdr:nvSpPr>
      <xdr:spPr>
        <a:xfrm>
          <a:off x="17106900" y="10990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122791</xdr:rowOff>
    </xdr:from>
    <xdr:to>
      <xdr:col>77</xdr:col>
      <xdr:colOff>95250</xdr:colOff>
      <xdr:row>64</xdr:row>
      <xdr:rowOff>52941</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129000" y="10924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37718</xdr:rowOff>
    </xdr:from>
    <xdr:ext cx="7366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798800" y="110105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170936</xdr:rowOff>
    </xdr:from>
    <xdr:to>
      <xdr:col>73</xdr:col>
      <xdr:colOff>44450</xdr:colOff>
      <xdr:row>64</xdr:row>
      <xdr:rowOff>101086</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5240000" y="1097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85863</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909800" y="11058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28684</xdr:rowOff>
    </xdr:from>
    <xdr:to>
      <xdr:col>68</xdr:col>
      <xdr:colOff>203200</xdr:colOff>
      <xdr:row>63</xdr:row>
      <xdr:rowOff>130284</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4351000" y="1083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115061</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020800" y="10916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38566</xdr:rowOff>
    </xdr:from>
    <xdr:to>
      <xdr:col>64</xdr:col>
      <xdr:colOff>152400</xdr:colOff>
      <xdr:row>63</xdr:row>
      <xdr:rowOff>140166</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3462000" y="10839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124943</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131800" y="10926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新規発行債の抑制や、交付税措置で有利な起債の活用等努力しており、加えて、港湾事業やブロードバンド事業などに係る過去の多額な起債の一部が償還完了となったことなどにより、</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ポイント減少したものの、依然として類似団体平均を大きく上回っている。</a:t>
          </a:r>
          <a:r>
            <a:rPr kumimoji="1" lang="en-US" altLang="ja-JP" sz="1300">
              <a:latin typeface="ＭＳ Ｐゴシック" panose="020B0600070205080204" pitchFamily="50" charset="-128"/>
              <a:ea typeface="ＭＳ Ｐゴシック" panose="020B0600070205080204" pitchFamily="50" charset="-128"/>
            </a:rPr>
            <a:t>R4</a:t>
          </a:r>
          <a:r>
            <a:rPr kumimoji="1" lang="ja-JP" altLang="en-US" sz="1300">
              <a:latin typeface="ＭＳ Ｐゴシック" panose="020B0600070205080204" pitchFamily="50" charset="-128"/>
              <a:ea typeface="ＭＳ Ｐゴシック" panose="020B0600070205080204" pitchFamily="50" charset="-128"/>
            </a:rPr>
            <a:t>年度において繰上償還を行ったものの、今後</a:t>
          </a:r>
          <a:r>
            <a:rPr kumimoji="1" lang="en-US" altLang="ja-JP" sz="1300">
              <a:latin typeface="ＭＳ Ｐゴシック" panose="020B0600070205080204" pitchFamily="50" charset="-128"/>
              <a:ea typeface="ＭＳ Ｐゴシック" panose="020B0600070205080204" pitchFamily="50" charset="-128"/>
            </a:rPr>
            <a:t>R5</a:t>
          </a:r>
          <a:r>
            <a:rPr kumimoji="1" lang="ja-JP" altLang="en-US" sz="1300">
              <a:latin typeface="ＭＳ Ｐゴシック" panose="020B0600070205080204" pitchFamily="50" charset="-128"/>
              <a:ea typeface="ＭＳ Ｐゴシック" panose="020B0600070205080204" pitchFamily="50" charset="-128"/>
            </a:rPr>
            <a:t>年度の高度無線環境整備事業等多額の起債の元金償還が始まることもあり、実質公債費比率の更なる増が見込まれる。今後とも緊急性・重要性を踏まえ、住民ニーズなどを基に必要な事業を取捨選択しつつ、有利な起債を活用し、財政の健全化を図る。</a:t>
          </a:r>
        </a:p>
      </xdr:txBody>
    </xdr:sp>
    <xdr:clientData/>
  </xdr:twoCellAnchor>
  <xdr:oneCellAnchor>
    <xdr:from>
      <xdr:col>61</xdr:col>
      <xdr:colOff>6350</xdr:colOff>
      <xdr:row>32</xdr:row>
      <xdr:rowOff>101600</xdr:rowOff>
    </xdr:from>
    <xdr:ext cx="298543" cy="22570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6" name="直線コネクタ 355">
          <a:extLst>
            <a:ext uri="{FF2B5EF4-FFF2-40B4-BE49-F238E27FC236}">
              <a16:creationId xmlns:a16="http://schemas.microsoft.com/office/drawing/2014/main" id="{00000000-0008-0000-0300-000064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00000000-0008-0000-0300-00007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104987</xdr:rowOff>
    </xdr:from>
    <xdr:to>
      <xdr:col>81</xdr:col>
      <xdr:colOff>44450</xdr:colOff>
      <xdr:row>45</xdr:row>
      <xdr:rowOff>122344</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flipV="1">
          <a:off x="17018000" y="6277187"/>
          <a:ext cx="0" cy="15604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94421</xdr:rowOff>
    </xdr:from>
    <xdr:ext cx="762000" cy="259045"/>
    <xdr:sp macro="" textlink="">
      <xdr:nvSpPr>
        <xdr:cNvPr id="370" name="公債費負担の状況最小値テキスト">
          <a:extLst>
            <a:ext uri="{FF2B5EF4-FFF2-40B4-BE49-F238E27FC236}">
              <a16:creationId xmlns:a16="http://schemas.microsoft.com/office/drawing/2014/main" id="{00000000-0008-0000-0300-000072010000}"/>
            </a:ext>
          </a:extLst>
        </xdr:cNvPr>
        <xdr:cNvSpPr txBox="1"/>
      </xdr:nvSpPr>
      <xdr:spPr>
        <a:xfrm>
          <a:off x="17106900" y="780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122344</xdr:rowOff>
    </xdr:from>
    <xdr:to>
      <xdr:col>81</xdr:col>
      <xdr:colOff>133350</xdr:colOff>
      <xdr:row>45</xdr:row>
      <xdr:rowOff>122344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783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19914</xdr:rowOff>
    </xdr:from>
    <xdr:ext cx="762000" cy="259045"/>
    <xdr:sp macro="" textlink="">
      <xdr:nvSpPr>
        <xdr:cNvPr id="372" name="公債費負担の状況最大値テキスト">
          <a:extLst>
            <a:ext uri="{FF2B5EF4-FFF2-40B4-BE49-F238E27FC236}">
              <a16:creationId xmlns:a16="http://schemas.microsoft.com/office/drawing/2014/main" id="{00000000-0008-0000-0300-000074010000}"/>
            </a:ext>
          </a:extLst>
        </xdr:cNvPr>
        <xdr:cNvSpPr txBox="1"/>
      </xdr:nvSpPr>
      <xdr:spPr>
        <a:xfrm>
          <a:off x="17106900" y="6020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104987</xdr:rowOff>
    </xdr:from>
    <xdr:to>
      <xdr:col>81</xdr:col>
      <xdr:colOff>133350</xdr:colOff>
      <xdr:row>36</xdr:row>
      <xdr:rowOff>104987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627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44</xdr:row>
      <xdr:rowOff>124883</xdr:rowOff>
    </xdr:from>
    <xdr:to>
      <xdr:col>81</xdr:col>
      <xdr:colOff>44450</xdr:colOff>
      <xdr:row>44</xdr:row>
      <xdr:rowOff>157056</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6179800" y="7668683"/>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106273</xdr:rowOff>
    </xdr:from>
    <xdr:ext cx="762000" cy="259045"/>
    <xdr:sp macro="" textlink="">
      <xdr:nvSpPr>
        <xdr:cNvPr id="375" name="公債費負担の状況平均値テキスト">
          <a:extLst>
            <a:ext uri="{FF2B5EF4-FFF2-40B4-BE49-F238E27FC236}">
              <a16:creationId xmlns:a16="http://schemas.microsoft.com/office/drawing/2014/main" id="{00000000-0008-0000-0300-000077010000}"/>
            </a:ext>
          </a:extLst>
        </xdr:cNvPr>
        <xdr:cNvSpPr txBox="1"/>
      </xdr:nvSpPr>
      <xdr:spPr>
        <a:xfrm>
          <a:off x="17106900" y="6964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89746</xdr:rowOff>
    </xdr:from>
    <xdr:to>
      <xdr:col>81</xdr:col>
      <xdr:colOff>95250</xdr:colOff>
      <xdr:row>42</xdr:row>
      <xdr:rowOff>19896</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9672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44</xdr:row>
      <xdr:rowOff>68580</xdr:rowOff>
    </xdr:from>
    <xdr:to>
      <xdr:col>77</xdr:col>
      <xdr:colOff>44450</xdr:colOff>
      <xdr:row>44</xdr:row>
      <xdr:rowOff>157056</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5290800" y="7612380"/>
          <a:ext cx="889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81704</xdr:rowOff>
    </xdr:from>
    <xdr:to>
      <xdr:col>77</xdr:col>
      <xdr:colOff>95250</xdr:colOff>
      <xdr:row>42</xdr:row>
      <xdr:rowOff>11854</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129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22031</xdr:rowOff>
    </xdr:from>
    <xdr:ext cx="7366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5798800" y="6880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167640</xdr:rowOff>
    </xdr:from>
    <xdr:to>
      <xdr:col>72</xdr:col>
      <xdr:colOff>203200</xdr:colOff>
      <xdr:row>44</xdr:row>
      <xdr:rowOff>68580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4401800" y="753999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161307</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909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167640</xdr:rowOff>
    </xdr:from>
    <xdr:to>
      <xdr:col>68</xdr:col>
      <xdr:colOff>152400</xdr:colOff>
      <xdr:row>43</xdr:row>
      <xdr:rowOff>167640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3512800" y="75399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145221</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020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146050</xdr:rowOff>
    </xdr:from>
    <xdr:to>
      <xdr:col>64</xdr:col>
      <xdr:colOff>152400</xdr:colOff>
      <xdr:row>42</xdr:row>
      <xdr:rowOff>76200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462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86377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131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44</xdr:row>
      <xdr:rowOff>74083</xdr:rowOff>
    </xdr:from>
    <xdr:to>
      <xdr:col>81</xdr:col>
      <xdr:colOff>95250</xdr:colOff>
      <xdr:row>45</xdr:row>
      <xdr:rowOff>4233</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9672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44</xdr:row>
      <xdr:rowOff>46160</xdr:rowOff>
    </xdr:from>
    <xdr:ext cx="762000" cy="259045"/>
    <xdr:sp macro="" textlink="">
      <xdr:nvSpPr>
        <xdr:cNvPr id="394" name="公債費負担の状況該当値テキスト">
          <a:extLst>
            <a:ext uri="{FF2B5EF4-FFF2-40B4-BE49-F238E27FC236}">
              <a16:creationId xmlns:a16="http://schemas.microsoft.com/office/drawing/2014/main" id="{00000000-0008-0000-0300-00008A010000}"/>
            </a:ext>
          </a:extLst>
        </xdr:cNvPr>
        <xdr:cNvSpPr txBox="1"/>
      </xdr:nvSpPr>
      <xdr:spPr>
        <a:xfrm>
          <a:off x="17106900" y="7589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44</xdr:row>
      <xdr:rowOff>106256</xdr:rowOff>
    </xdr:from>
    <xdr:to>
      <xdr:col>77</xdr:col>
      <xdr:colOff>95250</xdr:colOff>
      <xdr:row>45</xdr:row>
      <xdr:rowOff>36406</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129000" y="7650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45</xdr:row>
      <xdr:rowOff>21183</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7736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44</xdr:row>
      <xdr:rowOff>17780</xdr:rowOff>
    </xdr:from>
    <xdr:to>
      <xdr:col>73</xdr:col>
      <xdr:colOff>44450</xdr:colOff>
      <xdr:row>44</xdr:row>
      <xdr:rowOff>119380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5240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104157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764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116840</xdr:rowOff>
    </xdr:from>
    <xdr:to>
      <xdr:col>68</xdr:col>
      <xdr:colOff>203200</xdr:colOff>
      <xdr:row>44</xdr:row>
      <xdr:rowOff>46990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4351000" y="748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31767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7575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116840</xdr:rowOff>
    </xdr:from>
    <xdr:to>
      <xdr:col>64</xdr:col>
      <xdr:colOff>152400</xdr:colOff>
      <xdr:row>44</xdr:row>
      <xdr:rowOff>46990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462000" y="748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31767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7575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に引き続き、将来負担比率は生じていない。しかしながら、港湾改修などのインフラ整備で多額の起債があり、公債費が高い水準で推移しており、併せて近年実施したブロードバンドの整備に伴う地方債の元金償還が近く始まることから、将来負担額が増加することが懸念さ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新規発行債の抑制に努め、引き続き将来負担比率が生じないよう財政の健全化に努める。</a:t>
          </a: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0" name="将来負担の状況グラフ枠">
          <a:extLst>
            <a:ext uri="{FF2B5EF4-FFF2-40B4-BE49-F238E27FC236}">
              <a16:creationId xmlns:a16="http://schemas.microsoft.com/office/drawing/2014/main" id="{00000000-0008-0000-0300-0000AE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100457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flipV="1">
          <a:off x="17018000" y="2370667"/>
          <a:ext cx="0" cy="15016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72534</xdr:rowOff>
    </xdr:from>
    <xdr:ext cx="762000" cy="259045"/>
    <xdr:sp macro="" textlink="">
      <xdr:nvSpPr>
        <xdr:cNvPr id="432" name="将来負担の状況最小値テキスト">
          <a:extLst>
            <a:ext uri="{FF2B5EF4-FFF2-40B4-BE49-F238E27FC236}">
              <a16:creationId xmlns:a16="http://schemas.microsoft.com/office/drawing/2014/main" id="{00000000-0008-0000-0300-0000B0010000}"/>
            </a:ext>
          </a:extLst>
        </xdr:cNvPr>
        <xdr:cNvSpPr txBox="1"/>
      </xdr:nvSpPr>
      <xdr:spPr>
        <a:xfrm>
          <a:off x="17106900" y="3844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100457</xdr:rowOff>
    </xdr:from>
    <xdr:to>
      <xdr:col>81</xdr:col>
      <xdr:colOff>133350</xdr:colOff>
      <xdr:row>22</xdr:row>
      <xdr:rowOff>100457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6929100" y="3872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4" name="将来負担の状況最大値テキスト">
          <a:extLst>
            <a:ext uri="{FF2B5EF4-FFF2-40B4-BE49-F238E27FC236}">
              <a16:creationId xmlns:a16="http://schemas.microsoft.com/office/drawing/2014/main" id="{00000000-0008-0000-0300-0000B2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6" name="将来負担の状況平均値テキスト">
          <a:extLst>
            <a:ext uri="{FF2B5EF4-FFF2-40B4-BE49-F238E27FC236}">
              <a16:creationId xmlns:a16="http://schemas.microsoft.com/office/drawing/2014/main" id="{00000000-0008-0000-0300-0000B4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7" name="フローチャート: 判断 436">
          <a:extLst>
            <a:ext uri="{FF2B5EF4-FFF2-40B4-BE49-F238E27FC236}">
              <a16:creationId xmlns:a16="http://schemas.microsoft.com/office/drawing/2014/main" id="{00000000-0008-0000-0300-0000B5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鹿児島県三島村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344
336
31.39
2,098,543
1,981,545
60,811
901,050
2,546,635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前年度と比べると</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ポイント増となっており、類似団体平均と比べると</a:t>
          </a:r>
          <a:r>
            <a:rPr kumimoji="1" lang="en-US" altLang="ja-JP" sz="1300">
              <a:latin typeface="ＭＳ Ｐゴシック" panose="020B0600070205080204" pitchFamily="50" charset="-128"/>
              <a:ea typeface="ＭＳ Ｐゴシック" panose="020B0600070205080204" pitchFamily="50" charset="-128"/>
            </a:rPr>
            <a:t>7.5</a:t>
          </a:r>
          <a:r>
            <a:rPr kumimoji="1" lang="ja-JP" altLang="en-US" sz="1300">
              <a:latin typeface="ＭＳ Ｐゴシック" panose="020B0600070205080204" pitchFamily="50" charset="-128"/>
              <a:ea typeface="ＭＳ Ｐゴシック" panose="020B0600070205080204" pitchFamily="50" charset="-128"/>
            </a:rPr>
            <a:t>ポイント高くなっている。行政規模は小規模であるが、３島４集落から構成されるため非効率的な職員配置を行っており、また、本村の医療や福祉の向上のため、新規職員の採用等、人件費が増加している。今後は、住民サービスの低下を防ぎつつも事務の効率化等による職員数の抑制を図り、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66040</xdr:rowOff>
    </xdr:from>
    <xdr:to>
      <xdr:col>24</xdr:col>
      <xdr:colOff>25400</xdr:colOff>
      <xdr:row>41</xdr:row>
      <xdr:rowOff>20320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55244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163847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21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20320</xdr:rowOff>
    </xdr:from>
    <xdr:to>
      <xdr:col>24</xdr:col>
      <xdr:colOff>114300</xdr:colOff>
      <xdr:row>41</xdr:row>
      <xdr:rowOff>20320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4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152417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29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66040</xdr:rowOff>
    </xdr:from>
    <xdr:to>
      <xdr:col>24</xdr:col>
      <xdr:colOff>114300</xdr:colOff>
      <xdr:row>32</xdr:row>
      <xdr:rowOff>66040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552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115570</xdr:rowOff>
    </xdr:from>
    <xdr:to>
      <xdr:col>24</xdr:col>
      <xdr:colOff>25400</xdr:colOff>
      <xdr:row>38</xdr:row>
      <xdr:rowOff>81280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45922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104157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049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87630</xdr:rowOff>
    </xdr:from>
    <xdr:to>
      <xdr:col>24</xdr:col>
      <xdr:colOff>76200</xdr:colOff>
      <xdr:row>37</xdr:row>
      <xdr:rowOff>17780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115570</xdr:rowOff>
    </xdr:from>
    <xdr:to>
      <xdr:col>19</xdr:col>
      <xdr:colOff>187325</xdr:colOff>
      <xdr:row>37</xdr:row>
      <xdr:rowOff>149860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45922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57150</xdr:rowOff>
    </xdr:from>
    <xdr:to>
      <xdr:col>20</xdr:col>
      <xdr:colOff>38100</xdr:colOff>
      <xdr:row>36</xdr:row>
      <xdr:rowOff>158750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2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168927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98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27940</xdr:rowOff>
    </xdr:from>
    <xdr:to>
      <xdr:col>15</xdr:col>
      <xdr:colOff>98425</xdr:colOff>
      <xdr:row>37</xdr:row>
      <xdr:rowOff>149860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37159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26670</xdr:rowOff>
    </xdr:from>
    <xdr:to>
      <xdr:col>15</xdr:col>
      <xdr:colOff>149225</xdr:colOff>
      <xdr:row>36</xdr:row>
      <xdr:rowOff>128270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138447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6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27940</xdr:rowOff>
    </xdr:from>
    <xdr:to>
      <xdr:col>11</xdr:col>
      <xdr:colOff>9525</xdr:colOff>
      <xdr:row>38</xdr:row>
      <xdr:rowOff>100330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371590"/>
          <a:ext cx="889000" cy="24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0</xdr:rowOff>
    </xdr:from>
    <xdr:to>
      <xdr:col>11</xdr:col>
      <xdr:colOff>60325</xdr:colOff>
      <xdr:row>36</xdr:row>
      <xdr:rowOff>101600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111777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91440</xdr:rowOff>
    </xdr:from>
    <xdr:to>
      <xdr:col>6</xdr:col>
      <xdr:colOff>171450</xdr:colOff>
      <xdr:row>37</xdr:row>
      <xdr:rowOff>21590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31767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30480</xdr:rowOff>
    </xdr:from>
    <xdr:to>
      <xdr:col>24</xdr:col>
      <xdr:colOff>76200</xdr:colOff>
      <xdr:row>38</xdr:row>
      <xdr:rowOff>132080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2557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64770</xdr:rowOff>
    </xdr:from>
    <xdr:to>
      <xdr:col>20</xdr:col>
      <xdr:colOff>38100</xdr:colOff>
      <xdr:row>37</xdr:row>
      <xdr:rowOff>166370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151147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9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99060</xdr:rowOff>
    </xdr:from>
    <xdr:to>
      <xdr:col>15</xdr:col>
      <xdr:colOff>149225</xdr:colOff>
      <xdr:row>38</xdr:row>
      <xdr:rowOff>29210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4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13987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2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148590</xdr:rowOff>
    </xdr:from>
    <xdr:to>
      <xdr:col>11</xdr:col>
      <xdr:colOff>60325</xdr:colOff>
      <xdr:row>37</xdr:row>
      <xdr:rowOff>78740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2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63517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407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49530</xdr:rowOff>
    </xdr:from>
    <xdr:to>
      <xdr:col>6</xdr:col>
      <xdr:colOff>171450</xdr:colOff>
      <xdr:row>38</xdr:row>
      <xdr:rowOff>151130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564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135907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651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前年度より</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ポイント高く、類似団体と比較すると</a:t>
          </a:r>
          <a:r>
            <a:rPr kumimoji="1" lang="en-US" altLang="ja-JP" sz="1300">
              <a:latin typeface="ＭＳ Ｐゴシック" panose="020B0600070205080204" pitchFamily="50" charset="-128"/>
              <a:ea typeface="ＭＳ Ｐゴシック" panose="020B0600070205080204" pitchFamily="50" charset="-128"/>
            </a:rPr>
            <a:t>4.4</a:t>
          </a:r>
          <a:r>
            <a:rPr kumimoji="1" lang="ja-JP" altLang="en-US" sz="1300">
              <a:latin typeface="ＭＳ Ｐゴシック" panose="020B0600070205080204" pitchFamily="50" charset="-128"/>
              <a:ea typeface="ＭＳ Ｐゴシック" panose="020B0600070205080204" pitchFamily="50" charset="-128"/>
            </a:rPr>
            <a:t>ポイント上回っている。財政規模が小規模であるため、選挙や大規模イベントの実施等でも大きく増減する傾向がある。実際、</a:t>
          </a:r>
          <a:r>
            <a:rPr kumimoji="1" lang="en-US" altLang="ja-JP" sz="1300">
              <a:latin typeface="ＭＳ Ｐゴシック" panose="020B0600070205080204" pitchFamily="50" charset="-128"/>
              <a:ea typeface="ＭＳ Ｐゴシック" panose="020B0600070205080204" pitchFamily="50" charset="-128"/>
            </a:rPr>
            <a:t>R6</a:t>
          </a:r>
          <a:r>
            <a:rPr kumimoji="1" lang="ja-JP" altLang="en-US" sz="1300">
              <a:latin typeface="ＭＳ Ｐゴシック" panose="020B0600070205080204" pitchFamily="50" charset="-128"/>
              <a:ea typeface="ＭＳ Ｐゴシック" panose="020B0600070205080204" pitchFamily="50" charset="-128"/>
            </a:rPr>
            <a:t>年度の増には、大規模イベントやブロードバンド関連の維持管理業務などが影響していると考えられる。また、各種システムや電算機器維持管理に係る経費は増加の一途である。自治体の規模に対し、小離島群から構成されるという特殊性から、公共施設数も多く、維持管理に費用を要している。物件費の財政需要は高いが、増減要因を的確に把握し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154432</xdr:rowOff>
    </xdr:from>
    <xdr:to>
      <xdr:col>82</xdr:col>
      <xdr:colOff>107950</xdr:colOff>
      <xdr:row>21</xdr:row>
      <xdr:rowOff>138430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54732"/>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110507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71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138430</xdr:rowOff>
    </xdr:from>
    <xdr:to>
      <xdr:col>82</xdr:col>
      <xdr:colOff>196850</xdr:colOff>
      <xdr:row>21</xdr:row>
      <xdr:rowOff>138430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73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69359</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9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154432</xdr:rowOff>
    </xdr:from>
    <xdr:to>
      <xdr:col>82</xdr:col>
      <xdr:colOff>196850</xdr:colOff>
      <xdr:row>14</xdr:row>
      <xdr:rowOff>154432</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54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138430</xdr:rowOff>
    </xdr:from>
    <xdr:to>
      <xdr:col>82</xdr:col>
      <xdr:colOff>107950</xdr:colOff>
      <xdr:row>18</xdr:row>
      <xdr:rowOff>104140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305308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40149</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783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23622</xdr:rowOff>
    </xdr:from>
    <xdr:to>
      <xdr:col>82</xdr:col>
      <xdr:colOff>158750</xdr:colOff>
      <xdr:row>17</xdr:row>
      <xdr:rowOff>125222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28702</xdr:rowOff>
    </xdr:from>
    <xdr:to>
      <xdr:col>78</xdr:col>
      <xdr:colOff>69850</xdr:colOff>
      <xdr:row>17</xdr:row>
      <xdr:rowOff>138430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943352"/>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762</xdr:rowOff>
    </xdr:from>
    <xdr:to>
      <xdr:col>78</xdr:col>
      <xdr:colOff>120650</xdr:colOff>
      <xdr:row>17</xdr:row>
      <xdr:rowOff>102362</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1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112539</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684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28702</xdr:rowOff>
    </xdr:from>
    <xdr:to>
      <xdr:col>73</xdr:col>
      <xdr:colOff>180975</xdr:colOff>
      <xdr:row>18</xdr:row>
      <xdr:rowOff>40132</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893800" y="2943352"/>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158496</xdr:rowOff>
    </xdr:from>
    <xdr:to>
      <xdr:col>74</xdr:col>
      <xdr:colOff>31750</xdr:colOff>
      <xdr:row>17</xdr:row>
      <xdr:rowOff>88646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73423</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133858</xdr:rowOff>
    </xdr:from>
    <xdr:to>
      <xdr:col>69</xdr:col>
      <xdr:colOff>92075</xdr:colOff>
      <xdr:row>18</xdr:row>
      <xdr:rowOff>40132</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3048508"/>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103632</xdr:rowOff>
    </xdr:from>
    <xdr:to>
      <xdr:col>69</xdr:col>
      <xdr:colOff>142875</xdr:colOff>
      <xdr:row>17</xdr:row>
      <xdr:rowOff>33782</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43959</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15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131064</xdr:rowOff>
    </xdr:from>
    <xdr:to>
      <xdr:col>65</xdr:col>
      <xdr:colOff>53975</xdr:colOff>
      <xdr:row>17</xdr:row>
      <xdr:rowOff>61214</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87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71391</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643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53340</xdr:rowOff>
    </xdr:from>
    <xdr:to>
      <xdr:col>82</xdr:col>
      <xdr:colOff>158750</xdr:colOff>
      <xdr:row>18</xdr:row>
      <xdr:rowOff>154940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313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25417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311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87630</xdr:rowOff>
    </xdr:from>
    <xdr:to>
      <xdr:col>78</xdr:col>
      <xdr:colOff>120650</xdr:colOff>
      <xdr:row>18</xdr:row>
      <xdr:rowOff>17780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300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2557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088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149352</xdr:rowOff>
    </xdr:from>
    <xdr:to>
      <xdr:col>74</xdr:col>
      <xdr:colOff>31750</xdr:colOff>
      <xdr:row>17</xdr:row>
      <xdr:rowOff>79502</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89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89679</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661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160782</xdr:rowOff>
    </xdr:from>
    <xdr:to>
      <xdr:col>69</xdr:col>
      <xdr:colOff>142875</xdr:colOff>
      <xdr:row>18</xdr:row>
      <xdr:rowOff>90932</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3075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75709</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161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83058</xdr:rowOff>
    </xdr:from>
    <xdr:to>
      <xdr:col>65</xdr:col>
      <xdr:colOff>53975</xdr:colOff>
      <xdr:row>18</xdr:row>
      <xdr:rowOff>13208</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997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169435</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084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扶助費について、経常収支比率は横ばいで推移しており、類似団体と比較すると</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低い水準となっている。人口に対して、児童生徒数等、扶助費を受給する対象者が少ないことが挙げられる。今後引き続き、定住促進の推進による児童生徒数の増加、高齢化率の上昇による医療扶助者の増加等、比率の上昇が見込まれる。医療、福祉面で、住民への助言指導等の充実を図り、扶助費の抑制に努める。</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60</xdr:row>
      <xdr:rowOff>159657</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42400"/>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131734</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159657</xdr:rowOff>
    </xdr:from>
    <xdr:to>
      <xdr:col>24</xdr:col>
      <xdr:colOff>114300</xdr:colOff>
      <xdr:row>60</xdr:row>
      <xdr:rowOff>159657</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151493</xdr:rowOff>
    </xdr:from>
    <xdr:to>
      <xdr:col>24</xdr:col>
      <xdr:colOff>25400</xdr:colOff>
      <xdr:row>53</xdr:row>
      <xdr:rowOff>151493</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2383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162577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20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151493</xdr:rowOff>
    </xdr:from>
    <xdr:to>
      <xdr:col>19</xdr:col>
      <xdr:colOff>187325</xdr:colOff>
      <xdr:row>53</xdr:row>
      <xdr:rowOff>151493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2383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2722</xdr:rowOff>
    </xdr:from>
    <xdr:to>
      <xdr:col>20</xdr:col>
      <xdr:colOff>38100</xdr:colOff>
      <xdr:row>55</xdr:row>
      <xdr:rowOff>104322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89099</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18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151493</xdr:rowOff>
    </xdr:from>
    <xdr:to>
      <xdr:col>15</xdr:col>
      <xdr:colOff>98425</xdr:colOff>
      <xdr:row>53</xdr:row>
      <xdr:rowOff>151493</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2383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141515</xdr:rowOff>
    </xdr:from>
    <xdr:to>
      <xdr:col>15</xdr:col>
      <xdr:colOff>149225</xdr:colOff>
      <xdr:row>55</xdr:row>
      <xdr:rowOff>71665</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56442</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151493</xdr:rowOff>
    </xdr:from>
    <xdr:to>
      <xdr:col>11</xdr:col>
      <xdr:colOff>9525</xdr:colOff>
      <xdr:row>53</xdr:row>
      <xdr:rowOff>151493</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2383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56442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35378</xdr:rowOff>
    </xdr:from>
    <xdr:to>
      <xdr:col>6</xdr:col>
      <xdr:colOff>171450</xdr:colOff>
      <xdr:row>55</xdr:row>
      <xdr:rowOff>136978</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121755</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55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100693</xdr:rowOff>
    </xdr:from>
    <xdr:to>
      <xdr:col>24</xdr:col>
      <xdr:colOff>76200</xdr:colOff>
      <xdr:row>54</xdr:row>
      <xdr:rowOff>30843</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18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117220</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03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100693</xdr:rowOff>
    </xdr:from>
    <xdr:to>
      <xdr:col>20</xdr:col>
      <xdr:colOff>38100</xdr:colOff>
      <xdr:row>54</xdr:row>
      <xdr:rowOff>30843</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18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41020</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8956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100693</xdr:rowOff>
    </xdr:from>
    <xdr:to>
      <xdr:col>15</xdr:col>
      <xdr:colOff>149225</xdr:colOff>
      <xdr:row>54</xdr:row>
      <xdr:rowOff>30843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18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41020</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895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100693</xdr:rowOff>
    </xdr:from>
    <xdr:to>
      <xdr:col>11</xdr:col>
      <xdr:colOff>60325</xdr:colOff>
      <xdr:row>54</xdr:row>
      <xdr:rowOff>30843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18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41020</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895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100693</xdr:rowOff>
    </xdr:from>
    <xdr:to>
      <xdr:col>6</xdr:col>
      <xdr:colOff>171450</xdr:colOff>
      <xdr:row>54</xdr:row>
      <xdr:rowOff>30843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18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41020</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895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u="none">
              <a:latin typeface="ＭＳ Ｐゴシック" panose="020B0600070205080204" pitchFamily="50" charset="-128"/>
              <a:ea typeface="ＭＳ Ｐゴシック" panose="020B0600070205080204" pitchFamily="50" charset="-128"/>
            </a:rPr>
            <a:t>前年度と比較しその他の経常収支比率は</a:t>
          </a:r>
          <a:r>
            <a:rPr kumimoji="1" lang="en-US" altLang="ja-JP" sz="1300" u="none">
              <a:latin typeface="ＭＳ Ｐゴシック" panose="020B0600070205080204" pitchFamily="50" charset="-128"/>
              <a:ea typeface="ＭＳ Ｐゴシック" panose="020B0600070205080204" pitchFamily="50" charset="-128"/>
            </a:rPr>
            <a:t>5.2</a:t>
          </a:r>
          <a:r>
            <a:rPr kumimoji="1" lang="ja-JP" altLang="en-US" sz="1300" u="none">
              <a:latin typeface="ＭＳ Ｐゴシック" panose="020B0600070205080204" pitchFamily="50" charset="-128"/>
              <a:ea typeface="ＭＳ Ｐゴシック" panose="020B0600070205080204" pitchFamily="50" charset="-128"/>
            </a:rPr>
            <a:t>ポイント減となっているが、これは</a:t>
          </a:r>
          <a:r>
            <a:rPr kumimoji="1" lang="en-US" altLang="ja-JP" sz="1300" u="none">
              <a:latin typeface="ＭＳ Ｐゴシック" panose="020B0600070205080204" pitchFamily="50" charset="-128"/>
              <a:ea typeface="ＭＳ Ｐゴシック" panose="020B0600070205080204" pitchFamily="50" charset="-128"/>
            </a:rPr>
            <a:t>R5</a:t>
          </a:r>
          <a:r>
            <a:rPr kumimoji="1" lang="ja-JP" altLang="en-US" sz="1300" u="none">
              <a:latin typeface="ＭＳ Ｐゴシック" panose="020B0600070205080204" pitchFamily="50" charset="-128"/>
              <a:ea typeface="ＭＳ Ｐゴシック" panose="020B0600070205080204" pitchFamily="50" charset="-128"/>
            </a:rPr>
            <a:t>年度において、法非適用公営企業に対する繰出基準に基づかない繰出金等を経常的経費に計上したことが影響していると考えられる。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115570</xdr:rowOff>
    </xdr:from>
    <xdr:to>
      <xdr:col>82</xdr:col>
      <xdr:colOff>107950</xdr:colOff>
      <xdr:row>61</xdr:row>
      <xdr:rowOff>143002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202420"/>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115079</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573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143002</xdr:rowOff>
    </xdr:from>
    <xdr:to>
      <xdr:col>82</xdr:col>
      <xdr:colOff>196850</xdr:colOff>
      <xdr:row>61</xdr:row>
      <xdr:rowOff>143002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601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30497</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115570</xdr:rowOff>
    </xdr:from>
    <xdr:to>
      <xdr:col>82</xdr:col>
      <xdr:colOff>196850</xdr:colOff>
      <xdr:row>53</xdr:row>
      <xdr:rowOff>115570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35560</xdr:rowOff>
    </xdr:from>
    <xdr:to>
      <xdr:col>82</xdr:col>
      <xdr:colOff>107950</xdr:colOff>
      <xdr:row>56</xdr:row>
      <xdr:rowOff>168148</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5671800" y="9293860"/>
          <a:ext cx="838200" cy="475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45991</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818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73914</xdr:rowOff>
    </xdr:from>
    <xdr:to>
      <xdr:col>82</xdr:col>
      <xdr:colOff>158750</xdr:colOff>
      <xdr:row>58</xdr:row>
      <xdr:rowOff>4064</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8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159004</xdr:rowOff>
    </xdr:from>
    <xdr:to>
      <xdr:col>78</xdr:col>
      <xdr:colOff>69850</xdr:colOff>
      <xdr:row>56</xdr:row>
      <xdr:rowOff>168148</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4782800" y="976020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39624</xdr:rowOff>
    </xdr:from>
    <xdr:to>
      <xdr:col>78</xdr:col>
      <xdr:colOff>120650</xdr:colOff>
      <xdr:row>58</xdr:row>
      <xdr:rowOff>141224</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983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126001</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10070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140716</xdr:rowOff>
    </xdr:from>
    <xdr:to>
      <xdr:col>73</xdr:col>
      <xdr:colOff>180975</xdr:colOff>
      <xdr:row>56</xdr:row>
      <xdr:rowOff>159004</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3893800" y="974191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76200</xdr:rowOff>
    </xdr:from>
    <xdr:to>
      <xdr:col>74</xdr:col>
      <xdr:colOff>31750</xdr:colOff>
      <xdr:row>59</xdr:row>
      <xdr:rowOff>6350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162577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53</xdr:row>
      <xdr:rowOff>78994</xdr:rowOff>
    </xdr:from>
    <xdr:to>
      <xdr:col>69</xdr:col>
      <xdr:colOff>92075</xdr:colOff>
      <xdr:row>56</xdr:row>
      <xdr:rowOff>140716</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004800" y="9165844"/>
          <a:ext cx="889000" cy="576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103632</xdr:rowOff>
    </xdr:from>
    <xdr:to>
      <xdr:col>69</xdr:col>
      <xdr:colOff>142875</xdr:colOff>
      <xdr:row>59</xdr:row>
      <xdr:rowOff>33782</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1004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18559</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10134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85344</xdr:rowOff>
    </xdr:from>
    <xdr:to>
      <xdr:col>65</xdr:col>
      <xdr:colOff>53975</xdr:colOff>
      <xdr:row>59</xdr:row>
      <xdr:rowOff>15494</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10029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271</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10115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156210</xdr:rowOff>
    </xdr:from>
    <xdr:to>
      <xdr:col>82</xdr:col>
      <xdr:colOff>158750</xdr:colOff>
      <xdr:row>54</xdr:row>
      <xdr:rowOff>86360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924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64787</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9151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117348</xdr:rowOff>
    </xdr:from>
    <xdr:to>
      <xdr:col>78</xdr:col>
      <xdr:colOff>120650</xdr:colOff>
      <xdr:row>57</xdr:row>
      <xdr:rowOff>47498</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9718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57675</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9487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108204</xdr:rowOff>
    </xdr:from>
    <xdr:to>
      <xdr:col>74</xdr:col>
      <xdr:colOff>31750</xdr:colOff>
      <xdr:row>57</xdr:row>
      <xdr:rowOff>38354</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9709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48531</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9478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89916</xdr:rowOff>
    </xdr:from>
    <xdr:to>
      <xdr:col>69</xdr:col>
      <xdr:colOff>142875</xdr:colOff>
      <xdr:row>57</xdr:row>
      <xdr:rowOff>20066</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9691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30243</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9459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53</xdr:row>
      <xdr:rowOff>28194</xdr:rowOff>
    </xdr:from>
    <xdr:to>
      <xdr:col>65</xdr:col>
      <xdr:colOff>53975</xdr:colOff>
      <xdr:row>53</xdr:row>
      <xdr:rowOff>129794</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9115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51</xdr:row>
      <xdr:rowOff>139971</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888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補助金交付の対象となる団体等が少ないため、、例年低い水準で推移しており、類似団体と比較しても低くなっている。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今後も引き続き、定住促進による地域活性化を図っていくため、一定の補助費需要が見込まれるので、交付基準を明確にし、社会通念上適切な交付に努める。</a:t>
          </a: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161290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869432"/>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133367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161290</xdr:rowOff>
    </xdr:from>
    <xdr:to>
      <xdr:col>82</xdr:col>
      <xdr:colOff>196850</xdr:colOff>
      <xdr:row>41</xdr:row>
      <xdr:rowOff>161290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44704</xdr:rowOff>
    </xdr:from>
    <xdr:to>
      <xdr:col>82</xdr:col>
      <xdr:colOff>107950</xdr:colOff>
      <xdr:row>34</xdr:row>
      <xdr:rowOff>90424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5671800" y="587400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158005</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330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14478</xdr:rowOff>
    </xdr:from>
    <xdr:to>
      <xdr:col>82</xdr:col>
      <xdr:colOff>158750</xdr:colOff>
      <xdr:row>37</xdr:row>
      <xdr:rowOff>116078</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44704</xdr:rowOff>
    </xdr:from>
    <xdr:to>
      <xdr:col>78</xdr:col>
      <xdr:colOff>69850</xdr:colOff>
      <xdr:row>34</xdr:row>
      <xdr:rowOff>62992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4782800" y="587400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23131</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62992</xdr:rowOff>
    </xdr:from>
    <xdr:to>
      <xdr:col>73</xdr:col>
      <xdr:colOff>180975</xdr:colOff>
      <xdr:row>34</xdr:row>
      <xdr:rowOff>81280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3893800" y="589229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167149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81280</xdr:rowOff>
    </xdr:from>
    <xdr:to>
      <xdr:col>69</xdr:col>
      <xdr:colOff>92075</xdr:colOff>
      <xdr:row>34</xdr:row>
      <xdr:rowOff>94996</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591058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144289</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67056</xdr:rowOff>
    </xdr:from>
    <xdr:to>
      <xdr:col>65</xdr:col>
      <xdr:colOff>53975</xdr:colOff>
      <xdr:row>36</xdr:row>
      <xdr:rowOff>168656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153433</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39624</xdr:rowOff>
    </xdr:from>
    <xdr:to>
      <xdr:col>82</xdr:col>
      <xdr:colOff>158750</xdr:colOff>
      <xdr:row>34</xdr:row>
      <xdr:rowOff>141224</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5868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119651</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5777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165354</xdr:rowOff>
    </xdr:from>
    <xdr:to>
      <xdr:col>78</xdr:col>
      <xdr:colOff>120650</xdr:colOff>
      <xdr:row>34</xdr:row>
      <xdr:rowOff>95504</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5823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105681</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5592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12192</xdr:rowOff>
    </xdr:from>
    <xdr:to>
      <xdr:col>74</xdr:col>
      <xdr:colOff>31750</xdr:colOff>
      <xdr:row>34</xdr:row>
      <xdr:rowOff>113792</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584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123969</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5610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30480</xdr:rowOff>
    </xdr:from>
    <xdr:to>
      <xdr:col>69</xdr:col>
      <xdr:colOff>142875</xdr:colOff>
      <xdr:row>34</xdr:row>
      <xdr:rowOff>132080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58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142257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562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44196</xdr:rowOff>
    </xdr:from>
    <xdr:to>
      <xdr:col>65</xdr:col>
      <xdr:colOff>53975</xdr:colOff>
      <xdr:row>34</xdr:row>
      <xdr:rowOff>145796</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587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155973</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5642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公債費について、前年度と比較して</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ポイント減少している。実質公債費比率の上昇が懸念され、令和４年度には繰上償還を実施したが、公債費に係る経常収支比率は類似団体平均を</a:t>
          </a:r>
          <a:r>
            <a:rPr kumimoji="1" lang="en-US" altLang="ja-JP" sz="1300">
              <a:latin typeface="ＭＳ Ｐゴシック" panose="020B0600070205080204" pitchFamily="50" charset="-128"/>
              <a:ea typeface="ＭＳ Ｐゴシック" panose="020B0600070205080204" pitchFamily="50" charset="-128"/>
            </a:rPr>
            <a:t>11.3</a:t>
          </a:r>
          <a:r>
            <a:rPr kumimoji="1" lang="ja-JP" altLang="en-US" sz="1300">
              <a:latin typeface="ＭＳ Ｐゴシック" panose="020B0600070205080204" pitchFamily="50" charset="-128"/>
              <a:ea typeface="ＭＳ Ｐゴシック" panose="020B0600070205080204" pitchFamily="50" charset="-128"/>
            </a:rPr>
            <a:t>ポイント上回っている。近年、焼酎蔵や体育館、防災行政無線等の大型事業が集中したことに加え、３つの村管理港に係る港湾改修を始めとするインフラ整備等で多額の起債を要したことが主な原因である。今後、ブロードバンド事業に係る多額な起債の償還が始まることもあり、公債費の更なる増加が懸念される中で、必要性・緊急性を精査し、縮減に努める。</a:t>
          </a: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149861</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509500"/>
          <a:ext cx="0" cy="1356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81280</xdr:rowOff>
    </xdr:from>
    <xdr:to>
      <xdr:col>24</xdr:col>
      <xdr:colOff>25400</xdr:colOff>
      <xdr:row>79</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3987800" y="1362583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130827</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298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165100</xdr:rowOff>
    </xdr:from>
    <xdr:to>
      <xdr:col>19</xdr:col>
      <xdr:colOff>187325</xdr:colOff>
      <xdr:row>80</xdr:row>
      <xdr:rowOff>5080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3098800" y="137096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140970</xdr:rowOff>
    </xdr:from>
    <xdr:to>
      <xdr:col>20</xdr:col>
      <xdr:colOff>38100</xdr:colOff>
      <xdr:row>77</xdr:row>
      <xdr:rowOff>71120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81297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2940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134620</xdr:rowOff>
    </xdr:from>
    <xdr:to>
      <xdr:col>15</xdr:col>
      <xdr:colOff>98425</xdr:colOff>
      <xdr:row>80</xdr:row>
      <xdr:rowOff>5080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2209800" y="1367917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102870</xdr:rowOff>
    </xdr:from>
    <xdr:to>
      <xdr:col>15</xdr:col>
      <xdr:colOff>149225</xdr:colOff>
      <xdr:row>77</xdr:row>
      <xdr:rowOff>33020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43197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134620</xdr:rowOff>
    </xdr:from>
    <xdr:to>
      <xdr:col>11</xdr:col>
      <xdr:colOff>9525</xdr:colOff>
      <xdr:row>80</xdr:row>
      <xdr:rowOff>46989</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1320800" y="13679170"/>
          <a:ext cx="8890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60961</xdr:rowOff>
    </xdr:from>
    <xdr:to>
      <xdr:col>11</xdr:col>
      <xdr:colOff>60325</xdr:colOff>
      <xdr:row>76</xdr:row>
      <xdr:rowOff>162561</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1287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81297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30480</xdr:rowOff>
    </xdr:from>
    <xdr:to>
      <xdr:col>24</xdr:col>
      <xdr:colOff>76200</xdr:colOff>
      <xdr:row>79</xdr:row>
      <xdr:rowOff>132080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357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2557</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3547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114300</xdr:rowOff>
    </xdr:from>
    <xdr:to>
      <xdr:col>20</xdr:col>
      <xdr:colOff>38100</xdr:colOff>
      <xdr:row>80</xdr:row>
      <xdr:rowOff>44450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365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29227</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3745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125730</xdr:rowOff>
    </xdr:from>
    <xdr:to>
      <xdr:col>15</xdr:col>
      <xdr:colOff>149225</xdr:colOff>
      <xdr:row>80</xdr:row>
      <xdr:rowOff>55880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367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40657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375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83820</xdr:rowOff>
    </xdr:from>
    <xdr:to>
      <xdr:col>11</xdr:col>
      <xdr:colOff>60325</xdr:colOff>
      <xdr:row>80</xdr:row>
      <xdr:rowOff>13970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362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170197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3714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167639</xdr:rowOff>
    </xdr:from>
    <xdr:to>
      <xdr:col>6</xdr:col>
      <xdr:colOff>171450</xdr:colOff>
      <xdr:row>80</xdr:row>
      <xdr:rowOff>97789</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3712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82566</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3798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類似団体平均よりも</a:t>
          </a:r>
          <a:r>
            <a:rPr kumimoji="1" lang="en-US" altLang="ja-JP" sz="1300">
              <a:latin typeface="ＭＳ Ｐゴシック" panose="020B0600070205080204" pitchFamily="50" charset="-128"/>
              <a:ea typeface="ＭＳ Ｐゴシック" panose="020B0600070205080204" pitchFamily="50" charset="-128"/>
            </a:rPr>
            <a:t>7.0</a:t>
          </a:r>
          <a:r>
            <a:rPr kumimoji="1" lang="ja-JP" altLang="en-US" sz="1300">
              <a:latin typeface="ＭＳ Ｐゴシック" panose="020B0600070205080204" pitchFamily="50" charset="-128"/>
              <a:ea typeface="ＭＳ Ｐゴシック" panose="020B0600070205080204" pitchFamily="50" charset="-128"/>
            </a:rPr>
            <a:t>ポイント下回る水準となっている。また、財政規模が小規模なため交付税の増減による比率の変動が大きくなる傾向がある。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外海小離島群という地理的な不利条件や、過疎化が著しい状況にあって、厳しい財政運営を強いられているが、限られた予算の中であっても優先順位を設定した事業実施により、財政健全化を図る。</a:t>
          </a: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81280</xdr:rowOff>
    </xdr:from>
    <xdr:to>
      <xdr:col>82</xdr:col>
      <xdr:colOff>107950</xdr:colOff>
      <xdr:row>81</xdr:row>
      <xdr:rowOff>153670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425680"/>
          <a:ext cx="0" cy="1615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125747</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401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153670</xdr:rowOff>
    </xdr:from>
    <xdr:to>
      <xdr:col>82</xdr:col>
      <xdr:colOff>196850</xdr:colOff>
      <xdr:row>81</xdr:row>
      <xdr:rowOff>153670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4041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167657</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81280</xdr:rowOff>
    </xdr:from>
    <xdr:to>
      <xdr:col>82</xdr:col>
      <xdr:colOff>196850</xdr:colOff>
      <xdr:row>72</xdr:row>
      <xdr:rowOff>81280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161290</xdr:rowOff>
    </xdr:from>
    <xdr:to>
      <xdr:col>82</xdr:col>
      <xdr:colOff>107950</xdr:colOff>
      <xdr:row>75</xdr:row>
      <xdr:rowOff>81280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5671800" y="1284859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97807</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3128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125730</xdr:rowOff>
    </xdr:from>
    <xdr:to>
      <xdr:col>82</xdr:col>
      <xdr:colOff>158750</xdr:colOff>
      <xdr:row>77</xdr:row>
      <xdr:rowOff>55880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115570</xdr:rowOff>
    </xdr:from>
    <xdr:to>
      <xdr:col>78</xdr:col>
      <xdr:colOff>69850</xdr:colOff>
      <xdr:row>74</xdr:row>
      <xdr:rowOff>161290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4782800" y="1280287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64770</xdr:rowOff>
    </xdr:from>
    <xdr:to>
      <xdr:col>78</xdr:col>
      <xdr:colOff>120650</xdr:colOff>
      <xdr:row>76</xdr:row>
      <xdr:rowOff>166370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151147</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3181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115570</xdr:rowOff>
    </xdr:from>
    <xdr:to>
      <xdr:col>73</xdr:col>
      <xdr:colOff>180975</xdr:colOff>
      <xdr:row>74</xdr:row>
      <xdr:rowOff>153670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3893800" y="1280287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xdr:rowOff>
    </xdr:from>
    <xdr:to>
      <xdr:col>74</xdr:col>
      <xdr:colOff>31750</xdr:colOff>
      <xdr:row>76</xdr:row>
      <xdr:rowOff>109220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93997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104140</xdr:rowOff>
    </xdr:from>
    <xdr:to>
      <xdr:col>69</xdr:col>
      <xdr:colOff>92075</xdr:colOff>
      <xdr:row>74</xdr:row>
      <xdr:rowOff>153670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004800" y="1279144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99060</xdr:rowOff>
    </xdr:from>
    <xdr:to>
      <xdr:col>69</xdr:col>
      <xdr:colOff>142875</xdr:colOff>
      <xdr:row>76</xdr:row>
      <xdr:rowOff>29211</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13988</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3044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57150</xdr:rowOff>
    </xdr:from>
    <xdr:to>
      <xdr:col>65</xdr:col>
      <xdr:colOff>53975</xdr:colOff>
      <xdr:row>76</xdr:row>
      <xdr:rowOff>158750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143527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317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30480</xdr:rowOff>
    </xdr:from>
    <xdr:to>
      <xdr:col>82</xdr:col>
      <xdr:colOff>158750</xdr:colOff>
      <xdr:row>75</xdr:row>
      <xdr:rowOff>132080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288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47007</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2734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110490</xdr:rowOff>
    </xdr:from>
    <xdr:to>
      <xdr:col>78</xdr:col>
      <xdr:colOff>120650</xdr:colOff>
      <xdr:row>75</xdr:row>
      <xdr:rowOff>40640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279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50817</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2566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64770</xdr:rowOff>
    </xdr:from>
    <xdr:to>
      <xdr:col>74</xdr:col>
      <xdr:colOff>31750</xdr:colOff>
      <xdr:row>74</xdr:row>
      <xdr:rowOff>166370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275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5097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2520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102870</xdr:rowOff>
    </xdr:from>
    <xdr:to>
      <xdr:col>69</xdr:col>
      <xdr:colOff>142875</xdr:colOff>
      <xdr:row>75</xdr:row>
      <xdr:rowOff>33020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279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43197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255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53340</xdr:rowOff>
    </xdr:from>
    <xdr:to>
      <xdr:col>65</xdr:col>
      <xdr:colOff>53975</xdr:colOff>
      <xdr:row>74</xdr:row>
      <xdr:rowOff>154940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274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165117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250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鹿児島県三島村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124432</xdr:rowOff>
    </xdr:from>
    <xdr:to>
      <xdr:col>29</xdr:col>
      <xdr:colOff>127000</xdr:colOff>
      <xdr:row>19</xdr:row>
      <xdr:rowOff>93581</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58007"/>
          <a:ext cx="0" cy="13407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65658</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37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93581</xdr:rowOff>
    </xdr:from>
    <xdr:to>
      <xdr:col>30</xdr:col>
      <xdr:colOff>25400</xdr:colOff>
      <xdr:row>19</xdr:row>
      <xdr:rowOff>93581</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3987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39359</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01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124432</xdr:rowOff>
    </xdr:from>
    <xdr:to>
      <xdr:col>30</xdr:col>
      <xdr:colOff>25400</xdr:colOff>
      <xdr:row>11</xdr:row>
      <xdr:rowOff>124432</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580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48382</xdr:rowOff>
    </xdr:from>
    <xdr:to>
      <xdr:col>29</xdr:col>
      <xdr:colOff>127000</xdr:colOff>
      <xdr:row>13</xdr:row>
      <xdr:rowOff>73650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2153407"/>
          <a:ext cx="647700" cy="1967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104152</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3066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132075</xdr:rowOff>
    </xdr:from>
    <xdr:to>
      <xdr:col>29</xdr:col>
      <xdr:colOff>177800</xdr:colOff>
      <xdr:row>18</xdr:row>
      <xdr:rowOff>62225</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9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12</xdr:row>
      <xdr:rowOff>114250</xdr:rowOff>
    </xdr:from>
    <xdr:to>
      <xdr:col>26</xdr:col>
      <xdr:colOff>50800</xdr:colOff>
      <xdr:row>13</xdr:row>
      <xdr:rowOff>73650</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4305300" y="2219275"/>
          <a:ext cx="698500" cy="1308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154618</xdr:rowOff>
    </xdr:from>
    <xdr:to>
      <xdr:col>26</xdr:col>
      <xdr:colOff>101600</xdr:colOff>
      <xdr:row>18</xdr:row>
      <xdr:rowOff>84768</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1168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69544</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3203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12</xdr:row>
      <xdr:rowOff>114250</xdr:rowOff>
    </xdr:from>
    <xdr:to>
      <xdr:col>22</xdr:col>
      <xdr:colOff>114300</xdr:colOff>
      <xdr:row>14</xdr:row>
      <xdr:rowOff>81709</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2219275"/>
          <a:ext cx="698500" cy="3103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10036</xdr:rowOff>
    </xdr:from>
    <xdr:to>
      <xdr:col>22</xdr:col>
      <xdr:colOff>165100</xdr:colOff>
      <xdr:row>18</xdr:row>
      <xdr:rowOff>111636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143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96412</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323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45184</xdr:rowOff>
    </xdr:from>
    <xdr:to>
      <xdr:col>18</xdr:col>
      <xdr:colOff>177800</xdr:colOff>
      <xdr:row>14</xdr:row>
      <xdr:rowOff>81709</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2908300" y="2493109"/>
          <a:ext cx="698500" cy="365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29688</xdr:rowOff>
    </xdr:from>
    <xdr:to>
      <xdr:col>19</xdr:col>
      <xdr:colOff>38100</xdr:colOff>
      <xdr:row>18</xdr:row>
      <xdr:rowOff>131287</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163413"/>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116064</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324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37114</xdr:rowOff>
    </xdr:from>
    <xdr:to>
      <xdr:col>15</xdr:col>
      <xdr:colOff>101600</xdr:colOff>
      <xdr:row>18</xdr:row>
      <xdr:rowOff>138714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1708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123491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3257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11</xdr:row>
      <xdr:rowOff>169032</xdr:rowOff>
    </xdr:from>
    <xdr:to>
      <xdr:col>29</xdr:col>
      <xdr:colOff>177800</xdr:colOff>
      <xdr:row>12</xdr:row>
      <xdr:rowOff>99182</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21026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77609</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011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1,104,404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22850</xdr:rowOff>
    </xdr:from>
    <xdr:to>
      <xdr:col>26</xdr:col>
      <xdr:colOff>101600</xdr:colOff>
      <xdr:row>13</xdr:row>
      <xdr:rowOff>124450</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22993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134627</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20682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12</xdr:row>
      <xdr:rowOff>63450</xdr:rowOff>
    </xdr:from>
    <xdr:to>
      <xdr:col>22</xdr:col>
      <xdr:colOff>165100</xdr:colOff>
      <xdr:row>12</xdr:row>
      <xdr:rowOff>165050</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21684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3777</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1937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30909</xdr:rowOff>
    </xdr:from>
    <xdr:to>
      <xdr:col>19</xdr:col>
      <xdr:colOff>38100</xdr:colOff>
      <xdr:row>14</xdr:row>
      <xdr:rowOff>132509</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24788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142686</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2247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165834</xdr:rowOff>
    </xdr:from>
    <xdr:to>
      <xdr:col>15</xdr:col>
      <xdr:colOff>101600</xdr:colOff>
      <xdr:row>14</xdr:row>
      <xdr:rowOff>95984</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24423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106161</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2211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333681</xdr:rowOff>
    </xdr:from>
    <xdr:to>
      <xdr:col>29</xdr:col>
      <xdr:colOff>127000</xdr:colOff>
      <xdr:row>37</xdr:row>
      <xdr:rowOff>189629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258231"/>
          <a:ext cx="0" cy="105609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161706</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286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189629</xdr:rowOff>
    </xdr:from>
    <xdr:to>
      <xdr:col>30</xdr:col>
      <xdr:colOff>25400</xdr:colOff>
      <xdr:row>37</xdr:row>
      <xdr:rowOff>189629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3143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77158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6001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333681</xdr:rowOff>
    </xdr:from>
    <xdr:to>
      <xdr:col>30</xdr:col>
      <xdr:colOff>25400</xdr:colOff>
      <xdr:row>33</xdr:row>
      <xdr:rowOff>333681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2582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229180</xdr:rowOff>
    </xdr:from>
    <xdr:to>
      <xdr:col>29</xdr:col>
      <xdr:colOff>127000</xdr:colOff>
      <xdr:row>33</xdr:row>
      <xdr:rowOff>333681</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003800" y="6153730"/>
          <a:ext cx="647700" cy="1045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279418</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8897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307341</xdr:rowOff>
    </xdr:from>
    <xdr:to>
      <xdr:col>29</xdr:col>
      <xdr:colOff>177800</xdr:colOff>
      <xdr:row>36</xdr:row>
      <xdr:rowOff>66041</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9176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219339</xdr:rowOff>
    </xdr:from>
    <xdr:to>
      <xdr:col>26</xdr:col>
      <xdr:colOff>50800</xdr:colOff>
      <xdr:row>33</xdr:row>
      <xdr:rowOff>229180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4305300" y="6143889"/>
          <a:ext cx="698500" cy="98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297222</xdr:rowOff>
    </xdr:from>
    <xdr:to>
      <xdr:col>26</xdr:col>
      <xdr:colOff>101600</xdr:colOff>
      <xdr:row>36</xdr:row>
      <xdr:rowOff>55922</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9075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40699</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993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33</xdr:row>
      <xdr:rowOff>219339</xdr:rowOff>
    </xdr:from>
    <xdr:to>
      <xdr:col>22</xdr:col>
      <xdr:colOff>114300</xdr:colOff>
      <xdr:row>34</xdr:row>
      <xdr:rowOff>49249</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3606800" y="6143889"/>
          <a:ext cx="698500" cy="1728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322913</xdr:rowOff>
    </xdr:from>
    <xdr:to>
      <xdr:col>22</xdr:col>
      <xdr:colOff>165100</xdr:colOff>
      <xdr:row>36</xdr:row>
      <xdr:rowOff>81613</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9332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66390</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7019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49249</xdr:rowOff>
    </xdr:from>
    <xdr:to>
      <xdr:col>18</xdr:col>
      <xdr:colOff>177800</xdr:colOff>
      <xdr:row>34</xdr:row>
      <xdr:rowOff>231409</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2908300" y="6316699"/>
          <a:ext cx="698500" cy="1821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3791</xdr:rowOff>
    </xdr:from>
    <xdr:to>
      <xdr:col>19</xdr:col>
      <xdr:colOff>38100</xdr:colOff>
      <xdr:row>36</xdr:row>
      <xdr:rowOff>105391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9570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90168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7043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329478</xdr:rowOff>
    </xdr:from>
    <xdr:to>
      <xdr:col>15</xdr:col>
      <xdr:colOff>101600</xdr:colOff>
      <xdr:row>36</xdr:row>
      <xdr:rowOff>88178</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9398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72955</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7026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282881</xdr:rowOff>
    </xdr:from>
    <xdr:to>
      <xdr:col>29</xdr:col>
      <xdr:colOff>177800</xdr:colOff>
      <xdr:row>34</xdr:row>
      <xdr:rowOff>41581</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62074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229558</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154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178380</xdr:rowOff>
    </xdr:from>
    <xdr:to>
      <xdr:col>26</xdr:col>
      <xdr:colOff>101600</xdr:colOff>
      <xdr:row>33</xdr:row>
      <xdr:rowOff>279980</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61029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32</xdr:row>
      <xdr:rowOff>118707</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58718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168539</xdr:rowOff>
    </xdr:from>
    <xdr:to>
      <xdr:col>22</xdr:col>
      <xdr:colOff>165100</xdr:colOff>
      <xdr:row>33</xdr:row>
      <xdr:rowOff>270139</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60930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32</xdr:row>
      <xdr:rowOff>108866</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5861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33</xdr:row>
      <xdr:rowOff>341349</xdr:rowOff>
    </xdr:from>
    <xdr:to>
      <xdr:col>19</xdr:col>
      <xdr:colOff>38100</xdr:colOff>
      <xdr:row>34</xdr:row>
      <xdr:rowOff>100049</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62658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110226</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6034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180609</xdr:rowOff>
    </xdr:from>
    <xdr:to>
      <xdr:col>15</xdr:col>
      <xdr:colOff>101600</xdr:colOff>
      <xdr:row>34</xdr:row>
      <xdr:rowOff>282209</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64480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292386</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6216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鹿児島県三島村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344
336
31.39
2,098,543
1,981,545
60,811
901,050
2,546,635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92727</xdr:rowOff>
    </xdr:from>
    <xdr:ext cx="685572"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76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110165</xdr:rowOff>
    </xdr:from>
    <xdr:to>
      <xdr:col>24</xdr:col>
      <xdr:colOff>62865</xdr:colOff>
      <xdr:row>38</xdr:row>
      <xdr:rowOff>76409</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53665"/>
          <a:ext cx="1270" cy="13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80236</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95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76409</xdr:rowOff>
    </xdr:from>
    <xdr:to>
      <xdr:col>24</xdr:col>
      <xdr:colOff>152400</xdr:colOff>
      <xdr:row>38</xdr:row>
      <xdr:rowOff>76409</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91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56842</xdr:rowOff>
    </xdr:from>
    <xdr:ext cx="690189"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288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1,163,256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110165</xdr:rowOff>
    </xdr:from>
    <xdr:to>
      <xdr:col>24</xdr:col>
      <xdr:colOff>152400</xdr:colOff>
      <xdr:row>30</xdr:row>
      <xdr:rowOff>110165</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5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133838</xdr:rowOff>
    </xdr:from>
    <xdr:to>
      <xdr:col>24</xdr:col>
      <xdr:colOff>63500</xdr:colOff>
      <xdr:row>31</xdr:row>
      <xdr:rowOff>163073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5277338"/>
          <a:ext cx="838200" cy="200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118688</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2908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140261</xdr:rowOff>
    </xdr:from>
    <xdr:to>
      <xdr:col>24</xdr:col>
      <xdr:colOff>114300</xdr:colOff>
      <xdr:row>37</xdr:row>
      <xdr:rowOff>70411</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1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163073</xdr:rowOff>
    </xdr:from>
    <xdr:to>
      <xdr:col>19</xdr:col>
      <xdr:colOff>177800</xdr:colOff>
      <xdr:row>31</xdr:row>
      <xdr:rowOff>169502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5478023"/>
          <a:ext cx="889000" cy="6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160359</xdr:rowOff>
    </xdr:from>
    <xdr:to>
      <xdr:col>20</xdr:col>
      <xdr:colOff>38100</xdr:colOff>
      <xdr:row>37</xdr:row>
      <xdr:rowOff>90509</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3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81636</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425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169502</xdr:rowOff>
    </xdr:from>
    <xdr:to>
      <xdr:col>15</xdr:col>
      <xdr:colOff>50800</xdr:colOff>
      <xdr:row>32</xdr:row>
      <xdr:rowOff>153022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5484452"/>
          <a:ext cx="889000" cy="154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12107</xdr:rowOff>
    </xdr:from>
    <xdr:to>
      <xdr:col>15</xdr:col>
      <xdr:colOff>101600</xdr:colOff>
      <xdr:row>37</xdr:row>
      <xdr:rowOff>113707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5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104834</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448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108991</xdr:rowOff>
    </xdr:from>
    <xdr:to>
      <xdr:col>10</xdr:col>
      <xdr:colOff>114300</xdr:colOff>
      <xdr:row>32</xdr:row>
      <xdr:rowOff>153022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1130300" y="5595391"/>
          <a:ext cx="889000" cy="44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28331</xdr:rowOff>
    </xdr:from>
    <xdr:to>
      <xdr:col>10</xdr:col>
      <xdr:colOff>165100</xdr:colOff>
      <xdr:row>37</xdr:row>
      <xdr:rowOff>129931</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7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121058</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464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31769</xdr:rowOff>
    </xdr:from>
    <xdr:to>
      <xdr:col>6</xdr:col>
      <xdr:colOff>38100</xdr:colOff>
      <xdr:row>37</xdr:row>
      <xdr:rowOff>133369</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7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124496</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468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83038</xdr:rowOff>
    </xdr:from>
    <xdr:to>
      <xdr:col>24</xdr:col>
      <xdr:colOff>114300</xdr:colOff>
      <xdr:row>31</xdr:row>
      <xdr:rowOff>13188</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5226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12392</xdr:rowOff>
    </xdr:from>
    <xdr:ext cx="690189"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51558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1,144,616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112273</xdr:rowOff>
    </xdr:from>
    <xdr:to>
      <xdr:col>20</xdr:col>
      <xdr:colOff>38100</xdr:colOff>
      <xdr:row>32</xdr:row>
      <xdr:rowOff>42423</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5427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30</xdr:row>
      <xdr:rowOff>58950</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5202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118702</xdr:rowOff>
    </xdr:from>
    <xdr:to>
      <xdr:col>15</xdr:col>
      <xdr:colOff>101600</xdr:colOff>
      <xdr:row>32</xdr:row>
      <xdr:rowOff>48852</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543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30</xdr:row>
      <xdr:rowOff>65379</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5208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102222</xdr:rowOff>
    </xdr:from>
    <xdr:to>
      <xdr:col>10</xdr:col>
      <xdr:colOff>165100</xdr:colOff>
      <xdr:row>33</xdr:row>
      <xdr:rowOff>32372</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5588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48899</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5363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58191</xdr:rowOff>
    </xdr:from>
    <xdr:to>
      <xdr:col>6</xdr:col>
      <xdr:colOff>38100</xdr:colOff>
      <xdr:row>32</xdr:row>
      <xdr:rowOff>159791</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5544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31</xdr:row>
      <xdr:rowOff>4868</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5319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13757</xdr:rowOff>
    </xdr:from>
    <xdr:to>
      <xdr:col>24</xdr:col>
      <xdr:colOff>62865</xdr:colOff>
      <xdr:row>58</xdr:row>
      <xdr:rowOff>85980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929157"/>
          <a:ext cx="1270" cy="1100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89807</xdr:rowOff>
    </xdr:from>
    <xdr:ext cx="599010"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03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85980</xdr:rowOff>
    </xdr:from>
    <xdr:to>
      <xdr:col>24</xdr:col>
      <xdr:colOff>152400</xdr:colOff>
      <xdr:row>58</xdr:row>
      <xdr:rowOff>85980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03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131884</xdr:rowOff>
    </xdr:from>
    <xdr:ext cx="690189"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7043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2,525,467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13757</xdr:rowOff>
    </xdr:from>
    <xdr:to>
      <xdr:col>24</xdr:col>
      <xdr:colOff>152400</xdr:colOff>
      <xdr:row>52</xdr:row>
      <xdr:rowOff>13757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929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124190</xdr:rowOff>
    </xdr:from>
    <xdr:to>
      <xdr:col>24</xdr:col>
      <xdr:colOff>63500</xdr:colOff>
      <xdr:row>56</xdr:row>
      <xdr:rowOff>137732</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553940"/>
          <a:ext cx="838200" cy="184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86879</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8595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108452</xdr:rowOff>
    </xdr:from>
    <xdr:to>
      <xdr:col>24</xdr:col>
      <xdr:colOff>114300</xdr:colOff>
      <xdr:row>58</xdr:row>
      <xdr:rowOff>38602</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881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137732</xdr:rowOff>
    </xdr:from>
    <xdr:to>
      <xdr:col>19</xdr:col>
      <xdr:colOff>177800</xdr:colOff>
      <xdr:row>56</xdr:row>
      <xdr:rowOff>155925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738932"/>
          <a:ext cx="889000" cy="18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122393</xdr:rowOff>
    </xdr:from>
    <xdr:to>
      <xdr:col>20</xdr:col>
      <xdr:colOff>38100</xdr:colOff>
      <xdr:row>58</xdr:row>
      <xdr:rowOff>52543</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89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43670</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987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155925</xdr:rowOff>
    </xdr:from>
    <xdr:to>
      <xdr:col>15</xdr:col>
      <xdr:colOff>50800</xdr:colOff>
      <xdr:row>56</xdr:row>
      <xdr:rowOff>163518</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757125"/>
          <a:ext cx="889000" cy="7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130220</xdr:rowOff>
    </xdr:from>
    <xdr:to>
      <xdr:col>15</xdr:col>
      <xdr:colOff>101600</xdr:colOff>
      <xdr:row>58</xdr:row>
      <xdr:rowOff>60370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90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51497</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995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163518</xdr:rowOff>
    </xdr:from>
    <xdr:to>
      <xdr:col>10</xdr:col>
      <xdr:colOff>114300</xdr:colOff>
      <xdr:row>56</xdr:row>
      <xdr:rowOff>171187</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764718"/>
          <a:ext cx="889000" cy="7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146336</xdr:rowOff>
    </xdr:from>
    <xdr:to>
      <xdr:col>10</xdr:col>
      <xdr:colOff>165100</xdr:colOff>
      <xdr:row>58</xdr:row>
      <xdr:rowOff>76486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91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67613</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10011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139177</xdr:rowOff>
    </xdr:from>
    <xdr:to>
      <xdr:col>6</xdr:col>
      <xdr:colOff>38100</xdr:colOff>
      <xdr:row>58</xdr:row>
      <xdr:rowOff>69327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911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60454</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10004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73390</xdr:rowOff>
    </xdr:from>
    <xdr:to>
      <xdr:col>24</xdr:col>
      <xdr:colOff>114300</xdr:colOff>
      <xdr:row>56</xdr:row>
      <xdr:rowOff>3540</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50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96267</xdr:rowOff>
    </xdr:from>
    <xdr:ext cx="690189"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3545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1,158,924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86932</xdr:rowOff>
    </xdr:from>
    <xdr:to>
      <xdr:col>20</xdr:col>
      <xdr:colOff>38100</xdr:colOff>
      <xdr:row>57</xdr:row>
      <xdr:rowOff>17082</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68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33609</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9463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105125</xdr:rowOff>
    </xdr:from>
    <xdr:to>
      <xdr:col>15</xdr:col>
      <xdr:colOff>101600</xdr:colOff>
      <xdr:row>57</xdr:row>
      <xdr:rowOff>35275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706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51802</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9481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112718</xdr:rowOff>
    </xdr:from>
    <xdr:to>
      <xdr:col>10</xdr:col>
      <xdr:colOff>165100</xdr:colOff>
      <xdr:row>57</xdr:row>
      <xdr:rowOff>42868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713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59395</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9489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120387</xdr:rowOff>
    </xdr:from>
    <xdr:to>
      <xdr:col>6</xdr:col>
      <xdr:colOff>38100</xdr:colOff>
      <xdr:row>57</xdr:row>
      <xdr:rowOff>50537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72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67064</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9496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96525</xdr:rowOff>
    </xdr:from>
    <xdr:to>
      <xdr:col>24</xdr:col>
      <xdr:colOff>62865</xdr:colOff>
      <xdr:row>79</xdr:row>
      <xdr:rowOff>38305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69475"/>
          <a:ext cx="1270" cy="1313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42132</xdr:rowOff>
    </xdr:from>
    <xdr:ext cx="469744"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86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38305</xdr:rowOff>
    </xdr:from>
    <xdr:to>
      <xdr:col>24</xdr:col>
      <xdr:colOff>152400</xdr:colOff>
      <xdr:row>79</xdr:row>
      <xdr:rowOff>38305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82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43202</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44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96525</xdr:rowOff>
    </xdr:from>
    <xdr:to>
      <xdr:col>24</xdr:col>
      <xdr:colOff>152400</xdr:colOff>
      <xdr:row>71</xdr:row>
      <xdr:rowOff>96525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6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77456</xdr:rowOff>
    </xdr:from>
    <xdr:to>
      <xdr:col>24</xdr:col>
      <xdr:colOff>63500</xdr:colOff>
      <xdr:row>78</xdr:row>
      <xdr:rowOff>136914</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450556"/>
          <a:ext cx="838200" cy="59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5216</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378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26789</xdr:rowOff>
    </xdr:from>
    <xdr:to>
      <xdr:col>24</xdr:col>
      <xdr:colOff>114300</xdr:colOff>
      <xdr:row>78</xdr:row>
      <xdr:rowOff>128389</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39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136914</xdr:rowOff>
    </xdr:from>
    <xdr:to>
      <xdr:col>19</xdr:col>
      <xdr:colOff>177800</xdr:colOff>
      <xdr:row>78</xdr:row>
      <xdr:rowOff>148135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510014"/>
          <a:ext cx="889000" cy="11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56290</xdr:rowOff>
    </xdr:from>
    <xdr:to>
      <xdr:col>20</xdr:col>
      <xdr:colOff>38100</xdr:colOff>
      <xdr:row>78</xdr:row>
      <xdr:rowOff>157890</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42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2967</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204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146889</xdr:rowOff>
    </xdr:from>
    <xdr:to>
      <xdr:col>15</xdr:col>
      <xdr:colOff>50800</xdr:colOff>
      <xdr:row>78</xdr:row>
      <xdr:rowOff>148135</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519989"/>
          <a:ext cx="889000" cy="1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57055</xdr:rowOff>
    </xdr:from>
    <xdr:to>
      <xdr:col>15</xdr:col>
      <xdr:colOff>101600</xdr:colOff>
      <xdr:row>78</xdr:row>
      <xdr:rowOff>158655</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43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3732</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205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146889</xdr:rowOff>
    </xdr:from>
    <xdr:to>
      <xdr:col>10</xdr:col>
      <xdr:colOff>114300</xdr:colOff>
      <xdr:row>79</xdr:row>
      <xdr:rowOff>8868</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519989"/>
          <a:ext cx="889000" cy="3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62542</xdr:rowOff>
    </xdr:from>
    <xdr:to>
      <xdr:col>10</xdr:col>
      <xdr:colOff>165100</xdr:colOff>
      <xdr:row>78</xdr:row>
      <xdr:rowOff>164142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43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9219</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210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77733</xdr:rowOff>
    </xdr:from>
    <xdr:to>
      <xdr:col>6</xdr:col>
      <xdr:colOff>38100</xdr:colOff>
      <xdr:row>79</xdr:row>
      <xdr:rowOff>7883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45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24410</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226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26656</xdr:rowOff>
    </xdr:from>
    <xdr:to>
      <xdr:col>24</xdr:col>
      <xdr:colOff>114300</xdr:colOff>
      <xdr:row>78</xdr:row>
      <xdr:rowOff>128256</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399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49533</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251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86114</xdr:rowOff>
    </xdr:from>
    <xdr:to>
      <xdr:col>20</xdr:col>
      <xdr:colOff>38100</xdr:colOff>
      <xdr:row>79</xdr:row>
      <xdr:rowOff>16264</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459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79</xdr:row>
      <xdr:rowOff>7391</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3551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97335</xdr:rowOff>
    </xdr:from>
    <xdr:to>
      <xdr:col>15</xdr:col>
      <xdr:colOff>101600</xdr:colOff>
      <xdr:row>79</xdr:row>
      <xdr:rowOff>27485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470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79</xdr:row>
      <xdr:rowOff>18612</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3563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96089</xdr:rowOff>
    </xdr:from>
    <xdr:to>
      <xdr:col>10</xdr:col>
      <xdr:colOff>165100</xdr:colOff>
      <xdr:row>79</xdr:row>
      <xdr:rowOff>26239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46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79</xdr:row>
      <xdr:rowOff>17366</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3561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129518</xdr:rowOff>
    </xdr:from>
    <xdr:to>
      <xdr:col>6</xdr:col>
      <xdr:colOff>38100</xdr:colOff>
      <xdr:row>79</xdr:row>
      <xdr:rowOff>59668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502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50795</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595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40929</xdr:rowOff>
    </xdr:from>
    <xdr:to>
      <xdr:col>24</xdr:col>
      <xdr:colOff>62865</xdr:colOff>
      <xdr:row>98</xdr:row>
      <xdr:rowOff>71211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471429"/>
          <a:ext cx="1270" cy="140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75038</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877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71211</xdr:rowOff>
    </xdr:from>
    <xdr:to>
      <xdr:col>24</xdr:col>
      <xdr:colOff>152400</xdr:colOff>
      <xdr:row>98</xdr:row>
      <xdr:rowOff>71211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873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159056</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46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40929</xdr:rowOff>
    </xdr:from>
    <xdr:to>
      <xdr:col>24</xdr:col>
      <xdr:colOff>152400</xdr:colOff>
      <xdr:row>90</xdr:row>
      <xdr:rowOff>40929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471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51560</xdr:rowOff>
    </xdr:from>
    <xdr:to>
      <xdr:col>24</xdr:col>
      <xdr:colOff>63500</xdr:colOff>
      <xdr:row>95</xdr:row>
      <xdr:rowOff>11021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6167860"/>
          <a:ext cx="838200" cy="130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104125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2204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125698</xdr:rowOff>
    </xdr:from>
    <xdr:to>
      <xdr:col>24</xdr:col>
      <xdr:colOff>114300</xdr:colOff>
      <xdr:row>95</xdr:row>
      <xdr:rowOff>55848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4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6136</xdr:rowOff>
    </xdr:from>
    <xdr:to>
      <xdr:col>19</xdr:col>
      <xdr:colOff>177800</xdr:colOff>
      <xdr:row>95</xdr:row>
      <xdr:rowOff>11021</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2908300" y="16122436"/>
          <a:ext cx="889000" cy="176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154135</xdr:rowOff>
    </xdr:from>
    <xdr:to>
      <xdr:col>20</xdr:col>
      <xdr:colOff>38100</xdr:colOff>
      <xdr:row>95</xdr:row>
      <xdr:rowOff>84285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270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75412</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363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6136</xdr:rowOff>
    </xdr:from>
    <xdr:to>
      <xdr:col>15</xdr:col>
      <xdr:colOff>50800</xdr:colOff>
      <xdr:row>94</xdr:row>
      <xdr:rowOff>21239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6122436"/>
          <a:ext cx="889000" cy="15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31544</xdr:rowOff>
    </xdr:from>
    <xdr:to>
      <xdr:col>15</xdr:col>
      <xdr:colOff>101600</xdr:colOff>
      <xdr:row>95</xdr:row>
      <xdr:rowOff>133144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31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124271</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41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21239</xdr:rowOff>
    </xdr:from>
    <xdr:to>
      <xdr:col>10</xdr:col>
      <xdr:colOff>114300</xdr:colOff>
      <xdr:row>96</xdr:row>
      <xdr:rowOff>84630</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137539"/>
          <a:ext cx="889000" cy="406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143428</xdr:rowOff>
    </xdr:from>
    <xdr:to>
      <xdr:col>10</xdr:col>
      <xdr:colOff>165100</xdr:colOff>
      <xdr:row>95</xdr:row>
      <xdr:rowOff>73578</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64705</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352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99507</xdr:rowOff>
    </xdr:from>
    <xdr:to>
      <xdr:col>6</xdr:col>
      <xdr:colOff>38100</xdr:colOff>
      <xdr:row>96</xdr:row>
      <xdr:rowOff>29657</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38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46184</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16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760</xdr:rowOff>
    </xdr:from>
    <xdr:to>
      <xdr:col>24</xdr:col>
      <xdr:colOff>114300</xdr:colOff>
      <xdr:row>94</xdr:row>
      <xdr:rowOff>102360</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11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23637</xdr:rowOff>
    </xdr:from>
    <xdr:ext cx="599010"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5968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131671</xdr:rowOff>
    </xdr:from>
    <xdr:to>
      <xdr:col>20</xdr:col>
      <xdr:colOff>38100</xdr:colOff>
      <xdr:row>95</xdr:row>
      <xdr:rowOff>61821</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247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78348</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023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126786</xdr:rowOff>
    </xdr:from>
    <xdr:to>
      <xdr:col>15</xdr:col>
      <xdr:colOff>101600</xdr:colOff>
      <xdr:row>94</xdr:row>
      <xdr:rowOff>56936</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071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73463</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08795" y="15846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141889</xdr:rowOff>
    </xdr:from>
    <xdr:to>
      <xdr:col>10</xdr:col>
      <xdr:colOff>165100</xdr:colOff>
      <xdr:row>94</xdr:row>
      <xdr:rowOff>72039</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08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88566</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19795" y="15861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33830</xdr:rowOff>
    </xdr:from>
    <xdr:to>
      <xdr:col>6</xdr:col>
      <xdr:colOff>38100</xdr:colOff>
      <xdr:row>96</xdr:row>
      <xdr:rowOff>135430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49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126557</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585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31</xdr:row>
      <xdr:rowOff>21970</xdr:rowOff>
    </xdr:from>
    <xdr:ext cx="685572"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5918428" y="5336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78077</xdr:rowOff>
    </xdr:from>
    <xdr:to>
      <xdr:col>54</xdr:col>
      <xdr:colOff>189865</xdr:colOff>
      <xdr:row>39</xdr:row>
      <xdr:rowOff>10112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221577"/>
          <a:ext cx="1270" cy="1475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13939</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700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10112</xdr:rowOff>
    </xdr:from>
    <xdr:to>
      <xdr:col>55</xdr:col>
      <xdr:colOff>88900</xdr:colOff>
      <xdr:row>39</xdr:row>
      <xdr:rowOff>10112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696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24754</xdr:rowOff>
    </xdr:from>
    <xdr:ext cx="690189"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49968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78077</xdr:rowOff>
    </xdr:from>
    <xdr:to>
      <xdr:col>55</xdr:col>
      <xdr:colOff>88900</xdr:colOff>
      <xdr:row>30</xdr:row>
      <xdr:rowOff>78077</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221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52478</xdr:rowOff>
    </xdr:from>
    <xdr:to>
      <xdr:col>55</xdr:col>
      <xdr:colOff>0</xdr:colOff>
      <xdr:row>38</xdr:row>
      <xdr:rowOff>12801</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9639300" y="6396128"/>
          <a:ext cx="838200" cy="131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53117</xdr:rowOff>
    </xdr:from>
    <xdr:ext cx="599010"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63967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74690</xdr:rowOff>
    </xdr:from>
    <xdr:to>
      <xdr:col>55</xdr:col>
      <xdr:colOff>50800</xdr:colOff>
      <xdr:row>38</xdr:row>
      <xdr:rowOff>4840</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41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113762</xdr:rowOff>
    </xdr:from>
    <xdr:to>
      <xdr:col>50</xdr:col>
      <xdr:colOff>114300</xdr:colOff>
      <xdr:row>38</xdr:row>
      <xdr:rowOff>12801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8750300" y="6457412"/>
          <a:ext cx="889000" cy="70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127403</xdr:rowOff>
    </xdr:from>
    <xdr:to>
      <xdr:col>50</xdr:col>
      <xdr:colOff>165100</xdr:colOff>
      <xdr:row>38</xdr:row>
      <xdr:rowOff>57553</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471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74080</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39795" y="6246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113762</xdr:rowOff>
    </xdr:from>
    <xdr:to>
      <xdr:col>45</xdr:col>
      <xdr:colOff>177800</xdr:colOff>
      <xdr:row>38</xdr:row>
      <xdr:rowOff>15426</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7861300" y="6457412"/>
          <a:ext cx="889000" cy="73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138852</xdr:rowOff>
    </xdr:from>
    <xdr:to>
      <xdr:col>46</xdr:col>
      <xdr:colOff>38100</xdr:colOff>
      <xdr:row>38</xdr:row>
      <xdr:rowOff>69002</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48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60129</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50795" y="6575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114122</xdr:rowOff>
    </xdr:from>
    <xdr:to>
      <xdr:col>41</xdr:col>
      <xdr:colOff>50800</xdr:colOff>
      <xdr:row>38</xdr:row>
      <xdr:rowOff>15426</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6972300" y="6457772"/>
          <a:ext cx="889000" cy="72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156116</xdr:rowOff>
    </xdr:from>
    <xdr:to>
      <xdr:col>41</xdr:col>
      <xdr:colOff>101600</xdr:colOff>
      <xdr:row>38</xdr:row>
      <xdr:rowOff>86266</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499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77393</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61795" y="6592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35578</xdr:rowOff>
    </xdr:from>
    <xdr:to>
      <xdr:col>36</xdr:col>
      <xdr:colOff>165100</xdr:colOff>
      <xdr:row>37</xdr:row>
      <xdr:rowOff>137178</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37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153705</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672795" y="6154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1678</xdr:rowOff>
    </xdr:from>
    <xdr:to>
      <xdr:col>55</xdr:col>
      <xdr:colOff>50800</xdr:colOff>
      <xdr:row>37</xdr:row>
      <xdr:rowOff>103278</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345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24555</xdr:rowOff>
    </xdr:from>
    <xdr:ext cx="599010"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6196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133451</xdr:rowOff>
    </xdr:from>
    <xdr:to>
      <xdr:col>50</xdr:col>
      <xdr:colOff>165100</xdr:colOff>
      <xdr:row>38</xdr:row>
      <xdr:rowOff>63601</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6477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54728</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39795" y="6569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62962</xdr:rowOff>
    </xdr:from>
    <xdr:to>
      <xdr:col>46</xdr:col>
      <xdr:colOff>38100</xdr:colOff>
      <xdr:row>37</xdr:row>
      <xdr:rowOff>164562</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406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9639</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50795" y="6181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136077</xdr:rowOff>
    </xdr:from>
    <xdr:to>
      <xdr:col>41</xdr:col>
      <xdr:colOff>101600</xdr:colOff>
      <xdr:row>38</xdr:row>
      <xdr:rowOff>66227</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6479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82754</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61795" y="6254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63322</xdr:rowOff>
    </xdr:from>
    <xdr:to>
      <xdr:col>36</xdr:col>
      <xdr:colOff>165100</xdr:colOff>
      <xdr:row>37</xdr:row>
      <xdr:rowOff>164922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640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156049</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672795" y="6499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157152</xdr:rowOff>
    </xdr:from>
    <xdr:to>
      <xdr:col>54</xdr:col>
      <xdr:colOff>189865</xdr:colOff>
      <xdr:row>58</xdr:row>
      <xdr:rowOff>135541</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9072552"/>
          <a:ext cx="1270" cy="1007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139368</xdr:rowOff>
    </xdr:from>
    <xdr:ext cx="534377"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1008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135541</xdr:rowOff>
    </xdr:from>
    <xdr:to>
      <xdr:col>55</xdr:col>
      <xdr:colOff>88900</xdr:colOff>
      <xdr:row>58</xdr:row>
      <xdr:rowOff>135541</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1007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103829</xdr:rowOff>
    </xdr:from>
    <xdr:ext cx="690189"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8477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4,423,658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157152</xdr:rowOff>
    </xdr:from>
    <xdr:to>
      <xdr:col>55</xdr:col>
      <xdr:colOff>88900</xdr:colOff>
      <xdr:row>52</xdr:row>
      <xdr:rowOff>157152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9072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50</xdr:row>
      <xdr:rowOff>94975</xdr:rowOff>
    </xdr:from>
    <xdr:to>
      <xdr:col>55</xdr:col>
      <xdr:colOff>0</xdr:colOff>
      <xdr:row>56</xdr:row>
      <xdr:rowOff>156289</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9639300" y="8667475"/>
          <a:ext cx="838200" cy="1090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164373</xdr:rowOff>
    </xdr:from>
    <xdr:ext cx="599010"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9370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14496</xdr:rowOff>
    </xdr:from>
    <xdr:to>
      <xdr:col>55</xdr:col>
      <xdr:colOff>50800</xdr:colOff>
      <xdr:row>58</xdr:row>
      <xdr:rowOff>116096</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6700" y="9958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50</xdr:row>
      <xdr:rowOff>94975</xdr:rowOff>
    </xdr:from>
    <xdr:to>
      <xdr:col>50</xdr:col>
      <xdr:colOff>114300</xdr:colOff>
      <xdr:row>57</xdr:row>
      <xdr:rowOff>51546</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8750300" y="8667475"/>
          <a:ext cx="889000" cy="1156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18342</xdr:rowOff>
    </xdr:from>
    <xdr:to>
      <xdr:col>50</xdr:col>
      <xdr:colOff>165100</xdr:colOff>
      <xdr:row>58</xdr:row>
      <xdr:rowOff>119942</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588500" y="996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111069</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39795" y="10055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96960</xdr:rowOff>
    </xdr:from>
    <xdr:to>
      <xdr:col>45</xdr:col>
      <xdr:colOff>177800</xdr:colOff>
      <xdr:row>57</xdr:row>
      <xdr:rowOff>51546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7861300" y="9355260"/>
          <a:ext cx="889000" cy="468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21213</xdr:rowOff>
    </xdr:from>
    <xdr:to>
      <xdr:col>46</xdr:col>
      <xdr:colOff>38100</xdr:colOff>
      <xdr:row>58</xdr:row>
      <xdr:rowOff>122813</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9500" y="996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113940</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50795" y="10058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96960</xdr:rowOff>
    </xdr:from>
    <xdr:to>
      <xdr:col>41</xdr:col>
      <xdr:colOff>50800</xdr:colOff>
      <xdr:row>56</xdr:row>
      <xdr:rowOff>38258</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6972300" y="9355260"/>
          <a:ext cx="889000" cy="284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5989</xdr:rowOff>
    </xdr:from>
    <xdr:to>
      <xdr:col>41</xdr:col>
      <xdr:colOff>101600</xdr:colOff>
      <xdr:row>58</xdr:row>
      <xdr:rowOff>107589</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995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98716</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61795" y="10042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12925</xdr:rowOff>
    </xdr:from>
    <xdr:to>
      <xdr:col>36</xdr:col>
      <xdr:colOff>165100</xdr:colOff>
      <xdr:row>58</xdr:row>
      <xdr:rowOff>114525</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1500" y="995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105652</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672795" y="10049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105489</xdr:rowOff>
    </xdr:from>
    <xdr:to>
      <xdr:col>55</xdr:col>
      <xdr:colOff>50800</xdr:colOff>
      <xdr:row>57</xdr:row>
      <xdr:rowOff>35639</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0426700" y="970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128366</xdr:rowOff>
    </xdr:from>
    <xdr:ext cx="690189"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955811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1,427,433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50</xdr:row>
      <xdr:rowOff>44175</xdr:rowOff>
    </xdr:from>
    <xdr:to>
      <xdr:col>50</xdr:col>
      <xdr:colOff>165100</xdr:colOff>
      <xdr:row>50</xdr:row>
      <xdr:rowOff>145775</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588500" y="861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150205</xdr:colOff>
      <xdr:row>48</xdr:row>
      <xdr:rowOff>162302</xdr:rowOff>
    </xdr:from>
    <xdr:ext cx="690189"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294205" y="83919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6,195,648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746</xdr:rowOff>
    </xdr:from>
    <xdr:to>
      <xdr:col>46</xdr:col>
      <xdr:colOff>38100</xdr:colOff>
      <xdr:row>57</xdr:row>
      <xdr:rowOff>102346</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99500" y="9773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23205</xdr:colOff>
      <xdr:row>55</xdr:row>
      <xdr:rowOff>118873</xdr:rowOff>
    </xdr:from>
    <xdr:ext cx="690189"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05205" y="95486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46160</xdr:rowOff>
    </xdr:from>
    <xdr:to>
      <xdr:col>41</xdr:col>
      <xdr:colOff>101600</xdr:colOff>
      <xdr:row>54</xdr:row>
      <xdr:rowOff>147760</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10500" y="930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86705</xdr:colOff>
      <xdr:row>52</xdr:row>
      <xdr:rowOff>164287</xdr:rowOff>
    </xdr:from>
    <xdr:ext cx="690189"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16205" y="90796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3,186,964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158908</xdr:rowOff>
    </xdr:from>
    <xdr:to>
      <xdr:col>36</xdr:col>
      <xdr:colOff>165100</xdr:colOff>
      <xdr:row>56</xdr:row>
      <xdr:rowOff>89058</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921500" y="9588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150205</xdr:colOff>
      <xdr:row>54</xdr:row>
      <xdr:rowOff>105585</xdr:rowOff>
    </xdr:from>
    <xdr:ext cx="690189"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627205" y="936388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1,943,753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129435</xdr:rowOff>
    </xdr:from>
    <xdr:to>
      <xdr:col>54</xdr:col>
      <xdr:colOff>189865</xdr:colOff>
      <xdr:row>79</xdr:row>
      <xdr:rowOff>44450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10475595" y="11959485"/>
          <a:ext cx="1270" cy="1629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6" name="普通建設事業費 （ うち新規整備　）最小値テキスト">
          <a:extLst>
            <a:ext uri="{FF2B5EF4-FFF2-40B4-BE49-F238E27FC236}">
              <a16:creationId xmlns:a16="http://schemas.microsoft.com/office/drawing/2014/main" id="{00000000-0008-0000-0600-00008C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76112</xdr:rowOff>
    </xdr:from>
    <xdr:ext cx="690189" cy="259045"/>
    <xdr:sp macro="" textlink="">
      <xdr:nvSpPr>
        <xdr:cNvPr id="398" name="普通建設事業費 （ うち新規整備　）最大値テキスト">
          <a:extLst>
            <a:ext uri="{FF2B5EF4-FFF2-40B4-BE49-F238E27FC236}">
              <a16:creationId xmlns:a16="http://schemas.microsoft.com/office/drawing/2014/main" id="{00000000-0008-0000-0600-00008E010000}"/>
            </a:ext>
          </a:extLst>
        </xdr:cNvPr>
        <xdr:cNvSpPr txBox="1"/>
      </xdr:nvSpPr>
      <xdr:spPr>
        <a:xfrm>
          <a:off x="10528300" y="117347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129435</xdr:rowOff>
    </xdr:from>
    <xdr:to>
      <xdr:col>55</xdr:col>
      <xdr:colOff>88900</xdr:colOff>
      <xdr:row>69</xdr:row>
      <xdr:rowOff>129435</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1959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23902</xdr:rowOff>
    </xdr:from>
    <xdr:to>
      <xdr:col>55</xdr:col>
      <xdr:colOff>0</xdr:colOff>
      <xdr:row>76</xdr:row>
      <xdr:rowOff>39300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9639300" y="12882652"/>
          <a:ext cx="838200" cy="186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158335</xdr:rowOff>
    </xdr:from>
    <xdr:ext cx="599010" cy="259045"/>
    <xdr:sp macro="" textlink="">
      <xdr:nvSpPr>
        <xdr:cNvPr id="401" name="普通建設事業費 （ うち新規整備　）平均値テキスト">
          <a:extLst>
            <a:ext uri="{FF2B5EF4-FFF2-40B4-BE49-F238E27FC236}">
              <a16:creationId xmlns:a16="http://schemas.microsoft.com/office/drawing/2014/main" id="{00000000-0008-0000-0600-000091010000}"/>
            </a:ext>
          </a:extLst>
        </xdr:cNvPr>
        <xdr:cNvSpPr txBox="1"/>
      </xdr:nvSpPr>
      <xdr:spPr>
        <a:xfrm>
          <a:off x="10528300" y="133599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8458</xdr:rowOff>
    </xdr:from>
    <xdr:to>
      <xdr:col>55</xdr:col>
      <xdr:colOff>50800</xdr:colOff>
      <xdr:row>78</xdr:row>
      <xdr:rowOff>110058</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10426700" y="1338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23902</xdr:rowOff>
    </xdr:from>
    <xdr:to>
      <xdr:col>50</xdr:col>
      <xdr:colOff>114300</xdr:colOff>
      <xdr:row>78</xdr:row>
      <xdr:rowOff>88077</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8750300" y="12882652"/>
          <a:ext cx="889000" cy="578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16126</xdr:rowOff>
    </xdr:from>
    <xdr:to>
      <xdr:col>50</xdr:col>
      <xdr:colOff>165100</xdr:colOff>
      <xdr:row>78</xdr:row>
      <xdr:rowOff>117726</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588500" y="13389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78</xdr:row>
      <xdr:rowOff>108853</xdr:rowOff>
    </xdr:from>
    <xdr:ext cx="599010"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339795" y="13481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164314</xdr:rowOff>
    </xdr:from>
    <xdr:to>
      <xdr:col>45</xdr:col>
      <xdr:colOff>177800</xdr:colOff>
      <xdr:row>78</xdr:row>
      <xdr:rowOff>88077</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7861300" y="13023064"/>
          <a:ext cx="889000" cy="438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40542</xdr:rowOff>
    </xdr:from>
    <xdr:to>
      <xdr:col>46</xdr:col>
      <xdr:colOff>38100</xdr:colOff>
      <xdr:row>78</xdr:row>
      <xdr:rowOff>142142</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8699500" y="1341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133269</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483111" y="13506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164314</xdr:rowOff>
    </xdr:from>
    <xdr:to>
      <xdr:col>41</xdr:col>
      <xdr:colOff>50800</xdr:colOff>
      <xdr:row>76</xdr:row>
      <xdr:rowOff>147538</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6972300" y="13023064"/>
          <a:ext cx="889000" cy="15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160350</xdr:rowOff>
    </xdr:from>
    <xdr:to>
      <xdr:col>41</xdr:col>
      <xdr:colOff>101600</xdr:colOff>
      <xdr:row>78</xdr:row>
      <xdr:rowOff>90500</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7810500" y="133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78</xdr:row>
      <xdr:rowOff>81627</xdr:rowOff>
    </xdr:from>
    <xdr:ext cx="59901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561795" y="13454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16554</xdr:rowOff>
    </xdr:from>
    <xdr:to>
      <xdr:col>36</xdr:col>
      <xdr:colOff>165100</xdr:colOff>
      <xdr:row>78</xdr:row>
      <xdr:rowOff>118154</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6921500" y="1338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78</xdr:row>
      <xdr:rowOff>109281</xdr:rowOff>
    </xdr:from>
    <xdr:ext cx="59901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672795" y="13482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159950</xdr:rowOff>
    </xdr:from>
    <xdr:to>
      <xdr:col>55</xdr:col>
      <xdr:colOff>50800</xdr:colOff>
      <xdr:row>76</xdr:row>
      <xdr:rowOff>90100</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10426700" y="130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11377</xdr:rowOff>
    </xdr:from>
    <xdr:ext cx="599010" cy="259045"/>
    <xdr:sp macro="" textlink="">
      <xdr:nvSpPr>
        <xdr:cNvPr id="420" name="普通建設事業費 （ うち新規整備　）該当値テキスト">
          <a:extLst>
            <a:ext uri="{FF2B5EF4-FFF2-40B4-BE49-F238E27FC236}">
              <a16:creationId xmlns:a16="http://schemas.microsoft.com/office/drawing/2014/main" id="{00000000-0008-0000-0600-0000A4010000}"/>
            </a:ext>
          </a:extLst>
        </xdr:cNvPr>
        <xdr:cNvSpPr txBox="1"/>
      </xdr:nvSpPr>
      <xdr:spPr>
        <a:xfrm>
          <a:off x="10528300" y="12870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144552</xdr:rowOff>
    </xdr:from>
    <xdr:to>
      <xdr:col>50</xdr:col>
      <xdr:colOff>165100</xdr:colOff>
      <xdr:row>75</xdr:row>
      <xdr:rowOff>74702</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9588500" y="12831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73</xdr:row>
      <xdr:rowOff>91229</xdr:rowOff>
    </xdr:from>
    <xdr:ext cx="59901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339795" y="12607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37277</xdr:rowOff>
    </xdr:from>
    <xdr:to>
      <xdr:col>46</xdr:col>
      <xdr:colOff>38100</xdr:colOff>
      <xdr:row>78</xdr:row>
      <xdr:rowOff>138877</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8699500" y="1341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155404</xdr:rowOff>
    </xdr:from>
    <xdr:ext cx="59901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450795" y="13185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113514</xdr:rowOff>
    </xdr:from>
    <xdr:to>
      <xdr:col>41</xdr:col>
      <xdr:colOff>101600</xdr:colOff>
      <xdr:row>76</xdr:row>
      <xdr:rowOff>43664</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7810500" y="12972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74</xdr:row>
      <xdr:rowOff>60191</xdr:rowOff>
    </xdr:from>
    <xdr:ext cx="59901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561795" y="12747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96738</xdr:rowOff>
    </xdr:from>
    <xdr:to>
      <xdr:col>36</xdr:col>
      <xdr:colOff>165100</xdr:colOff>
      <xdr:row>77</xdr:row>
      <xdr:rowOff>26888</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6921500" y="1312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75</xdr:row>
      <xdr:rowOff>43415</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672795" y="12902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94</xdr:row>
      <xdr:rowOff>109970</xdr:rowOff>
    </xdr:from>
    <xdr:to>
      <xdr:col>54</xdr:col>
      <xdr:colOff>189865</xdr:colOff>
      <xdr:row>98</xdr:row>
      <xdr:rowOff>138280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10475595" y="16226270"/>
          <a:ext cx="1270" cy="714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154912</xdr:rowOff>
    </xdr:from>
    <xdr:ext cx="469744" cy="259045"/>
    <xdr:sp macro="" textlink="">
      <xdr:nvSpPr>
        <xdr:cNvPr id="451" name="普通建設事業費 （ うち更新整備　）最小値テキスト">
          <a:extLst>
            <a:ext uri="{FF2B5EF4-FFF2-40B4-BE49-F238E27FC236}">
              <a16:creationId xmlns:a16="http://schemas.microsoft.com/office/drawing/2014/main" id="{00000000-0008-0000-0600-0000C3010000}"/>
            </a:ext>
          </a:extLst>
        </xdr:cNvPr>
        <xdr:cNvSpPr txBox="1"/>
      </xdr:nvSpPr>
      <xdr:spPr>
        <a:xfrm>
          <a:off x="10528300" y="16957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138280</xdr:rowOff>
    </xdr:from>
    <xdr:to>
      <xdr:col>55</xdr:col>
      <xdr:colOff>88900</xdr:colOff>
      <xdr:row>98</xdr:row>
      <xdr:rowOff>138280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6940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56647</xdr:rowOff>
    </xdr:from>
    <xdr:ext cx="690189" cy="259045"/>
    <xdr:sp macro="" textlink="">
      <xdr:nvSpPr>
        <xdr:cNvPr id="453" name="普通建設事業費 （ うち更新整備　）最大値テキスト">
          <a:extLst>
            <a:ext uri="{FF2B5EF4-FFF2-40B4-BE49-F238E27FC236}">
              <a16:creationId xmlns:a16="http://schemas.microsoft.com/office/drawing/2014/main" id="{00000000-0008-0000-0600-0000C5010000}"/>
            </a:ext>
          </a:extLst>
        </xdr:cNvPr>
        <xdr:cNvSpPr txBox="1"/>
      </xdr:nvSpPr>
      <xdr:spPr>
        <a:xfrm>
          <a:off x="10528300" y="1600149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94</xdr:row>
      <xdr:rowOff>109970</xdr:rowOff>
    </xdr:from>
    <xdr:to>
      <xdr:col>55</xdr:col>
      <xdr:colOff>88900</xdr:colOff>
      <xdr:row>94</xdr:row>
      <xdr:rowOff>109970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226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50667</xdr:rowOff>
    </xdr:from>
    <xdr:to>
      <xdr:col>55</xdr:col>
      <xdr:colOff>0</xdr:colOff>
      <xdr:row>97</xdr:row>
      <xdr:rowOff>82423</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9639300" y="15652617"/>
          <a:ext cx="838200" cy="1060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27911</xdr:rowOff>
    </xdr:from>
    <xdr:ext cx="599010" cy="259045"/>
    <xdr:sp macro="" textlink="">
      <xdr:nvSpPr>
        <xdr:cNvPr id="456" name="普通建設事業費 （ うち更新整備　）平均値テキスト">
          <a:extLst>
            <a:ext uri="{FF2B5EF4-FFF2-40B4-BE49-F238E27FC236}">
              <a16:creationId xmlns:a16="http://schemas.microsoft.com/office/drawing/2014/main" id="{00000000-0008-0000-0600-0000C8010000}"/>
            </a:ext>
          </a:extLst>
        </xdr:cNvPr>
        <xdr:cNvSpPr txBox="1"/>
      </xdr:nvSpPr>
      <xdr:spPr>
        <a:xfrm>
          <a:off x="10528300" y="168300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49484</xdr:rowOff>
    </xdr:from>
    <xdr:to>
      <xdr:col>55</xdr:col>
      <xdr:colOff>50800</xdr:colOff>
      <xdr:row>98</xdr:row>
      <xdr:rowOff>151084</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10426700" y="1685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50667</xdr:rowOff>
    </xdr:from>
    <xdr:to>
      <xdr:col>50</xdr:col>
      <xdr:colOff>114300</xdr:colOff>
      <xdr:row>97</xdr:row>
      <xdr:rowOff>75598</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8750300" y="15652617"/>
          <a:ext cx="889000" cy="1053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49870</xdr:rowOff>
    </xdr:from>
    <xdr:to>
      <xdr:col>50</xdr:col>
      <xdr:colOff>165100</xdr:colOff>
      <xdr:row>98</xdr:row>
      <xdr:rowOff>151470</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9588500" y="1685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142597</xdr:rowOff>
    </xdr:from>
    <xdr:ext cx="59901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9339795" y="16944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27378</xdr:rowOff>
    </xdr:from>
    <xdr:to>
      <xdr:col>45</xdr:col>
      <xdr:colOff>177800</xdr:colOff>
      <xdr:row>97</xdr:row>
      <xdr:rowOff>75598</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7861300" y="16315128"/>
          <a:ext cx="889000" cy="391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47182</xdr:rowOff>
    </xdr:from>
    <xdr:to>
      <xdr:col>46</xdr:col>
      <xdr:colOff>38100</xdr:colOff>
      <xdr:row>98</xdr:row>
      <xdr:rowOff>148782</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8699500" y="1684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139909</xdr:rowOff>
    </xdr:from>
    <xdr:ext cx="59901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450795" y="16942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27378</xdr:rowOff>
    </xdr:from>
    <xdr:to>
      <xdr:col>41</xdr:col>
      <xdr:colOff>50800</xdr:colOff>
      <xdr:row>96</xdr:row>
      <xdr:rowOff>112285</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6972300" y="16315128"/>
          <a:ext cx="889000" cy="256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46006</xdr:rowOff>
    </xdr:from>
    <xdr:to>
      <xdr:col>41</xdr:col>
      <xdr:colOff>101600</xdr:colOff>
      <xdr:row>98</xdr:row>
      <xdr:rowOff>147606</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7810500" y="1684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138733</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7561795" y="16940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44569</xdr:rowOff>
    </xdr:from>
    <xdr:to>
      <xdr:col>36</xdr:col>
      <xdr:colOff>165100</xdr:colOff>
      <xdr:row>98</xdr:row>
      <xdr:rowOff>146169</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6921500" y="16846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137296</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672795" y="16939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31623</xdr:rowOff>
    </xdr:from>
    <xdr:to>
      <xdr:col>55</xdr:col>
      <xdr:colOff>50800</xdr:colOff>
      <xdr:row>97</xdr:row>
      <xdr:rowOff>133223</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10426700" y="16662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54500</xdr:rowOff>
    </xdr:from>
    <xdr:ext cx="690189" cy="259045"/>
    <xdr:sp macro="" textlink="">
      <xdr:nvSpPr>
        <xdr:cNvPr id="475" name="普通建設事業費 （ うち更新整備　）該当値テキスト">
          <a:extLst>
            <a:ext uri="{FF2B5EF4-FFF2-40B4-BE49-F238E27FC236}">
              <a16:creationId xmlns:a16="http://schemas.microsoft.com/office/drawing/2014/main" id="{00000000-0008-0000-0600-0000DB010000}"/>
            </a:ext>
          </a:extLst>
        </xdr:cNvPr>
        <xdr:cNvSpPr txBox="1"/>
      </xdr:nvSpPr>
      <xdr:spPr>
        <a:xfrm>
          <a:off x="10528300" y="1651370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90</xdr:row>
      <xdr:rowOff>171317</xdr:rowOff>
    </xdr:from>
    <xdr:to>
      <xdr:col>50</xdr:col>
      <xdr:colOff>165100</xdr:colOff>
      <xdr:row>91</xdr:row>
      <xdr:rowOff>101467</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9588500" y="1560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150205</xdr:colOff>
      <xdr:row>89</xdr:row>
      <xdr:rowOff>117994</xdr:rowOff>
    </xdr:from>
    <xdr:ext cx="690189"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294205" y="153770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5,639,470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24798</xdr:rowOff>
    </xdr:from>
    <xdr:to>
      <xdr:col>46</xdr:col>
      <xdr:colOff>38100</xdr:colOff>
      <xdr:row>97</xdr:row>
      <xdr:rowOff>126398</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8699500" y="1665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23205</xdr:colOff>
      <xdr:row>95</xdr:row>
      <xdr:rowOff>142925</xdr:rowOff>
    </xdr:from>
    <xdr:ext cx="690189"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05205" y="164306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148028</xdr:rowOff>
    </xdr:from>
    <xdr:to>
      <xdr:col>41</xdr:col>
      <xdr:colOff>101600</xdr:colOff>
      <xdr:row>95</xdr:row>
      <xdr:rowOff>78178</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7810500" y="16264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86705</xdr:colOff>
      <xdr:row>93</xdr:row>
      <xdr:rowOff>94705</xdr:rowOff>
    </xdr:from>
    <xdr:ext cx="690189"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16205" y="1603955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2,741,345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61485</xdr:rowOff>
    </xdr:from>
    <xdr:to>
      <xdr:col>36</xdr:col>
      <xdr:colOff>165100</xdr:colOff>
      <xdr:row>96</xdr:row>
      <xdr:rowOff>163085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6921500" y="1652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150205</xdr:colOff>
      <xdr:row>95</xdr:row>
      <xdr:rowOff>8162</xdr:rowOff>
    </xdr:from>
    <xdr:ext cx="690189"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627205" y="162959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1,619,924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151115</xdr:rowOff>
    </xdr:from>
    <xdr:to>
      <xdr:col>85</xdr:col>
      <xdr:colOff>126364</xdr:colOff>
      <xdr:row>39</xdr:row>
      <xdr:rowOff>44450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flipV="1">
          <a:off x="16317595" y="5294615"/>
          <a:ext cx="1269" cy="143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8" name="災害復旧事業費最小値テキスト">
          <a:extLst>
            <a:ext uri="{FF2B5EF4-FFF2-40B4-BE49-F238E27FC236}">
              <a16:creationId xmlns:a16="http://schemas.microsoft.com/office/drawing/2014/main" id="{00000000-0008-0000-0600-0000FC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97792</xdr:rowOff>
    </xdr:from>
    <xdr:ext cx="599010" cy="259045"/>
    <xdr:sp macro="" textlink="">
      <xdr:nvSpPr>
        <xdr:cNvPr id="510" name="災害復旧事業費最大値テキスト">
          <a:extLst>
            <a:ext uri="{FF2B5EF4-FFF2-40B4-BE49-F238E27FC236}">
              <a16:creationId xmlns:a16="http://schemas.microsoft.com/office/drawing/2014/main" id="{00000000-0008-0000-0600-0000FE010000}"/>
            </a:ext>
          </a:extLst>
        </xdr:cNvPr>
        <xdr:cNvSpPr txBox="1"/>
      </xdr:nvSpPr>
      <xdr:spPr>
        <a:xfrm>
          <a:off x="16370300" y="5069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151115</xdr:rowOff>
    </xdr:from>
    <xdr:to>
      <xdr:col>86</xdr:col>
      <xdr:colOff>25400</xdr:colOff>
      <xdr:row>30</xdr:row>
      <xdr:rowOff>151115</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529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106340</xdr:rowOff>
    </xdr:from>
    <xdr:to>
      <xdr:col>85</xdr:col>
      <xdr:colOff>127000</xdr:colOff>
      <xdr:row>39</xdr:row>
      <xdr:rowOff>37657</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5481300" y="6621440"/>
          <a:ext cx="838200" cy="102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80216</xdr:rowOff>
    </xdr:from>
    <xdr:ext cx="534377" cy="259045"/>
    <xdr:sp macro="" textlink="">
      <xdr:nvSpPr>
        <xdr:cNvPr id="513" name="災害復旧事業費平均値テキスト">
          <a:extLst>
            <a:ext uri="{FF2B5EF4-FFF2-40B4-BE49-F238E27FC236}">
              <a16:creationId xmlns:a16="http://schemas.microsoft.com/office/drawing/2014/main" id="{00000000-0008-0000-0600-000001020000}"/>
            </a:ext>
          </a:extLst>
        </xdr:cNvPr>
        <xdr:cNvSpPr txBox="1"/>
      </xdr:nvSpPr>
      <xdr:spPr>
        <a:xfrm>
          <a:off x="16370300" y="6595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101789</xdr:rowOff>
    </xdr:from>
    <xdr:to>
      <xdr:col>85</xdr:col>
      <xdr:colOff>177800</xdr:colOff>
      <xdr:row>39</xdr:row>
      <xdr:rowOff>31939</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6268700" y="661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156106</xdr:rowOff>
    </xdr:from>
    <xdr:to>
      <xdr:col>81</xdr:col>
      <xdr:colOff>50800</xdr:colOff>
      <xdr:row>39</xdr:row>
      <xdr:rowOff>37657</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4592300" y="6499756"/>
          <a:ext cx="889000" cy="224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90100</xdr:rowOff>
    </xdr:from>
    <xdr:to>
      <xdr:col>81</xdr:col>
      <xdr:colOff>101600</xdr:colOff>
      <xdr:row>39</xdr:row>
      <xdr:rowOff>20250</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5430500" y="66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36777</xdr:rowOff>
    </xdr:from>
    <xdr:ext cx="534377"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5214111" y="6380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155234</xdr:rowOff>
    </xdr:from>
    <xdr:to>
      <xdr:col>76</xdr:col>
      <xdr:colOff>114300</xdr:colOff>
      <xdr:row>37</xdr:row>
      <xdr:rowOff>156106</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3703300" y="6498884"/>
          <a:ext cx="889000" cy="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88222</xdr:rowOff>
    </xdr:from>
    <xdr:to>
      <xdr:col>76</xdr:col>
      <xdr:colOff>165100</xdr:colOff>
      <xdr:row>39</xdr:row>
      <xdr:rowOff>18372</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4541500" y="660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9499</xdr:rowOff>
    </xdr:from>
    <xdr:ext cx="534377"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325111" y="6696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137060</xdr:rowOff>
    </xdr:from>
    <xdr:to>
      <xdr:col>71</xdr:col>
      <xdr:colOff>177800</xdr:colOff>
      <xdr:row>37</xdr:row>
      <xdr:rowOff>155234</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814300" y="6309260"/>
          <a:ext cx="889000" cy="18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84175</xdr:rowOff>
    </xdr:from>
    <xdr:to>
      <xdr:col>72</xdr:col>
      <xdr:colOff>38100</xdr:colOff>
      <xdr:row>39</xdr:row>
      <xdr:rowOff>14325</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3652500" y="659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5452</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436111" y="6692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66627</xdr:rowOff>
    </xdr:from>
    <xdr:to>
      <xdr:col>67</xdr:col>
      <xdr:colOff>101600</xdr:colOff>
      <xdr:row>38</xdr:row>
      <xdr:rowOff>168227</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2763500" y="658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159354</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547111" y="6674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55540</xdr:rowOff>
    </xdr:from>
    <xdr:to>
      <xdr:col>85</xdr:col>
      <xdr:colOff>177800</xdr:colOff>
      <xdr:row>38</xdr:row>
      <xdr:rowOff>157140</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6268700" y="657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14917</xdr:rowOff>
    </xdr:from>
    <xdr:ext cx="534377" cy="259045"/>
    <xdr:sp macro="" textlink="">
      <xdr:nvSpPr>
        <xdr:cNvPr id="532" name="災害復旧事業費該当値テキスト">
          <a:extLst>
            <a:ext uri="{FF2B5EF4-FFF2-40B4-BE49-F238E27FC236}">
              <a16:creationId xmlns:a16="http://schemas.microsoft.com/office/drawing/2014/main" id="{00000000-0008-0000-0600-000014020000}"/>
            </a:ext>
          </a:extLst>
        </xdr:cNvPr>
        <xdr:cNvSpPr txBox="1"/>
      </xdr:nvSpPr>
      <xdr:spPr>
        <a:xfrm>
          <a:off x="16370300" y="6358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158307</xdr:rowOff>
    </xdr:from>
    <xdr:to>
      <xdr:col>81</xdr:col>
      <xdr:colOff>101600</xdr:colOff>
      <xdr:row>39</xdr:row>
      <xdr:rowOff>88457</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5430500" y="6673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79584</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46428" y="6766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105306</xdr:rowOff>
    </xdr:from>
    <xdr:to>
      <xdr:col>76</xdr:col>
      <xdr:colOff>165100</xdr:colOff>
      <xdr:row>38</xdr:row>
      <xdr:rowOff>35456</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4541500" y="6448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51983</xdr:rowOff>
    </xdr:from>
    <xdr:ext cx="534377"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325111" y="622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104434</xdr:rowOff>
    </xdr:from>
    <xdr:to>
      <xdr:col>72</xdr:col>
      <xdr:colOff>38100</xdr:colOff>
      <xdr:row>38</xdr:row>
      <xdr:rowOff>34584</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3652500" y="6448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51111</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436111" y="6223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86260</xdr:rowOff>
    </xdr:from>
    <xdr:to>
      <xdr:col>67</xdr:col>
      <xdr:colOff>101600</xdr:colOff>
      <xdr:row>37</xdr:row>
      <xdr:rowOff>16410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2763500" y="625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35</xdr:row>
      <xdr:rowOff>32937</xdr:rowOff>
    </xdr:from>
    <xdr:ext cx="59901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514795" y="6033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5" name="失業対策事業費グラフ枠">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7" name="失業対策事業費最小値テキスト">
          <a:extLst>
            <a:ext uri="{FF2B5EF4-FFF2-40B4-BE49-F238E27FC236}">
              <a16:creationId xmlns:a16="http://schemas.microsoft.com/office/drawing/2014/main" id="{00000000-0008-0000-0600-00002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9" name="失業対策事業費最大値テキスト">
          <a:extLst>
            <a:ext uri="{FF2B5EF4-FFF2-40B4-BE49-F238E27FC236}">
              <a16:creationId xmlns:a16="http://schemas.microsoft.com/office/drawing/2014/main" id="{00000000-0008-0000-0600-00002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2" name="失業対策事業費平均値テキスト">
          <a:extLst>
            <a:ext uri="{FF2B5EF4-FFF2-40B4-BE49-F238E27FC236}">
              <a16:creationId xmlns:a16="http://schemas.microsoft.com/office/drawing/2014/main" id="{00000000-0008-0000-0600-00003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1" name="失業対策事業費該当値テキスト">
          <a:extLst>
            <a:ext uri="{FF2B5EF4-FFF2-40B4-BE49-F238E27FC236}">
              <a16:creationId xmlns:a16="http://schemas.microsoft.com/office/drawing/2014/main" id="{00000000-0008-0000-0600-00004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73</xdr:row>
      <xdr:rowOff>168927</xdr:rowOff>
    </xdr:from>
    <xdr:ext cx="685572"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760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71</xdr:row>
      <xdr:rowOff>130827</xdr:rowOff>
    </xdr:from>
    <xdr:ext cx="685572"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760428" y="1230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75</xdr:row>
      <xdr:rowOff>98709</xdr:rowOff>
    </xdr:from>
    <xdr:to>
      <xdr:col>85</xdr:col>
      <xdr:colOff>126364</xdr:colOff>
      <xdr:row>79</xdr:row>
      <xdr:rowOff>44450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957459"/>
          <a:ext cx="1269" cy="631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45386</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2732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75</xdr:row>
      <xdr:rowOff>98709</xdr:rowOff>
    </xdr:from>
    <xdr:to>
      <xdr:col>86</xdr:col>
      <xdr:colOff>25400</xdr:colOff>
      <xdr:row>75</xdr:row>
      <xdr:rowOff>98709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957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104704</xdr:rowOff>
    </xdr:from>
    <xdr:to>
      <xdr:col>85</xdr:col>
      <xdr:colOff>127000</xdr:colOff>
      <xdr:row>75</xdr:row>
      <xdr:rowOff>106425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5481300" y="12963454"/>
          <a:ext cx="838200" cy="1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9989</xdr:rowOff>
    </xdr:from>
    <xdr:ext cx="599010"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33830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31562</xdr:rowOff>
    </xdr:from>
    <xdr:to>
      <xdr:col>85</xdr:col>
      <xdr:colOff>177800</xdr:colOff>
      <xdr:row>78</xdr:row>
      <xdr:rowOff>133162</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3404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70</xdr:row>
      <xdr:rowOff>77441</xdr:rowOff>
    </xdr:from>
    <xdr:to>
      <xdr:col>81</xdr:col>
      <xdr:colOff>50800</xdr:colOff>
      <xdr:row>75</xdr:row>
      <xdr:rowOff>104704</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4592300" y="12078941"/>
          <a:ext cx="889000" cy="884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27077</xdr:rowOff>
    </xdr:from>
    <xdr:to>
      <xdr:col>81</xdr:col>
      <xdr:colOff>101600</xdr:colOff>
      <xdr:row>78</xdr:row>
      <xdr:rowOff>128677</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3400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78</xdr:row>
      <xdr:rowOff>119804</xdr:rowOff>
    </xdr:from>
    <xdr:ext cx="599010"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181795" y="13492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70</xdr:row>
      <xdr:rowOff>77441</xdr:rowOff>
    </xdr:from>
    <xdr:to>
      <xdr:col>76</xdr:col>
      <xdr:colOff>114300</xdr:colOff>
      <xdr:row>75</xdr:row>
      <xdr:rowOff>161812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3703300" y="12078941"/>
          <a:ext cx="889000" cy="941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40162</xdr:rowOff>
    </xdr:from>
    <xdr:to>
      <xdr:col>76</xdr:col>
      <xdr:colOff>165100</xdr:colOff>
      <xdr:row>78</xdr:row>
      <xdr:rowOff>141762</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341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78</xdr:row>
      <xdr:rowOff>132889</xdr:rowOff>
    </xdr:from>
    <xdr:ext cx="59901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292795" y="13505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161812</xdr:rowOff>
    </xdr:from>
    <xdr:to>
      <xdr:col>71</xdr:col>
      <xdr:colOff>177800</xdr:colOff>
      <xdr:row>76</xdr:row>
      <xdr:rowOff>46811</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2814300" y="13020562"/>
          <a:ext cx="889000" cy="56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50963</xdr:rowOff>
    </xdr:from>
    <xdr:to>
      <xdr:col>72</xdr:col>
      <xdr:colOff>38100</xdr:colOff>
      <xdr:row>78</xdr:row>
      <xdr:rowOff>152563</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342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78</xdr:row>
      <xdr:rowOff>143690</xdr:rowOff>
    </xdr:from>
    <xdr:ext cx="59901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03795" y="13516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48938</xdr:rowOff>
    </xdr:from>
    <xdr:to>
      <xdr:col>67</xdr:col>
      <xdr:colOff>101600</xdr:colOff>
      <xdr:row>78</xdr:row>
      <xdr:rowOff>150538</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342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141665</xdr:rowOff>
    </xdr:from>
    <xdr:ext cx="59901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14795" y="13514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55625</xdr:rowOff>
    </xdr:from>
    <xdr:to>
      <xdr:col>85</xdr:col>
      <xdr:colOff>177800</xdr:colOff>
      <xdr:row>75</xdr:row>
      <xdr:rowOff>157225</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2914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938</xdr:rowOff>
    </xdr:from>
    <xdr:ext cx="599010"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2859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53904</xdr:rowOff>
    </xdr:from>
    <xdr:to>
      <xdr:col>81</xdr:col>
      <xdr:colOff>101600</xdr:colOff>
      <xdr:row>75</xdr:row>
      <xdr:rowOff>155504</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2912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581</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181795" y="12687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70</xdr:row>
      <xdr:rowOff>26641</xdr:rowOff>
    </xdr:from>
    <xdr:to>
      <xdr:col>76</xdr:col>
      <xdr:colOff>165100</xdr:colOff>
      <xdr:row>70</xdr:row>
      <xdr:rowOff>128241</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2028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74</xdr:col>
      <xdr:colOff>150205</xdr:colOff>
      <xdr:row>68</xdr:row>
      <xdr:rowOff>144768</xdr:rowOff>
    </xdr:from>
    <xdr:ext cx="690189"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247205" y="118033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1,981,705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111012</xdr:rowOff>
    </xdr:from>
    <xdr:to>
      <xdr:col>72</xdr:col>
      <xdr:colOff>38100</xdr:colOff>
      <xdr:row>76</xdr:row>
      <xdr:rowOff>41162</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2969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57689</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03795" y="12744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167461</xdr:rowOff>
    </xdr:from>
    <xdr:to>
      <xdr:col>67</xdr:col>
      <xdr:colOff>101600</xdr:colOff>
      <xdr:row>76</xdr:row>
      <xdr:rowOff>97611</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302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114138</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14795" y="12801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78225</xdr:rowOff>
    </xdr:from>
    <xdr:to>
      <xdr:col>85</xdr:col>
      <xdr:colOff>126364</xdr:colOff>
      <xdr:row>98</xdr:row>
      <xdr:rowOff>139616</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flipV="1">
          <a:off x="16317595" y="15508725"/>
          <a:ext cx="1269" cy="1432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143443</xdr:rowOff>
    </xdr:from>
    <xdr:ext cx="313932" cy="259045"/>
    <xdr:sp macro="" textlink="">
      <xdr:nvSpPr>
        <xdr:cNvPr id="669" name="積立金最小値テキスト">
          <a:extLst>
            <a:ext uri="{FF2B5EF4-FFF2-40B4-BE49-F238E27FC236}">
              <a16:creationId xmlns:a16="http://schemas.microsoft.com/office/drawing/2014/main" id="{00000000-0008-0000-0600-00009D020000}"/>
            </a:ext>
          </a:extLst>
        </xdr:cNvPr>
        <xdr:cNvSpPr txBox="1"/>
      </xdr:nvSpPr>
      <xdr:spPr>
        <a:xfrm>
          <a:off x="16370300" y="169455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139616</xdr:rowOff>
    </xdr:from>
    <xdr:to>
      <xdr:col>86</xdr:col>
      <xdr:colOff>25400</xdr:colOff>
      <xdr:row>98</xdr:row>
      <xdr:rowOff>139616</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6230600" y="16941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24902</xdr:rowOff>
    </xdr:from>
    <xdr:ext cx="690189" cy="259045"/>
    <xdr:sp macro="" textlink="">
      <xdr:nvSpPr>
        <xdr:cNvPr id="671" name="積立金最大値テキスト">
          <a:extLst>
            <a:ext uri="{FF2B5EF4-FFF2-40B4-BE49-F238E27FC236}">
              <a16:creationId xmlns:a16="http://schemas.microsoft.com/office/drawing/2014/main" id="{00000000-0008-0000-0600-00009F020000}"/>
            </a:ext>
          </a:extLst>
        </xdr:cNvPr>
        <xdr:cNvSpPr txBox="1"/>
      </xdr:nvSpPr>
      <xdr:spPr>
        <a:xfrm>
          <a:off x="16370300" y="1528395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78225</xdr:rowOff>
    </xdr:from>
    <xdr:to>
      <xdr:col>86</xdr:col>
      <xdr:colOff>25400</xdr:colOff>
      <xdr:row>90</xdr:row>
      <xdr:rowOff>78225</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5508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64129</xdr:rowOff>
    </xdr:from>
    <xdr:to>
      <xdr:col>85</xdr:col>
      <xdr:colOff>127000</xdr:colOff>
      <xdr:row>96</xdr:row>
      <xdr:rowOff>159545</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5481300" y="16523329"/>
          <a:ext cx="838200" cy="95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133951</xdr:rowOff>
    </xdr:from>
    <xdr:ext cx="599010" cy="259045"/>
    <xdr:sp macro="" textlink="">
      <xdr:nvSpPr>
        <xdr:cNvPr id="674" name="積立金平均値テキスト">
          <a:extLst>
            <a:ext uri="{FF2B5EF4-FFF2-40B4-BE49-F238E27FC236}">
              <a16:creationId xmlns:a16="http://schemas.microsoft.com/office/drawing/2014/main" id="{00000000-0008-0000-0600-0000A2020000}"/>
            </a:ext>
          </a:extLst>
        </xdr:cNvPr>
        <xdr:cNvSpPr txBox="1"/>
      </xdr:nvSpPr>
      <xdr:spPr>
        <a:xfrm>
          <a:off x="16370300" y="167646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155524</xdr:rowOff>
    </xdr:from>
    <xdr:to>
      <xdr:col>85</xdr:col>
      <xdr:colOff>177800</xdr:colOff>
      <xdr:row>98</xdr:row>
      <xdr:rowOff>85674</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6268700" y="1678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115581</xdr:rowOff>
    </xdr:from>
    <xdr:to>
      <xdr:col>81</xdr:col>
      <xdr:colOff>50800</xdr:colOff>
      <xdr:row>96</xdr:row>
      <xdr:rowOff>159545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4592300" y="16574781"/>
          <a:ext cx="889000" cy="43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160666</xdr:rowOff>
    </xdr:from>
    <xdr:to>
      <xdr:col>81</xdr:col>
      <xdr:colOff>101600</xdr:colOff>
      <xdr:row>98</xdr:row>
      <xdr:rowOff>90816</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5430500" y="16791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81943</xdr:rowOff>
    </xdr:from>
    <xdr:ext cx="599010"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5181795" y="16884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115581</xdr:rowOff>
    </xdr:from>
    <xdr:to>
      <xdr:col>76</xdr:col>
      <xdr:colOff>114300</xdr:colOff>
      <xdr:row>97</xdr:row>
      <xdr:rowOff>167542</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3703300" y="16574781"/>
          <a:ext cx="889000" cy="223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117900</xdr:rowOff>
    </xdr:from>
    <xdr:to>
      <xdr:col>76</xdr:col>
      <xdr:colOff>165100</xdr:colOff>
      <xdr:row>98</xdr:row>
      <xdr:rowOff>48050</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4541500" y="1674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39177</xdr:rowOff>
    </xdr:from>
    <xdr:ext cx="599010"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4292795" y="16841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167542</xdr:rowOff>
    </xdr:from>
    <xdr:to>
      <xdr:col>71</xdr:col>
      <xdr:colOff>177800</xdr:colOff>
      <xdr:row>98</xdr:row>
      <xdr:rowOff>86776</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2814300" y="16798192"/>
          <a:ext cx="889000" cy="90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54332</xdr:rowOff>
    </xdr:from>
    <xdr:to>
      <xdr:col>72</xdr:col>
      <xdr:colOff>38100</xdr:colOff>
      <xdr:row>97</xdr:row>
      <xdr:rowOff>155932</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3652500" y="1668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1009</xdr:rowOff>
    </xdr:from>
    <xdr:ext cx="59901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403795" y="16460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19740</xdr:rowOff>
    </xdr:from>
    <xdr:to>
      <xdr:col>67</xdr:col>
      <xdr:colOff>101600</xdr:colOff>
      <xdr:row>98</xdr:row>
      <xdr:rowOff>121340</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2763500" y="1682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137867</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2547111" y="16597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13329</xdr:rowOff>
    </xdr:from>
    <xdr:to>
      <xdr:col>85</xdr:col>
      <xdr:colOff>177800</xdr:colOff>
      <xdr:row>96</xdr:row>
      <xdr:rowOff>114929</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6268700" y="16472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36206</xdr:rowOff>
    </xdr:from>
    <xdr:ext cx="599010" cy="259045"/>
    <xdr:sp macro="" textlink="">
      <xdr:nvSpPr>
        <xdr:cNvPr id="693" name="積立金該当値テキスト">
          <a:extLst>
            <a:ext uri="{FF2B5EF4-FFF2-40B4-BE49-F238E27FC236}">
              <a16:creationId xmlns:a16="http://schemas.microsoft.com/office/drawing/2014/main" id="{00000000-0008-0000-0600-0000B5020000}"/>
            </a:ext>
          </a:extLst>
        </xdr:cNvPr>
        <xdr:cNvSpPr txBox="1"/>
      </xdr:nvSpPr>
      <xdr:spPr>
        <a:xfrm>
          <a:off x="16370300" y="16323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108745</xdr:rowOff>
    </xdr:from>
    <xdr:to>
      <xdr:col>81</xdr:col>
      <xdr:colOff>101600</xdr:colOff>
      <xdr:row>97</xdr:row>
      <xdr:rowOff>38895</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5430500" y="16567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55422</xdr:rowOff>
    </xdr:from>
    <xdr:ext cx="59901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181795" y="16343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64781</xdr:rowOff>
    </xdr:from>
    <xdr:to>
      <xdr:col>76</xdr:col>
      <xdr:colOff>165100</xdr:colOff>
      <xdr:row>96</xdr:row>
      <xdr:rowOff>166381</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4541500" y="16523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11458</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292795" y="16299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116742</xdr:rowOff>
    </xdr:from>
    <xdr:to>
      <xdr:col>72</xdr:col>
      <xdr:colOff>38100</xdr:colOff>
      <xdr:row>98</xdr:row>
      <xdr:rowOff>46892</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3652500" y="16747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38019</xdr:rowOff>
    </xdr:from>
    <xdr:ext cx="59901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03795" y="16840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35976</xdr:rowOff>
    </xdr:from>
    <xdr:to>
      <xdr:col>67</xdr:col>
      <xdr:colOff>101600</xdr:colOff>
      <xdr:row>98</xdr:row>
      <xdr:rowOff>137576</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2763500" y="1683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128703</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47111" y="16930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692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692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2" name="投資及び出資金グラフ枠">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5100</xdr:rowOff>
    </xdr:from>
    <xdr:to>
      <xdr:col>116</xdr:col>
      <xdr:colOff>62864</xdr:colOff>
      <xdr:row>38</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flipV="1">
          <a:off x="22159595" y="5148600"/>
          <a:ext cx="1269" cy="150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147153</xdr:rowOff>
    </xdr:from>
    <xdr:ext cx="249299" cy="259045"/>
    <xdr:sp macro="" textlink="">
      <xdr:nvSpPr>
        <xdr:cNvPr id="724" name="投資及び出資金最小値テキスト">
          <a:extLst>
            <a:ext uri="{FF2B5EF4-FFF2-40B4-BE49-F238E27FC236}">
              <a16:creationId xmlns:a16="http://schemas.microsoft.com/office/drawing/2014/main" id="{00000000-0008-0000-0600-0000D4020000}"/>
            </a:ext>
          </a:extLst>
        </xdr:cNvPr>
        <xdr:cNvSpPr txBox="1"/>
      </xdr:nvSpPr>
      <xdr:spPr>
        <a:xfrm>
          <a:off x="22212300" y="66622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123227</xdr:rowOff>
    </xdr:from>
    <xdr:ext cx="599010" cy="259045"/>
    <xdr:sp macro="" textlink="">
      <xdr:nvSpPr>
        <xdr:cNvPr id="726" name="投資及び出資金最大値テキスト">
          <a:extLst>
            <a:ext uri="{FF2B5EF4-FFF2-40B4-BE49-F238E27FC236}">
              <a16:creationId xmlns:a16="http://schemas.microsoft.com/office/drawing/2014/main" id="{00000000-0008-0000-0600-0000D6020000}"/>
            </a:ext>
          </a:extLst>
        </xdr:cNvPr>
        <xdr:cNvSpPr txBox="1"/>
      </xdr:nvSpPr>
      <xdr:spPr>
        <a:xfrm>
          <a:off x="22212300" y="4923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5100</xdr:rowOff>
    </xdr:from>
    <xdr:to>
      <xdr:col>116</xdr:col>
      <xdr:colOff>152400</xdr:colOff>
      <xdr:row>30</xdr:row>
      <xdr:rowOff>5100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514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64603</xdr:rowOff>
    </xdr:from>
    <xdr:ext cx="469744" cy="259045"/>
    <xdr:sp macro="" textlink="">
      <xdr:nvSpPr>
        <xdr:cNvPr id="729" name="投資及び出資金平均値テキスト">
          <a:extLst>
            <a:ext uri="{FF2B5EF4-FFF2-40B4-BE49-F238E27FC236}">
              <a16:creationId xmlns:a16="http://schemas.microsoft.com/office/drawing/2014/main" id="{00000000-0008-0000-0600-0000D9020000}"/>
            </a:ext>
          </a:extLst>
        </xdr:cNvPr>
        <xdr:cNvSpPr txBox="1"/>
      </xdr:nvSpPr>
      <xdr:spPr>
        <a:xfrm>
          <a:off x="22212300" y="64082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41726</xdr:rowOff>
    </xdr:from>
    <xdr:to>
      <xdr:col>116</xdr:col>
      <xdr:colOff>114300</xdr:colOff>
      <xdr:row>38</xdr:row>
      <xdr:rowOff>143326</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2110700" y="6556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53156</xdr:rowOff>
    </xdr:from>
    <xdr:to>
      <xdr:col>112</xdr:col>
      <xdr:colOff>38100</xdr:colOff>
      <xdr:row>38</xdr:row>
      <xdr:rowOff>154756</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1272500" y="65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171283</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1088428" y="6343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80222</xdr:rowOff>
    </xdr:from>
    <xdr:to>
      <xdr:col>107</xdr:col>
      <xdr:colOff>101600</xdr:colOff>
      <xdr:row>39</xdr:row>
      <xdr:rowOff>10372</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0383500" y="659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26899</xdr:rowOff>
    </xdr:from>
    <xdr:ext cx="378565"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0245017" y="6370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76245</xdr:rowOff>
    </xdr:from>
    <xdr:to>
      <xdr:col>102</xdr:col>
      <xdr:colOff>165100</xdr:colOff>
      <xdr:row>39</xdr:row>
      <xdr:rowOff>6395</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9494500" y="659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22922</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9310428" y="636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72953</xdr:rowOff>
    </xdr:from>
    <xdr:to>
      <xdr:col>98</xdr:col>
      <xdr:colOff>38100</xdr:colOff>
      <xdr:row>39</xdr:row>
      <xdr:rowOff>3103</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8605500" y="6588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19630</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8421428" y="6363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20153</xdr:rowOff>
    </xdr:from>
    <xdr:ext cx="249299" cy="259045"/>
    <xdr:sp macro="" textlink="">
      <xdr:nvSpPr>
        <xdr:cNvPr id="748" name="投資及び出資金該当値テキスト">
          <a:extLst>
            <a:ext uri="{FF2B5EF4-FFF2-40B4-BE49-F238E27FC236}">
              <a16:creationId xmlns:a16="http://schemas.microsoft.com/office/drawing/2014/main" id="{00000000-0008-0000-0600-0000EC020000}"/>
            </a:ext>
          </a:extLst>
        </xdr:cNvPr>
        <xdr:cNvSpPr txBox="1"/>
      </xdr:nvSpPr>
      <xdr:spPr>
        <a:xfrm>
          <a:off x="22212300" y="65352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120628</xdr:rowOff>
    </xdr:from>
    <xdr:to>
      <xdr:col>116</xdr:col>
      <xdr:colOff>62864</xdr:colOff>
      <xdr:row>59</xdr:row>
      <xdr:rowOff>98878</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693128"/>
          <a:ext cx="1269" cy="152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102968</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10218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67305</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68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120628</xdr:rowOff>
    </xdr:from>
    <xdr:to>
      <xdr:col>116</xdr:col>
      <xdr:colOff>152400</xdr:colOff>
      <xdr:row>50</xdr:row>
      <xdr:rowOff>120628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693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20419</xdr:rowOff>
    </xdr:from>
    <xdr:ext cx="469744"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9645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168992</xdr:rowOff>
    </xdr:from>
    <xdr:to>
      <xdr:col>116</xdr:col>
      <xdr:colOff>114300</xdr:colOff>
      <xdr:row>59</xdr:row>
      <xdr:rowOff>99142</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10113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126782</xdr:rowOff>
    </xdr:from>
    <xdr:to>
      <xdr:col>112</xdr:col>
      <xdr:colOff>38100</xdr:colOff>
      <xdr:row>59</xdr:row>
      <xdr:rowOff>56932</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100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73459</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088428" y="9846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148352</xdr:rowOff>
    </xdr:from>
    <xdr:to>
      <xdr:col>107</xdr:col>
      <xdr:colOff>101600</xdr:colOff>
      <xdr:row>59</xdr:row>
      <xdr:rowOff>78502</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10092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95029</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199428" y="9867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158738</xdr:rowOff>
    </xdr:from>
    <xdr:to>
      <xdr:col>102</xdr:col>
      <xdr:colOff>165100</xdr:colOff>
      <xdr:row>59</xdr:row>
      <xdr:rowOff>88888</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10102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105415</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878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111401</xdr:rowOff>
    </xdr:from>
    <xdr:to>
      <xdr:col>98</xdr:col>
      <xdr:colOff>38100</xdr:colOff>
      <xdr:row>59</xdr:row>
      <xdr:rowOff>41551</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1005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58078</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830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147418</xdr:rowOff>
    </xdr:from>
    <xdr:ext cx="249299"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10091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151126</xdr:rowOff>
    </xdr:from>
    <xdr:to>
      <xdr:col>116</xdr:col>
      <xdr:colOff>62864</xdr:colOff>
      <xdr:row>78</xdr:row>
      <xdr:rowOff>96487</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2159595" y="12152626"/>
          <a:ext cx="1269" cy="1316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100314</xdr:rowOff>
    </xdr:from>
    <xdr:ext cx="534377" cy="259045"/>
    <xdr:sp macro="" textlink="">
      <xdr:nvSpPr>
        <xdr:cNvPr id="840" name="繰出金最小値テキスト">
          <a:extLst>
            <a:ext uri="{FF2B5EF4-FFF2-40B4-BE49-F238E27FC236}">
              <a16:creationId xmlns:a16="http://schemas.microsoft.com/office/drawing/2014/main" id="{00000000-0008-0000-0600-000048030000}"/>
            </a:ext>
          </a:extLst>
        </xdr:cNvPr>
        <xdr:cNvSpPr txBox="1"/>
      </xdr:nvSpPr>
      <xdr:spPr>
        <a:xfrm>
          <a:off x="22212300" y="1347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96487</xdr:rowOff>
    </xdr:from>
    <xdr:to>
      <xdr:col>116</xdr:col>
      <xdr:colOff>152400</xdr:colOff>
      <xdr:row>78</xdr:row>
      <xdr:rowOff>96487</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2072600" y="13469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97803</xdr:rowOff>
    </xdr:from>
    <xdr:ext cx="599010" cy="259045"/>
    <xdr:sp macro="" textlink="">
      <xdr:nvSpPr>
        <xdr:cNvPr id="842" name="繰出金最大値テキスト">
          <a:extLst>
            <a:ext uri="{FF2B5EF4-FFF2-40B4-BE49-F238E27FC236}">
              <a16:creationId xmlns:a16="http://schemas.microsoft.com/office/drawing/2014/main" id="{00000000-0008-0000-0600-00004A030000}"/>
            </a:ext>
          </a:extLst>
        </xdr:cNvPr>
        <xdr:cNvSpPr txBox="1"/>
      </xdr:nvSpPr>
      <xdr:spPr>
        <a:xfrm>
          <a:off x="22212300" y="11927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151126</xdr:rowOff>
    </xdr:from>
    <xdr:to>
      <xdr:col>116</xdr:col>
      <xdr:colOff>152400</xdr:colOff>
      <xdr:row>70</xdr:row>
      <xdr:rowOff>151126</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2152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16336</xdr:rowOff>
    </xdr:from>
    <xdr:to>
      <xdr:col>116</xdr:col>
      <xdr:colOff>63500</xdr:colOff>
      <xdr:row>74</xdr:row>
      <xdr:rowOff>68328</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1323300" y="12703636"/>
          <a:ext cx="838200" cy="51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151609</xdr:rowOff>
    </xdr:from>
    <xdr:ext cx="534377" cy="259045"/>
    <xdr:sp macro="" textlink="">
      <xdr:nvSpPr>
        <xdr:cNvPr id="845" name="繰出金平均値テキスト">
          <a:extLst>
            <a:ext uri="{FF2B5EF4-FFF2-40B4-BE49-F238E27FC236}">
              <a16:creationId xmlns:a16="http://schemas.microsoft.com/office/drawing/2014/main" id="{00000000-0008-0000-0600-00004D030000}"/>
            </a:ext>
          </a:extLst>
        </xdr:cNvPr>
        <xdr:cNvSpPr txBox="1"/>
      </xdr:nvSpPr>
      <xdr:spPr>
        <a:xfrm>
          <a:off x="22212300" y="13181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1732</xdr:rowOff>
    </xdr:from>
    <xdr:to>
      <xdr:col>116</xdr:col>
      <xdr:colOff>114300</xdr:colOff>
      <xdr:row>77</xdr:row>
      <xdr:rowOff>103332</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2110700" y="1320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16336</xdr:rowOff>
    </xdr:from>
    <xdr:to>
      <xdr:col>111</xdr:col>
      <xdr:colOff>177800</xdr:colOff>
      <xdr:row>75</xdr:row>
      <xdr:rowOff>27115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0434300" y="12703636"/>
          <a:ext cx="889000" cy="182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7358</xdr:rowOff>
    </xdr:from>
    <xdr:to>
      <xdr:col>112</xdr:col>
      <xdr:colOff>38100</xdr:colOff>
      <xdr:row>76</xdr:row>
      <xdr:rowOff>108958</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1272500" y="13037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100085</xdr:rowOff>
    </xdr:from>
    <xdr:ext cx="599010"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1023795" y="13130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28551</xdr:rowOff>
    </xdr:from>
    <xdr:to>
      <xdr:col>107</xdr:col>
      <xdr:colOff>50800</xdr:colOff>
      <xdr:row>75</xdr:row>
      <xdr:rowOff>27115</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9545300" y="12715851"/>
          <a:ext cx="889000" cy="170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150572</xdr:rowOff>
    </xdr:from>
    <xdr:to>
      <xdr:col>107</xdr:col>
      <xdr:colOff>101600</xdr:colOff>
      <xdr:row>76</xdr:row>
      <xdr:rowOff>80722</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0383500" y="1300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76</xdr:row>
      <xdr:rowOff>71849</xdr:rowOff>
    </xdr:from>
    <xdr:ext cx="599010"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0134795" y="13102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94159</xdr:rowOff>
    </xdr:from>
    <xdr:to>
      <xdr:col>102</xdr:col>
      <xdr:colOff>114300</xdr:colOff>
      <xdr:row>74</xdr:row>
      <xdr:rowOff>28551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656300" y="12610009"/>
          <a:ext cx="889000" cy="105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6383</xdr:rowOff>
    </xdr:from>
    <xdr:to>
      <xdr:col>102</xdr:col>
      <xdr:colOff>165100</xdr:colOff>
      <xdr:row>76</xdr:row>
      <xdr:rowOff>107983</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19494500" y="1303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99110</xdr:rowOff>
    </xdr:from>
    <xdr:ext cx="59901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9245795" y="13129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36029</xdr:rowOff>
    </xdr:from>
    <xdr:to>
      <xdr:col>98</xdr:col>
      <xdr:colOff>38100</xdr:colOff>
      <xdr:row>76</xdr:row>
      <xdr:rowOff>137629</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8605500" y="13066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76</xdr:row>
      <xdr:rowOff>128756</xdr:rowOff>
    </xdr:from>
    <xdr:ext cx="59901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356795" y="13158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17528</xdr:rowOff>
    </xdr:from>
    <xdr:to>
      <xdr:col>116</xdr:col>
      <xdr:colOff>114300</xdr:colOff>
      <xdr:row>74</xdr:row>
      <xdr:rowOff>119128</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2110700" y="12704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40405</xdr:rowOff>
    </xdr:from>
    <xdr:ext cx="599010" cy="259045"/>
    <xdr:sp macro="" textlink="">
      <xdr:nvSpPr>
        <xdr:cNvPr id="864" name="繰出金該当値テキスト">
          <a:extLst>
            <a:ext uri="{FF2B5EF4-FFF2-40B4-BE49-F238E27FC236}">
              <a16:creationId xmlns:a16="http://schemas.microsoft.com/office/drawing/2014/main" id="{00000000-0008-0000-0600-000060030000}"/>
            </a:ext>
          </a:extLst>
        </xdr:cNvPr>
        <xdr:cNvSpPr txBox="1"/>
      </xdr:nvSpPr>
      <xdr:spPr>
        <a:xfrm>
          <a:off x="22212300" y="12556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136986</xdr:rowOff>
    </xdr:from>
    <xdr:to>
      <xdr:col>112</xdr:col>
      <xdr:colOff>38100</xdr:colOff>
      <xdr:row>74</xdr:row>
      <xdr:rowOff>67136</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1272500" y="1265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72</xdr:row>
      <xdr:rowOff>83663</xdr:rowOff>
    </xdr:from>
    <xdr:ext cx="59901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23795" y="12428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147765</xdr:rowOff>
    </xdr:from>
    <xdr:to>
      <xdr:col>107</xdr:col>
      <xdr:colOff>101600</xdr:colOff>
      <xdr:row>75</xdr:row>
      <xdr:rowOff>77915</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0383500" y="12835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73</xdr:row>
      <xdr:rowOff>94442</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34795" y="12610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149201</xdr:rowOff>
    </xdr:from>
    <xdr:to>
      <xdr:col>102</xdr:col>
      <xdr:colOff>165100</xdr:colOff>
      <xdr:row>74</xdr:row>
      <xdr:rowOff>79351</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19494500" y="12665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72</xdr:row>
      <xdr:rowOff>95878</xdr:rowOff>
    </xdr:from>
    <xdr:ext cx="59901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45795" y="12440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43359</xdr:rowOff>
    </xdr:from>
    <xdr:to>
      <xdr:col>98</xdr:col>
      <xdr:colOff>38100</xdr:colOff>
      <xdr:row>73</xdr:row>
      <xdr:rowOff>144959</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8605500" y="12559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71</xdr:row>
      <xdr:rowOff>161486</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56795" y="12334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a:extLst>
            <a:ext uri="{FF2B5EF4-FFF2-40B4-BE49-F238E27FC236}">
              <a16:creationId xmlns:a16="http://schemas.microsoft.com/office/drawing/2014/main" id="{00000000-0008-0000-0600-00007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a:extLst>
            <a:ext uri="{FF2B5EF4-FFF2-40B4-BE49-F238E27FC236}">
              <a16:creationId xmlns:a16="http://schemas.microsoft.com/office/drawing/2014/main" id="{00000000-0008-0000-0600-00007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a:extLst>
            <a:ext uri="{FF2B5EF4-FFF2-40B4-BE49-F238E27FC236}">
              <a16:creationId xmlns:a16="http://schemas.microsoft.com/office/drawing/2014/main" id="{00000000-0008-0000-0600-00007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a:extLst>
            <a:ext uri="{FF2B5EF4-FFF2-40B4-BE49-F238E27FC236}">
              <a16:creationId xmlns:a16="http://schemas.microsoft.com/office/drawing/2014/main" id="{00000000-0008-0000-0600-00009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歳出決算総額は、住民一人当たり約</a:t>
          </a:r>
          <a:r>
            <a:rPr kumimoji="1" lang="en-US" altLang="ja-JP" sz="1300">
              <a:latin typeface="ＭＳ Ｐゴシック" panose="020B0600070205080204" pitchFamily="50" charset="-128"/>
              <a:ea typeface="ＭＳ Ｐゴシック" panose="020B0600070205080204" pitchFamily="50" charset="-128"/>
            </a:rPr>
            <a:t>5,760</a:t>
          </a:r>
          <a:r>
            <a:rPr kumimoji="1" lang="ja-JP" altLang="en-US" sz="1300">
              <a:latin typeface="ＭＳ Ｐゴシック" panose="020B0600070205080204" pitchFamily="50" charset="-128"/>
              <a:ea typeface="ＭＳ Ｐゴシック" panose="020B0600070205080204" pitchFamily="50" charset="-128"/>
            </a:rPr>
            <a:t>千円となっている。人口の少ない本村において、住民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コストは高額になり、類似団体と比較しても、ほとんどの性質別において、非常に高く推移している。小離島群から構成されるという特殊性から、公共施設数も多く、維持管理に費用を要し、物件費等の財政需要も高い。ブロードバンド関連の維持管理業務や、イベントに係る事業費などにより</a:t>
          </a:r>
          <a:r>
            <a:rPr kumimoji="1" lang="en-US" altLang="ja-JP" sz="1300">
              <a:latin typeface="ＭＳ Ｐゴシック" panose="020B0600070205080204" pitchFamily="50" charset="-128"/>
              <a:ea typeface="ＭＳ Ｐゴシック" panose="020B0600070205080204" pitchFamily="50" charset="-128"/>
            </a:rPr>
            <a:t>R5</a:t>
          </a:r>
          <a:r>
            <a:rPr kumimoji="1" lang="ja-JP" altLang="en-US" sz="1300">
              <a:latin typeface="ＭＳ Ｐゴシック" panose="020B0600070205080204" pitchFamily="50" charset="-128"/>
              <a:ea typeface="ＭＳ Ｐゴシック" panose="020B0600070205080204" pitchFamily="50" charset="-128"/>
            </a:rPr>
            <a:t>年度と比較し特に物件費が増加しており、加えて、引き続き人口は減少傾向にあることから、人口１人当たりに換算すると類似団体を大きく上回っている。今後、各課や出先機関ごとの適切な職員数配置に努め、人件費の抑制を図り、また、緊急性・重要性により事業の優先順位を精査し、物件費の削減に努める。</a:t>
          </a:r>
        </a:p>
        <a:p>
          <a:r>
            <a:rPr kumimoji="1" lang="ja-JP" altLang="en-US" sz="1300">
              <a:latin typeface="ＭＳ Ｐゴシック" panose="020B0600070205080204" pitchFamily="50" charset="-128"/>
              <a:ea typeface="ＭＳ Ｐゴシック" panose="020B0600070205080204" pitchFamily="50" charset="-128"/>
            </a:rPr>
            <a:t>それ以外は大きく変動していないが、普通建設事業費は、前年度に光ファイバケーブルの整備を実施したことなどが原因で急増したため、本年度は大きく減少している。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鹿児島県三島村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344
336
31.39
2,098,543
1,981,545
60,811
901,050
2,546,635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7" name="テキスト ボックス 56">
          <a:extLst>
            <a:ext uri="{FF2B5EF4-FFF2-40B4-BE49-F238E27FC236}">
              <a16:creationId xmlns:a16="http://schemas.microsoft.com/office/drawing/2014/main" id="{00000000-0008-0000-0700-000039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議会費グラフ枠">
          <a:extLst>
            <a:ext uri="{FF2B5EF4-FFF2-40B4-BE49-F238E27FC236}">
              <a16:creationId xmlns:a16="http://schemas.microsoft.com/office/drawing/2014/main" id="{00000000-0008-0000-0700-00003A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143772</xdr:rowOff>
    </xdr:from>
    <xdr:to>
      <xdr:col>24</xdr:col>
      <xdr:colOff>62865</xdr:colOff>
      <xdr:row>39</xdr:row>
      <xdr:rowOff>5941</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4633595" y="5287272"/>
          <a:ext cx="1270" cy="1405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9768</xdr:rowOff>
    </xdr:from>
    <xdr:ext cx="469744" cy="259045"/>
    <xdr:sp macro="" textlink="">
      <xdr:nvSpPr>
        <xdr:cNvPr id="60" name="議会費最小値テキスト">
          <a:extLst>
            <a:ext uri="{FF2B5EF4-FFF2-40B4-BE49-F238E27FC236}">
              <a16:creationId xmlns:a16="http://schemas.microsoft.com/office/drawing/2014/main" id="{00000000-0008-0000-0700-00003C000000}"/>
            </a:ext>
          </a:extLst>
        </xdr:cNvPr>
        <xdr:cNvSpPr txBox="1"/>
      </xdr:nvSpPr>
      <xdr:spPr>
        <a:xfrm>
          <a:off x="4686300" y="6696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5941</xdr:rowOff>
    </xdr:from>
    <xdr:to>
      <xdr:col>24</xdr:col>
      <xdr:colOff>152400</xdr:colOff>
      <xdr:row>39</xdr:row>
      <xdr:rowOff>5941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6692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90449</xdr:rowOff>
    </xdr:from>
    <xdr:ext cx="599010" cy="259045"/>
    <xdr:sp macro="" textlink="">
      <xdr:nvSpPr>
        <xdr:cNvPr id="62" name="議会費最大値テキスト">
          <a:extLst>
            <a:ext uri="{FF2B5EF4-FFF2-40B4-BE49-F238E27FC236}">
              <a16:creationId xmlns:a16="http://schemas.microsoft.com/office/drawing/2014/main" id="{00000000-0008-0000-0700-00003E000000}"/>
            </a:ext>
          </a:extLst>
        </xdr:cNvPr>
        <xdr:cNvSpPr txBox="1"/>
      </xdr:nvSpPr>
      <xdr:spPr>
        <a:xfrm>
          <a:off x="4686300" y="5062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107,715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143772</xdr:rowOff>
    </xdr:from>
    <xdr:to>
      <xdr:col>24</xdr:col>
      <xdr:colOff>152400</xdr:colOff>
      <xdr:row>30</xdr:row>
      <xdr:rowOff>143772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4546600" y="528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143772</xdr:rowOff>
    </xdr:from>
    <xdr:to>
      <xdr:col>24</xdr:col>
      <xdr:colOff>63500</xdr:colOff>
      <xdr:row>31</xdr:row>
      <xdr:rowOff>130827</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3797300" y="5287272"/>
          <a:ext cx="838200" cy="158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101631</xdr:rowOff>
    </xdr:from>
    <xdr:ext cx="534377" cy="259045"/>
    <xdr:sp macro="" textlink="">
      <xdr:nvSpPr>
        <xdr:cNvPr id="65" name="議会費平均値テキスト">
          <a:extLst>
            <a:ext uri="{FF2B5EF4-FFF2-40B4-BE49-F238E27FC236}">
              <a16:creationId xmlns:a16="http://schemas.microsoft.com/office/drawing/2014/main" id="{00000000-0008-0000-0700-000041000000}"/>
            </a:ext>
          </a:extLst>
        </xdr:cNvPr>
        <xdr:cNvSpPr txBox="1"/>
      </xdr:nvSpPr>
      <xdr:spPr>
        <a:xfrm>
          <a:off x="4686300" y="6445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123204</xdr:rowOff>
    </xdr:from>
    <xdr:to>
      <xdr:col>24</xdr:col>
      <xdr:colOff>114300</xdr:colOff>
      <xdr:row>38</xdr:row>
      <xdr:rowOff>53354</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4584700" y="646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30</xdr:row>
      <xdr:rowOff>167661</xdr:rowOff>
    </xdr:from>
    <xdr:to>
      <xdr:col>19</xdr:col>
      <xdr:colOff>177800</xdr:colOff>
      <xdr:row>31</xdr:row>
      <xdr:rowOff>130827</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908300" y="5311161"/>
          <a:ext cx="889000" cy="134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119190</xdr:rowOff>
    </xdr:from>
    <xdr:to>
      <xdr:col>20</xdr:col>
      <xdr:colOff>38100</xdr:colOff>
      <xdr:row>38</xdr:row>
      <xdr:rowOff>49340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3746500" y="646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40467</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3530111" y="6555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30</xdr:row>
      <xdr:rowOff>167661</xdr:rowOff>
    </xdr:from>
    <xdr:to>
      <xdr:col>15</xdr:col>
      <xdr:colOff>50800</xdr:colOff>
      <xdr:row>32</xdr:row>
      <xdr:rowOff>154502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2019300" y="5311161"/>
          <a:ext cx="889000" cy="329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135820</xdr:rowOff>
    </xdr:from>
    <xdr:to>
      <xdr:col>15</xdr:col>
      <xdr:colOff>101600</xdr:colOff>
      <xdr:row>38</xdr:row>
      <xdr:rowOff>65970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2857500" y="647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57097</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2641111" y="6572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22057</xdr:rowOff>
    </xdr:from>
    <xdr:to>
      <xdr:col>10</xdr:col>
      <xdr:colOff>114300</xdr:colOff>
      <xdr:row>32</xdr:row>
      <xdr:rowOff>154502</xdr:rowOff>
    </xdr:to>
    <xdr:cxnSp macro="">
      <xdr:nvCxnSpPr>
        <xdr:cNvPr id="73" name="直線コネクタ 72">
          <a:extLst>
            <a:ext uri="{FF2B5EF4-FFF2-40B4-BE49-F238E27FC236}">
              <a16:creationId xmlns:a16="http://schemas.microsoft.com/office/drawing/2014/main" id="{00000000-0008-0000-0700-000049000000}"/>
            </a:ext>
          </a:extLst>
        </xdr:cNvPr>
        <xdr:cNvCxnSpPr/>
      </xdr:nvCxnSpPr>
      <xdr:spPr>
        <a:xfrm>
          <a:off x="1130300" y="5508457"/>
          <a:ext cx="889000" cy="132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157380</xdr:rowOff>
    </xdr:from>
    <xdr:to>
      <xdr:col>10</xdr:col>
      <xdr:colOff>165100</xdr:colOff>
      <xdr:row>38</xdr:row>
      <xdr:rowOff>87530</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968500" y="650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78657</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752111" y="6593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157109</xdr:rowOff>
    </xdr:from>
    <xdr:to>
      <xdr:col>6</xdr:col>
      <xdr:colOff>38100</xdr:colOff>
      <xdr:row>38</xdr:row>
      <xdr:rowOff>87258</xdr:rowOff>
    </xdr:to>
    <xdr:sp macro="" textlink="">
      <xdr:nvSpPr>
        <xdr:cNvPr id="76" name="フローチャート: 判断 75">
          <a:extLst>
            <a:ext uri="{FF2B5EF4-FFF2-40B4-BE49-F238E27FC236}">
              <a16:creationId xmlns:a16="http://schemas.microsoft.com/office/drawing/2014/main" id="{00000000-0008-0000-0700-00004C000000}"/>
            </a:ext>
          </a:extLst>
        </xdr:cNvPr>
        <xdr:cNvSpPr/>
      </xdr:nvSpPr>
      <xdr:spPr>
        <a:xfrm>
          <a:off x="1079500" y="65007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78385</xdr:rowOff>
    </xdr:from>
    <xdr:ext cx="534377"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863111" y="6593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92972</xdr:rowOff>
    </xdr:from>
    <xdr:to>
      <xdr:col>24</xdr:col>
      <xdr:colOff>114300</xdr:colOff>
      <xdr:row>31</xdr:row>
      <xdr:rowOff>23122</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4584700" y="523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45999</xdr:rowOff>
    </xdr:from>
    <xdr:ext cx="599010" cy="259045"/>
    <xdr:sp macro="" textlink="">
      <xdr:nvSpPr>
        <xdr:cNvPr id="84" name="議会費該当値テキスト">
          <a:extLst>
            <a:ext uri="{FF2B5EF4-FFF2-40B4-BE49-F238E27FC236}">
              <a16:creationId xmlns:a16="http://schemas.microsoft.com/office/drawing/2014/main" id="{00000000-0008-0000-0700-000054000000}"/>
            </a:ext>
          </a:extLst>
        </xdr:cNvPr>
        <xdr:cNvSpPr txBox="1"/>
      </xdr:nvSpPr>
      <xdr:spPr>
        <a:xfrm>
          <a:off x="4686300" y="5189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80027</xdr:rowOff>
    </xdr:from>
    <xdr:to>
      <xdr:col>20</xdr:col>
      <xdr:colOff>38100</xdr:colOff>
      <xdr:row>32</xdr:row>
      <xdr:rowOff>10177</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3746500" y="5394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30</xdr:row>
      <xdr:rowOff>26704</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3530111" y="5170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30</xdr:row>
      <xdr:rowOff>116861</xdr:rowOff>
    </xdr:from>
    <xdr:to>
      <xdr:col>15</xdr:col>
      <xdr:colOff>101600</xdr:colOff>
      <xdr:row>31</xdr:row>
      <xdr:rowOff>47011</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2857500" y="526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29</xdr:row>
      <xdr:rowOff>63538</xdr:rowOff>
    </xdr:from>
    <xdr:ext cx="599010"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2608795" y="5035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103702</xdr:rowOff>
    </xdr:from>
    <xdr:to>
      <xdr:col>10</xdr:col>
      <xdr:colOff>165100</xdr:colOff>
      <xdr:row>33</xdr:row>
      <xdr:rowOff>33852</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968500" y="5590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31</xdr:row>
      <xdr:rowOff>50379</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1752111" y="5365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142707</xdr:rowOff>
    </xdr:from>
    <xdr:to>
      <xdr:col>6</xdr:col>
      <xdr:colOff>38100</xdr:colOff>
      <xdr:row>32</xdr:row>
      <xdr:rowOff>72857</xdr:rowOff>
    </xdr:to>
    <xdr:sp macro="" textlink="">
      <xdr:nvSpPr>
        <xdr:cNvPr id="91" name="楕円 90">
          <a:extLst>
            <a:ext uri="{FF2B5EF4-FFF2-40B4-BE49-F238E27FC236}">
              <a16:creationId xmlns:a16="http://schemas.microsoft.com/office/drawing/2014/main" id="{00000000-0008-0000-0700-00005B000000}"/>
            </a:ext>
          </a:extLst>
        </xdr:cNvPr>
        <xdr:cNvSpPr/>
      </xdr:nvSpPr>
      <xdr:spPr>
        <a:xfrm>
          <a:off x="1079500" y="5457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30</xdr:row>
      <xdr:rowOff>89384</xdr:rowOff>
    </xdr:from>
    <xdr:ext cx="534377" cy="259045"/>
    <xdr:sp macro="" textlink="">
      <xdr:nvSpPr>
        <xdr:cNvPr id="92" name="テキスト ボックス 91">
          <a:extLst>
            <a:ext uri="{FF2B5EF4-FFF2-40B4-BE49-F238E27FC236}">
              <a16:creationId xmlns:a16="http://schemas.microsoft.com/office/drawing/2014/main" id="{00000000-0008-0000-0700-00005C000000}"/>
            </a:ext>
          </a:extLst>
        </xdr:cNvPr>
        <xdr:cNvSpPr txBox="1"/>
      </xdr:nvSpPr>
      <xdr:spPr>
        <a:xfrm>
          <a:off x="863111" y="5232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54</xdr:row>
      <xdr:rowOff>112340</xdr:rowOff>
    </xdr:from>
    <xdr:to>
      <xdr:col>24</xdr:col>
      <xdr:colOff>62865</xdr:colOff>
      <xdr:row>58</xdr:row>
      <xdr:rowOff>108862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9370640"/>
          <a:ext cx="1270" cy="682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112689</xdr:rowOff>
    </xdr:from>
    <xdr:ext cx="599010"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56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108862</xdr:rowOff>
    </xdr:from>
    <xdr:to>
      <xdr:col>24</xdr:col>
      <xdr:colOff>152400</xdr:colOff>
      <xdr:row>58</xdr:row>
      <xdr:rowOff>108862</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52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59017</xdr:rowOff>
    </xdr:from>
    <xdr:ext cx="690189"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91458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3,119,687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54</xdr:row>
      <xdr:rowOff>112340</xdr:rowOff>
    </xdr:from>
    <xdr:to>
      <xdr:col>24</xdr:col>
      <xdr:colOff>152400</xdr:colOff>
      <xdr:row>54</xdr:row>
      <xdr:rowOff>112340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937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50</xdr:row>
      <xdr:rowOff>81776</xdr:rowOff>
    </xdr:from>
    <xdr:to>
      <xdr:col>24</xdr:col>
      <xdr:colOff>63500</xdr:colOff>
      <xdr:row>56</xdr:row>
      <xdr:rowOff>18686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8654276"/>
          <a:ext cx="838200" cy="965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132708</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9053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154281</xdr:rowOff>
    </xdr:from>
    <xdr:to>
      <xdr:col>24</xdr:col>
      <xdr:colOff>114300</xdr:colOff>
      <xdr:row>58</xdr:row>
      <xdr:rowOff>84431</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926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81776</xdr:rowOff>
    </xdr:from>
    <xdr:to>
      <xdr:col>19</xdr:col>
      <xdr:colOff>177800</xdr:colOff>
      <xdr:row>56</xdr:row>
      <xdr:rowOff>132986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8654276"/>
          <a:ext cx="889000" cy="1079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160608</xdr:rowOff>
    </xdr:from>
    <xdr:to>
      <xdr:col>20</xdr:col>
      <xdr:colOff>38100</xdr:colOff>
      <xdr:row>58</xdr:row>
      <xdr:rowOff>90758</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3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81885</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10025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132986</xdr:rowOff>
    </xdr:from>
    <xdr:to>
      <xdr:col>15</xdr:col>
      <xdr:colOff>50800</xdr:colOff>
      <xdr:row>56</xdr:row>
      <xdr:rowOff>145475</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9734186"/>
          <a:ext cx="889000" cy="12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155189</xdr:rowOff>
    </xdr:from>
    <xdr:to>
      <xdr:col>15</xdr:col>
      <xdr:colOff>101600</xdr:colOff>
      <xdr:row>58</xdr:row>
      <xdr:rowOff>85339</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2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76466</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10020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145475</xdr:rowOff>
    </xdr:from>
    <xdr:to>
      <xdr:col>10</xdr:col>
      <xdr:colOff>114300</xdr:colOff>
      <xdr:row>56</xdr:row>
      <xdr:rowOff>165056</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9746675"/>
          <a:ext cx="889000" cy="19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138929</xdr:rowOff>
    </xdr:from>
    <xdr:to>
      <xdr:col>10</xdr:col>
      <xdr:colOff>165100</xdr:colOff>
      <xdr:row>58</xdr:row>
      <xdr:rowOff>69079</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911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60206</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10004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154878</xdr:rowOff>
    </xdr:from>
    <xdr:to>
      <xdr:col>6</xdr:col>
      <xdr:colOff>38100</xdr:colOff>
      <xdr:row>58</xdr:row>
      <xdr:rowOff>85028</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92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76155</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10020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139336</xdr:rowOff>
    </xdr:from>
    <xdr:to>
      <xdr:col>24</xdr:col>
      <xdr:colOff>114300</xdr:colOff>
      <xdr:row>56</xdr:row>
      <xdr:rowOff>69486</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56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162213</xdr:rowOff>
    </xdr:from>
    <xdr:ext cx="690189"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42051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2,029,369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50</xdr:row>
      <xdr:rowOff>30976</xdr:rowOff>
    </xdr:from>
    <xdr:to>
      <xdr:col>20</xdr:col>
      <xdr:colOff>38100</xdr:colOff>
      <xdr:row>50</xdr:row>
      <xdr:rowOff>132576</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8603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23205</xdr:colOff>
      <xdr:row>48</xdr:row>
      <xdr:rowOff>149103</xdr:rowOff>
    </xdr:from>
    <xdr:ext cx="690189"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52205" y="83787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6,253,387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82186</xdr:rowOff>
    </xdr:from>
    <xdr:to>
      <xdr:col>15</xdr:col>
      <xdr:colOff>101600</xdr:colOff>
      <xdr:row>57</xdr:row>
      <xdr:rowOff>12336</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68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86705</xdr:colOff>
      <xdr:row>55</xdr:row>
      <xdr:rowOff>28863</xdr:rowOff>
    </xdr:from>
    <xdr:ext cx="690189"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563205" y="945861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94675</xdr:rowOff>
    </xdr:from>
    <xdr:to>
      <xdr:col>10</xdr:col>
      <xdr:colOff>165100</xdr:colOff>
      <xdr:row>57</xdr:row>
      <xdr:rowOff>24825</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695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xdr:col>
      <xdr:colOff>150205</xdr:colOff>
      <xdr:row>55</xdr:row>
      <xdr:rowOff>41352</xdr:rowOff>
    </xdr:from>
    <xdr:ext cx="690189"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674205" y="94711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114256</xdr:rowOff>
    </xdr:from>
    <xdr:to>
      <xdr:col>6</xdr:col>
      <xdr:colOff>38100</xdr:colOff>
      <xdr:row>57</xdr:row>
      <xdr:rowOff>44406</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715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23205</xdr:colOff>
      <xdr:row>55</xdr:row>
      <xdr:rowOff>60933</xdr:rowOff>
    </xdr:from>
    <xdr:ext cx="690189"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785205" y="94906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100456</xdr:rowOff>
    </xdr:from>
    <xdr:to>
      <xdr:col>24</xdr:col>
      <xdr:colOff>62865</xdr:colOff>
      <xdr:row>79</xdr:row>
      <xdr:rowOff>38519</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101956"/>
          <a:ext cx="1270" cy="1481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42346</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586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38519</xdr:rowOff>
    </xdr:from>
    <xdr:to>
      <xdr:col>24</xdr:col>
      <xdr:colOff>152400</xdr:colOff>
      <xdr:row>79</xdr:row>
      <xdr:rowOff>38519</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583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47133</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877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817,167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100456</xdr:rowOff>
    </xdr:from>
    <xdr:to>
      <xdr:col>24</xdr:col>
      <xdr:colOff>152400</xdr:colOff>
      <xdr:row>70</xdr:row>
      <xdr:rowOff>100456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101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101150</xdr:rowOff>
    </xdr:from>
    <xdr:to>
      <xdr:col>24</xdr:col>
      <xdr:colOff>63500</xdr:colOff>
      <xdr:row>76</xdr:row>
      <xdr:rowOff>147845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3131350"/>
          <a:ext cx="838200" cy="46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57587</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32592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79160</xdr:rowOff>
    </xdr:from>
    <xdr:to>
      <xdr:col>24</xdr:col>
      <xdr:colOff>114300</xdr:colOff>
      <xdr:row>78</xdr:row>
      <xdr:rowOff>9310</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328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134689</xdr:rowOff>
    </xdr:from>
    <xdr:to>
      <xdr:col>19</xdr:col>
      <xdr:colOff>177800</xdr:colOff>
      <xdr:row>76</xdr:row>
      <xdr:rowOff>147845</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908300" y="13164889"/>
          <a:ext cx="889000" cy="13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76853</xdr:rowOff>
    </xdr:from>
    <xdr:to>
      <xdr:col>20</xdr:col>
      <xdr:colOff>38100</xdr:colOff>
      <xdr:row>78</xdr:row>
      <xdr:rowOff>7003</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27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169580</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371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134689</xdr:rowOff>
    </xdr:from>
    <xdr:to>
      <xdr:col>15</xdr:col>
      <xdr:colOff>50800</xdr:colOff>
      <xdr:row>76</xdr:row>
      <xdr:rowOff>141421</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3164889"/>
          <a:ext cx="889000" cy="6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127383</xdr:rowOff>
    </xdr:from>
    <xdr:to>
      <xdr:col>15</xdr:col>
      <xdr:colOff>101600</xdr:colOff>
      <xdr:row>78</xdr:row>
      <xdr:rowOff>57533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329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48660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421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141421</xdr:rowOff>
    </xdr:from>
    <xdr:to>
      <xdr:col>10</xdr:col>
      <xdr:colOff>114300</xdr:colOff>
      <xdr:row>77</xdr:row>
      <xdr:rowOff>122637</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171621"/>
          <a:ext cx="889000" cy="152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129282</xdr:rowOff>
    </xdr:from>
    <xdr:to>
      <xdr:col>10</xdr:col>
      <xdr:colOff>165100</xdr:colOff>
      <xdr:row>78</xdr:row>
      <xdr:rowOff>59432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33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50559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423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151957</xdr:rowOff>
    </xdr:from>
    <xdr:to>
      <xdr:col>6</xdr:col>
      <xdr:colOff>38100</xdr:colOff>
      <xdr:row>78</xdr:row>
      <xdr:rowOff>82107</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353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73234</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446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50350</xdr:rowOff>
    </xdr:from>
    <xdr:to>
      <xdr:col>24</xdr:col>
      <xdr:colOff>114300</xdr:colOff>
      <xdr:row>76</xdr:row>
      <xdr:rowOff>151950</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08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73228</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2931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97045</xdr:rowOff>
    </xdr:from>
    <xdr:to>
      <xdr:col>20</xdr:col>
      <xdr:colOff>38100</xdr:colOff>
      <xdr:row>77</xdr:row>
      <xdr:rowOff>27195</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12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43722</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2902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83889</xdr:rowOff>
    </xdr:from>
    <xdr:to>
      <xdr:col>15</xdr:col>
      <xdr:colOff>101600</xdr:colOff>
      <xdr:row>77</xdr:row>
      <xdr:rowOff>14039</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114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30566</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2889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90621</xdr:rowOff>
    </xdr:from>
    <xdr:to>
      <xdr:col>10</xdr:col>
      <xdr:colOff>165100</xdr:colOff>
      <xdr:row>77</xdr:row>
      <xdr:rowOff>20771</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120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37299</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2896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71837</xdr:rowOff>
    </xdr:from>
    <xdr:to>
      <xdr:col>6</xdr:col>
      <xdr:colOff>38100</xdr:colOff>
      <xdr:row>78</xdr:row>
      <xdr:rowOff>1987</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273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18514</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048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69326</xdr:rowOff>
    </xdr:from>
    <xdr:to>
      <xdr:col>24</xdr:col>
      <xdr:colOff>62865</xdr:colOff>
      <xdr:row>98</xdr:row>
      <xdr:rowOff>137420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71276"/>
          <a:ext cx="1270" cy="1268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141247</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4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137420</xdr:rowOff>
    </xdr:from>
    <xdr:to>
      <xdr:col>24</xdr:col>
      <xdr:colOff>152400</xdr:colOff>
      <xdr:row>98</xdr:row>
      <xdr:rowOff>137420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3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16003</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446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706,942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69326</xdr:rowOff>
    </xdr:from>
    <xdr:to>
      <xdr:col>24</xdr:col>
      <xdr:colOff>152400</xdr:colOff>
      <xdr:row>91</xdr:row>
      <xdr:rowOff>69326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71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69326</xdr:rowOff>
    </xdr:from>
    <xdr:to>
      <xdr:col>24</xdr:col>
      <xdr:colOff>63500</xdr:colOff>
      <xdr:row>93</xdr:row>
      <xdr:rowOff>123498</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5671276"/>
          <a:ext cx="838200" cy="397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25264</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6559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46837</xdr:rowOff>
    </xdr:from>
    <xdr:to>
      <xdr:col>24</xdr:col>
      <xdr:colOff>114300</xdr:colOff>
      <xdr:row>97</xdr:row>
      <xdr:rowOff>148437</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7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123498</xdr:rowOff>
    </xdr:from>
    <xdr:to>
      <xdr:col>19</xdr:col>
      <xdr:colOff>177800</xdr:colOff>
      <xdr:row>93</xdr:row>
      <xdr:rowOff>137097</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068348"/>
          <a:ext cx="889000" cy="13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38950</xdr:rowOff>
    </xdr:from>
    <xdr:to>
      <xdr:col>20</xdr:col>
      <xdr:colOff>38100</xdr:colOff>
      <xdr:row>97</xdr:row>
      <xdr:rowOff>140550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131677</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762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87509</xdr:rowOff>
    </xdr:from>
    <xdr:to>
      <xdr:col>15</xdr:col>
      <xdr:colOff>50800</xdr:colOff>
      <xdr:row>93</xdr:row>
      <xdr:rowOff>137097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6032359"/>
          <a:ext cx="889000" cy="49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51152</xdr:rowOff>
    </xdr:from>
    <xdr:to>
      <xdr:col>15</xdr:col>
      <xdr:colOff>101600</xdr:colOff>
      <xdr:row>97</xdr:row>
      <xdr:rowOff>152752</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81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143879</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774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68576</xdr:rowOff>
    </xdr:from>
    <xdr:to>
      <xdr:col>10</xdr:col>
      <xdr:colOff>114300</xdr:colOff>
      <xdr:row>93</xdr:row>
      <xdr:rowOff>87509</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1130300" y="16013426"/>
          <a:ext cx="889000" cy="18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59830</xdr:rowOff>
    </xdr:from>
    <xdr:to>
      <xdr:col>10</xdr:col>
      <xdr:colOff>165100</xdr:colOff>
      <xdr:row>97</xdr:row>
      <xdr:rowOff>161430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152557</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783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79149</xdr:rowOff>
    </xdr:from>
    <xdr:to>
      <xdr:col>6</xdr:col>
      <xdr:colOff>38100</xdr:colOff>
      <xdr:row>98</xdr:row>
      <xdr:rowOff>9299</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0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426</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802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18526</xdr:rowOff>
    </xdr:from>
    <xdr:to>
      <xdr:col>24</xdr:col>
      <xdr:colOff>114300</xdr:colOff>
      <xdr:row>91</xdr:row>
      <xdr:rowOff>120126</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5620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143003</xdr:rowOff>
    </xdr:from>
    <xdr:ext cx="599010"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5573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72698</xdr:rowOff>
    </xdr:from>
    <xdr:to>
      <xdr:col>20</xdr:col>
      <xdr:colOff>38100</xdr:colOff>
      <xdr:row>94</xdr:row>
      <xdr:rowOff>2848</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01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19375</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497795" y="15792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86297</xdr:rowOff>
    </xdr:from>
    <xdr:to>
      <xdr:col>15</xdr:col>
      <xdr:colOff>101600</xdr:colOff>
      <xdr:row>94</xdr:row>
      <xdr:rowOff>16447</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031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32974</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08795" y="15806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36709</xdr:rowOff>
    </xdr:from>
    <xdr:to>
      <xdr:col>10</xdr:col>
      <xdr:colOff>165100</xdr:colOff>
      <xdr:row>93</xdr:row>
      <xdr:rowOff>138309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5981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154836</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19795" y="15756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17776</xdr:rowOff>
    </xdr:from>
    <xdr:to>
      <xdr:col>6</xdr:col>
      <xdr:colOff>38100</xdr:colOff>
      <xdr:row>93</xdr:row>
      <xdr:rowOff>119376</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5962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91</xdr:row>
      <xdr:rowOff>135903</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30795" y="15737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99314</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242814"/>
          <a:ext cx="1270" cy="1488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50633</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71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45991</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018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78,120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99314</xdr:rowOff>
    </xdr:from>
    <xdr:to>
      <xdr:col>55</xdr:col>
      <xdr:colOff>88900</xdr:colOff>
      <xdr:row>30</xdr:row>
      <xdr:rowOff>99314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242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139533</xdr:rowOff>
    </xdr:from>
    <xdr:ext cx="469744"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83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116656</xdr:rowOff>
    </xdr:from>
    <xdr:to>
      <xdr:col>55</xdr:col>
      <xdr:colOff>50800</xdr:colOff>
      <xdr:row>39</xdr:row>
      <xdr:rowOff>46806</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63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118485</xdr:rowOff>
    </xdr:from>
    <xdr:to>
      <xdr:col>50</xdr:col>
      <xdr:colOff>165100</xdr:colOff>
      <xdr:row>39</xdr:row>
      <xdr:rowOff>48635</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63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65162</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04428" y="6408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119914</xdr:rowOff>
    </xdr:from>
    <xdr:to>
      <xdr:col>46</xdr:col>
      <xdr:colOff>38100</xdr:colOff>
      <xdr:row>39</xdr:row>
      <xdr:rowOff>50064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6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66590</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15428" y="641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117228</xdr:rowOff>
    </xdr:from>
    <xdr:to>
      <xdr:col>41</xdr:col>
      <xdr:colOff>101600</xdr:colOff>
      <xdr:row>39</xdr:row>
      <xdr:rowOff>47378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63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63904</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26428" y="640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104425</xdr:rowOff>
    </xdr:from>
    <xdr:to>
      <xdr:col>36</xdr:col>
      <xdr:colOff>165100</xdr:colOff>
      <xdr:row>39</xdr:row>
      <xdr:rowOff>34575</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61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51103</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37428" y="639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95083</xdr:rowOff>
    </xdr:from>
    <xdr:ext cx="249299"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6101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3664</xdr:rowOff>
    </xdr:from>
    <xdr:to>
      <xdr:col>54</xdr:col>
      <xdr:colOff>189865</xdr:colOff>
      <xdr:row>59</xdr:row>
      <xdr:rowOff>41947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576164"/>
          <a:ext cx="1270" cy="1581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45774</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61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41947</xdr:rowOff>
    </xdr:from>
    <xdr:to>
      <xdr:col>55</xdr:col>
      <xdr:colOff>88900</xdr:colOff>
      <xdr:row>59</xdr:row>
      <xdr:rowOff>41947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57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121791</xdr:rowOff>
    </xdr:from>
    <xdr:ext cx="599010"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351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831,410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3664</xdr:rowOff>
    </xdr:from>
    <xdr:to>
      <xdr:col>55</xdr:col>
      <xdr:colOff>88900</xdr:colOff>
      <xdr:row>50</xdr:row>
      <xdr:rowOff>3664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576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59779</xdr:rowOff>
    </xdr:from>
    <xdr:to>
      <xdr:col>55</xdr:col>
      <xdr:colOff>0</xdr:colOff>
      <xdr:row>54</xdr:row>
      <xdr:rowOff>16850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9146629"/>
          <a:ext cx="838200" cy="128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89654</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8623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111227</xdr:rowOff>
    </xdr:from>
    <xdr:to>
      <xdr:col>55</xdr:col>
      <xdr:colOff>50800</xdr:colOff>
      <xdr:row>58</xdr:row>
      <xdr:rowOff>41377</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83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59779</xdr:rowOff>
    </xdr:from>
    <xdr:to>
      <xdr:col>50</xdr:col>
      <xdr:colOff>114300</xdr:colOff>
      <xdr:row>55</xdr:row>
      <xdr:rowOff>37072</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9146629"/>
          <a:ext cx="889000" cy="32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123451</xdr:rowOff>
    </xdr:from>
    <xdr:to>
      <xdr:col>50</xdr:col>
      <xdr:colOff>165100</xdr:colOff>
      <xdr:row>58</xdr:row>
      <xdr:rowOff>53601</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9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44728</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988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25684</xdr:rowOff>
    </xdr:from>
    <xdr:to>
      <xdr:col>45</xdr:col>
      <xdr:colOff>177800</xdr:colOff>
      <xdr:row>55</xdr:row>
      <xdr:rowOff>37072</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9283984"/>
          <a:ext cx="889000" cy="182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130642</xdr:rowOff>
    </xdr:from>
    <xdr:to>
      <xdr:col>46</xdr:col>
      <xdr:colOff>38100</xdr:colOff>
      <xdr:row>58</xdr:row>
      <xdr:rowOff>60792</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903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51919</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996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25684</xdr:rowOff>
    </xdr:from>
    <xdr:to>
      <xdr:col>41</xdr:col>
      <xdr:colOff>50800</xdr:colOff>
      <xdr:row>54</xdr:row>
      <xdr:rowOff>76959</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9283984"/>
          <a:ext cx="889000" cy="51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126897</xdr:rowOff>
    </xdr:from>
    <xdr:to>
      <xdr:col>41</xdr:col>
      <xdr:colOff>101600</xdr:colOff>
      <xdr:row>58</xdr:row>
      <xdr:rowOff>57047</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9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48174</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992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90618</xdr:rowOff>
    </xdr:from>
    <xdr:to>
      <xdr:col>36</xdr:col>
      <xdr:colOff>165100</xdr:colOff>
      <xdr:row>58</xdr:row>
      <xdr:rowOff>20768</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86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11895</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955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137500</xdr:rowOff>
    </xdr:from>
    <xdr:to>
      <xdr:col>55</xdr:col>
      <xdr:colOff>50800</xdr:colOff>
      <xdr:row>54</xdr:row>
      <xdr:rowOff>67650</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22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160377</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075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8979</xdr:rowOff>
    </xdr:from>
    <xdr:to>
      <xdr:col>50</xdr:col>
      <xdr:colOff>165100</xdr:colOff>
      <xdr:row>53</xdr:row>
      <xdr:rowOff>110579</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095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51</xdr:row>
      <xdr:rowOff>127106</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8871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157722</xdr:rowOff>
    </xdr:from>
    <xdr:to>
      <xdr:col>46</xdr:col>
      <xdr:colOff>38100</xdr:colOff>
      <xdr:row>55</xdr:row>
      <xdr:rowOff>87872</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416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104399</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9191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146334</xdr:rowOff>
    </xdr:from>
    <xdr:to>
      <xdr:col>41</xdr:col>
      <xdr:colOff>101600</xdr:colOff>
      <xdr:row>54</xdr:row>
      <xdr:rowOff>76484</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233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52</xdr:row>
      <xdr:rowOff>93011</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9008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26159</xdr:rowOff>
    </xdr:from>
    <xdr:to>
      <xdr:col>36</xdr:col>
      <xdr:colOff>165100</xdr:colOff>
      <xdr:row>54</xdr:row>
      <xdr:rowOff>127759</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284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144286</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72795" y="9059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109823</xdr:rowOff>
    </xdr:from>
    <xdr:to>
      <xdr:col>54</xdr:col>
      <xdr:colOff>189865</xdr:colOff>
      <xdr:row>79</xdr:row>
      <xdr:rowOff>98064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11323"/>
          <a:ext cx="1270" cy="1531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101891</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6464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98064</xdr:rowOff>
    </xdr:from>
    <xdr:to>
      <xdr:col>55</xdr:col>
      <xdr:colOff>88900</xdr:colOff>
      <xdr:row>79</xdr:row>
      <xdr:rowOff>98064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642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56500</xdr:rowOff>
    </xdr:from>
    <xdr:ext cx="690189"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8865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1,407,446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109823</xdr:rowOff>
    </xdr:from>
    <xdr:to>
      <xdr:col>55</xdr:col>
      <xdr:colOff>88900</xdr:colOff>
      <xdr:row>70</xdr:row>
      <xdr:rowOff>109823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11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163044</xdr:rowOff>
    </xdr:from>
    <xdr:to>
      <xdr:col>55</xdr:col>
      <xdr:colOff>0</xdr:colOff>
      <xdr:row>79</xdr:row>
      <xdr:rowOff>71411</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536144"/>
          <a:ext cx="838200" cy="7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143025</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3446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120148</xdr:rowOff>
    </xdr:from>
    <xdr:to>
      <xdr:col>55</xdr:col>
      <xdr:colOff>50800</xdr:colOff>
      <xdr:row>79</xdr:row>
      <xdr:rowOff>50298</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163044</xdr:rowOff>
    </xdr:from>
    <xdr:to>
      <xdr:col>50</xdr:col>
      <xdr:colOff>114300</xdr:colOff>
      <xdr:row>79</xdr:row>
      <xdr:rowOff>57589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536144"/>
          <a:ext cx="889000" cy="65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122152</xdr:rowOff>
    </xdr:from>
    <xdr:to>
      <xdr:col>50</xdr:col>
      <xdr:colOff>165100</xdr:colOff>
      <xdr:row>79</xdr:row>
      <xdr:rowOff>52302</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49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43429</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587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57589</xdr:rowOff>
    </xdr:from>
    <xdr:to>
      <xdr:col>45</xdr:col>
      <xdr:colOff>177800</xdr:colOff>
      <xdr:row>79</xdr:row>
      <xdr:rowOff>75665</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602139"/>
          <a:ext cx="889000" cy="18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120814</xdr:rowOff>
    </xdr:from>
    <xdr:to>
      <xdr:col>46</xdr:col>
      <xdr:colOff>38100</xdr:colOff>
      <xdr:row>79</xdr:row>
      <xdr:rowOff>50964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49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67491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26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70538</xdr:rowOff>
    </xdr:from>
    <xdr:to>
      <xdr:col>41</xdr:col>
      <xdr:colOff>50800</xdr:colOff>
      <xdr:row>79</xdr:row>
      <xdr:rowOff>75665</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615088"/>
          <a:ext cx="889000" cy="5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121617</xdr:rowOff>
    </xdr:from>
    <xdr:to>
      <xdr:col>41</xdr:col>
      <xdr:colOff>101600</xdr:colOff>
      <xdr:row>79</xdr:row>
      <xdr:rowOff>51767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49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68294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269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106184</xdr:rowOff>
    </xdr:from>
    <xdr:to>
      <xdr:col>36</xdr:col>
      <xdr:colOff>165100</xdr:colOff>
      <xdr:row>79</xdr:row>
      <xdr:rowOff>36334</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47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77</xdr:row>
      <xdr:rowOff>52861</xdr:rowOff>
    </xdr:from>
    <xdr:ext cx="59901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672795" y="13254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20611</xdr:rowOff>
    </xdr:from>
    <xdr:to>
      <xdr:col>55</xdr:col>
      <xdr:colOff>50800</xdr:colOff>
      <xdr:row>79</xdr:row>
      <xdr:rowOff>122211</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565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106988</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480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112244</xdr:rowOff>
    </xdr:from>
    <xdr:to>
      <xdr:col>50</xdr:col>
      <xdr:colOff>165100</xdr:colOff>
      <xdr:row>79</xdr:row>
      <xdr:rowOff>42394</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48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58921</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3260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6789</xdr:rowOff>
    </xdr:from>
    <xdr:to>
      <xdr:col>46</xdr:col>
      <xdr:colOff>38100</xdr:colOff>
      <xdr:row>79</xdr:row>
      <xdr:rowOff>108389</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551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99516</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3644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24865</xdr:rowOff>
    </xdr:from>
    <xdr:to>
      <xdr:col>41</xdr:col>
      <xdr:colOff>101600</xdr:colOff>
      <xdr:row>79</xdr:row>
      <xdr:rowOff>126465</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56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117592</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3662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19738</xdr:rowOff>
    </xdr:from>
    <xdr:to>
      <xdr:col>36</xdr:col>
      <xdr:colOff>165100</xdr:colOff>
      <xdr:row>79</xdr:row>
      <xdr:rowOff>121338</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564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112465</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3657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52250</xdr:rowOff>
    </xdr:from>
    <xdr:to>
      <xdr:col>54</xdr:col>
      <xdr:colOff>189865</xdr:colOff>
      <xdr:row>98</xdr:row>
      <xdr:rowOff>123037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654200"/>
          <a:ext cx="1270" cy="1270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126864</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28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123037</xdr:rowOff>
    </xdr:from>
    <xdr:to>
      <xdr:col>55</xdr:col>
      <xdr:colOff>88900</xdr:colOff>
      <xdr:row>98</xdr:row>
      <xdr:rowOff>123037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25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170377</xdr:rowOff>
    </xdr:from>
    <xdr:ext cx="690189"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4294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2,816,275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52250</xdr:rowOff>
    </xdr:from>
    <xdr:to>
      <xdr:col>55</xdr:col>
      <xdr:colOff>88900</xdr:colOff>
      <xdr:row>91</xdr:row>
      <xdr:rowOff>52250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65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150513</xdr:rowOff>
    </xdr:from>
    <xdr:to>
      <xdr:col>55</xdr:col>
      <xdr:colOff>0</xdr:colOff>
      <xdr:row>97</xdr:row>
      <xdr:rowOff>9739</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609713"/>
          <a:ext cx="838200" cy="30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147795</xdr:rowOff>
    </xdr:from>
    <xdr:ext cx="599010"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7784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169368</xdr:rowOff>
    </xdr:from>
    <xdr:to>
      <xdr:col>55</xdr:col>
      <xdr:colOff>50800</xdr:colOff>
      <xdr:row>98</xdr:row>
      <xdr:rowOff>99518</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80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9739</xdr:rowOff>
    </xdr:from>
    <xdr:to>
      <xdr:col>50</xdr:col>
      <xdr:colOff>114300</xdr:colOff>
      <xdr:row>97</xdr:row>
      <xdr:rowOff>33570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640389"/>
          <a:ext cx="889000" cy="23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13488</xdr:rowOff>
    </xdr:from>
    <xdr:to>
      <xdr:col>50</xdr:col>
      <xdr:colOff>165100</xdr:colOff>
      <xdr:row>98</xdr:row>
      <xdr:rowOff>115088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81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106215</xdr:rowOff>
    </xdr:from>
    <xdr:ext cx="59901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39795" y="16908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11616</xdr:rowOff>
    </xdr:from>
    <xdr:to>
      <xdr:col>45</xdr:col>
      <xdr:colOff>177800</xdr:colOff>
      <xdr:row>97</xdr:row>
      <xdr:rowOff>33570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5956466"/>
          <a:ext cx="889000" cy="707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10883</xdr:rowOff>
    </xdr:from>
    <xdr:to>
      <xdr:col>46</xdr:col>
      <xdr:colOff>38100</xdr:colOff>
      <xdr:row>98</xdr:row>
      <xdr:rowOff>112483</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812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103610</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50795" y="16905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11616</xdr:rowOff>
    </xdr:from>
    <xdr:to>
      <xdr:col>41</xdr:col>
      <xdr:colOff>50800</xdr:colOff>
      <xdr:row>96</xdr:row>
      <xdr:rowOff>58550</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5956466"/>
          <a:ext cx="889000" cy="561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2319</xdr:rowOff>
    </xdr:from>
    <xdr:to>
      <xdr:col>41</xdr:col>
      <xdr:colOff>101600</xdr:colOff>
      <xdr:row>98</xdr:row>
      <xdr:rowOff>103919</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804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95046</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61795" y="16897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14436</xdr:rowOff>
    </xdr:from>
    <xdr:to>
      <xdr:col>36</xdr:col>
      <xdr:colOff>165100</xdr:colOff>
      <xdr:row>98</xdr:row>
      <xdr:rowOff>116036</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81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107163</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672795" y="16909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99713</xdr:rowOff>
    </xdr:from>
    <xdr:to>
      <xdr:col>55</xdr:col>
      <xdr:colOff>50800</xdr:colOff>
      <xdr:row>97</xdr:row>
      <xdr:rowOff>29863</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558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122590</xdr:rowOff>
    </xdr:from>
    <xdr:ext cx="599010"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410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130389</xdr:rowOff>
    </xdr:from>
    <xdr:to>
      <xdr:col>50</xdr:col>
      <xdr:colOff>165100</xdr:colOff>
      <xdr:row>97</xdr:row>
      <xdr:rowOff>60539</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58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77066</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39795" y="16364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154220</xdr:rowOff>
    </xdr:from>
    <xdr:to>
      <xdr:col>46</xdr:col>
      <xdr:colOff>38100</xdr:colOff>
      <xdr:row>97</xdr:row>
      <xdr:rowOff>84370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61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100897</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50795" y="16388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132266</xdr:rowOff>
    </xdr:from>
    <xdr:to>
      <xdr:col>41</xdr:col>
      <xdr:colOff>101600</xdr:colOff>
      <xdr:row>93</xdr:row>
      <xdr:rowOff>62416</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5905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86705</xdr:colOff>
      <xdr:row>91</xdr:row>
      <xdr:rowOff>78943</xdr:rowOff>
    </xdr:from>
    <xdr:ext cx="690189"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16205" y="1568089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2,155,147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7750</xdr:rowOff>
    </xdr:from>
    <xdr:to>
      <xdr:col>36</xdr:col>
      <xdr:colOff>165100</xdr:colOff>
      <xdr:row>96</xdr:row>
      <xdr:rowOff>109350</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46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125877</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672795" y="16242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158087</xdr:rowOff>
    </xdr:from>
    <xdr:to>
      <xdr:col>85</xdr:col>
      <xdr:colOff>126364</xdr:colOff>
      <xdr:row>39</xdr:row>
      <xdr:rowOff>3283</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473037"/>
          <a:ext cx="1269" cy="1216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7110</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693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3283</xdr:rowOff>
    </xdr:from>
    <xdr:to>
      <xdr:col>86</xdr:col>
      <xdr:colOff>25400</xdr:colOff>
      <xdr:row>39</xdr:row>
      <xdr:rowOff>3283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689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104764</xdr:rowOff>
    </xdr:from>
    <xdr:ext cx="599010"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248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330,174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158087</xdr:rowOff>
    </xdr:from>
    <xdr:to>
      <xdr:col>86</xdr:col>
      <xdr:colOff>25400</xdr:colOff>
      <xdr:row>31</xdr:row>
      <xdr:rowOff>158087</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473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31050</xdr:rowOff>
    </xdr:from>
    <xdr:to>
      <xdr:col>85</xdr:col>
      <xdr:colOff>127000</xdr:colOff>
      <xdr:row>38</xdr:row>
      <xdr:rowOff>68777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374700"/>
          <a:ext cx="838200" cy="209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27783</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371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49356</xdr:rowOff>
    </xdr:from>
    <xdr:to>
      <xdr:col>85</xdr:col>
      <xdr:colOff>177800</xdr:colOff>
      <xdr:row>37</xdr:row>
      <xdr:rowOff>150956</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93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68777</xdr:rowOff>
    </xdr:from>
    <xdr:to>
      <xdr:col>81</xdr:col>
      <xdr:colOff>50800</xdr:colOff>
      <xdr:row>38</xdr:row>
      <xdr:rowOff>136499</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583877"/>
          <a:ext cx="889000" cy="67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85162</xdr:rowOff>
    </xdr:from>
    <xdr:to>
      <xdr:col>81</xdr:col>
      <xdr:colOff>101600</xdr:colOff>
      <xdr:row>38</xdr:row>
      <xdr:rowOff>15312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428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31839</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204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78172</xdr:rowOff>
    </xdr:from>
    <xdr:to>
      <xdr:col>76</xdr:col>
      <xdr:colOff>114300</xdr:colOff>
      <xdr:row>38</xdr:row>
      <xdr:rowOff>136499</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3703300" y="6421822"/>
          <a:ext cx="889000" cy="229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105188</xdr:rowOff>
    </xdr:from>
    <xdr:to>
      <xdr:col>76</xdr:col>
      <xdr:colOff>165100</xdr:colOff>
      <xdr:row>38</xdr:row>
      <xdr:rowOff>35337</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4488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51865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224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78172</xdr:rowOff>
    </xdr:from>
    <xdr:to>
      <xdr:col>71</xdr:col>
      <xdr:colOff>177800</xdr:colOff>
      <xdr:row>38</xdr:row>
      <xdr:rowOff>113796</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421822"/>
          <a:ext cx="889000" cy="207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87936</xdr:rowOff>
    </xdr:from>
    <xdr:to>
      <xdr:col>72</xdr:col>
      <xdr:colOff>38100</xdr:colOff>
      <xdr:row>38</xdr:row>
      <xdr:rowOff>18086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4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9213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524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48655</xdr:rowOff>
    </xdr:from>
    <xdr:to>
      <xdr:col>67</xdr:col>
      <xdr:colOff>101600</xdr:colOff>
      <xdr:row>37</xdr:row>
      <xdr:rowOff>150255</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9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166782</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167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151700</xdr:rowOff>
    </xdr:from>
    <xdr:to>
      <xdr:col>85</xdr:col>
      <xdr:colOff>177800</xdr:colOff>
      <xdr:row>37</xdr:row>
      <xdr:rowOff>81850</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32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3127</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17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17977</xdr:rowOff>
    </xdr:from>
    <xdr:to>
      <xdr:col>81</xdr:col>
      <xdr:colOff>101600</xdr:colOff>
      <xdr:row>38</xdr:row>
      <xdr:rowOff>119577</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53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110704</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625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85699</xdr:rowOff>
    </xdr:from>
    <xdr:to>
      <xdr:col>76</xdr:col>
      <xdr:colOff>165100</xdr:colOff>
      <xdr:row>39</xdr:row>
      <xdr:rowOff>15849</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600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6976</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693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27372</xdr:rowOff>
    </xdr:from>
    <xdr:to>
      <xdr:col>72</xdr:col>
      <xdr:colOff>38100</xdr:colOff>
      <xdr:row>37</xdr:row>
      <xdr:rowOff>128972</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37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145499</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146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62996</xdr:rowOff>
    </xdr:from>
    <xdr:to>
      <xdr:col>67</xdr:col>
      <xdr:colOff>101600</xdr:colOff>
      <xdr:row>38</xdr:row>
      <xdr:rowOff>164596</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578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155723</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670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129190</xdr:rowOff>
    </xdr:from>
    <xdr:to>
      <xdr:col>85</xdr:col>
      <xdr:colOff>126364</xdr:colOff>
      <xdr:row>58</xdr:row>
      <xdr:rowOff>93394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530240"/>
          <a:ext cx="1269" cy="1507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97221</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04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93394</xdr:rowOff>
    </xdr:from>
    <xdr:to>
      <xdr:col>86</xdr:col>
      <xdr:colOff>25400</xdr:colOff>
      <xdr:row>58</xdr:row>
      <xdr:rowOff>93394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03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75867</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05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855,517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129190</xdr:rowOff>
    </xdr:from>
    <xdr:to>
      <xdr:col>86</xdr:col>
      <xdr:colOff>25400</xdr:colOff>
      <xdr:row>49</xdr:row>
      <xdr:rowOff>129190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53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163916</xdr:rowOff>
    </xdr:from>
    <xdr:to>
      <xdr:col>85</xdr:col>
      <xdr:colOff>127000</xdr:colOff>
      <xdr:row>55</xdr:row>
      <xdr:rowOff>69283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422216"/>
          <a:ext cx="838200" cy="76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154788</xdr:rowOff>
    </xdr:from>
    <xdr:ext cx="599010"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755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4911</xdr:rowOff>
    </xdr:from>
    <xdr:to>
      <xdr:col>85</xdr:col>
      <xdr:colOff>177800</xdr:colOff>
      <xdr:row>57</xdr:row>
      <xdr:rowOff>106511</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77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69283</xdr:rowOff>
    </xdr:from>
    <xdr:to>
      <xdr:col>81</xdr:col>
      <xdr:colOff>50800</xdr:colOff>
      <xdr:row>55</xdr:row>
      <xdr:rowOff>77403</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4592300" y="9499033"/>
          <a:ext cx="889000" cy="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23711</xdr:rowOff>
    </xdr:from>
    <xdr:to>
      <xdr:col>81</xdr:col>
      <xdr:colOff>101600</xdr:colOff>
      <xdr:row>57</xdr:row>
      <xdr:rowOff>125311</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79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116438</xdr:rowOff>
    </xdr:from>
    <xdr:ext cx="59901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181795" y="9889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55772</xdr:rowOff>
    </xdr:from>
    <xdr:to>
      <xdr:col>76</xdr:col>
      <xdr:colOff>114300</xdr:colOff>
      <xdr:row>55</xdr:row>
      <xdr:rowOff>77403</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3703300" y="9485522"/>
          <a:ext cx="889000" cy="21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35531</xdr:rowOff>
    </xdr:from>
    <xdr:to>
      <xdr:col>76</xdr:col>
      <xdr:colOff>165100</xdr:colOff>
      <xdr:row>57</xdr:row>
      <xdr:rowOff>137131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8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128258</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292795" y="9900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121438</xdr:rowOff>
    </xdr:from>
    <xdr:to>
      <xdr:col>71</xdr:col>
      <xdr:colOff>177800</xdr:colOff>
      <xdr:row>55</xdr:row>
      <xdr:rowOff>55772</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2814300" y="9208288"/>
          <a:ext cx="889000" cy="277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68697</xdr:rowOff>
    </xdr:from>
    <xdr:to>
      <xdr:col>72</xdr:col>
      <xdr:colOff>38100</xdr:colOff>
      <xdr:row>57</xdr:row>
      <xdr:rowOff>170297</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84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161424</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03795" y="9934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85899</xdr:rowOff>
    </xdr:from>
    <xdr:to>
      <xdr:col>67</xdr:col>
      <xdr:colOff>101600</xdr:colOff>
      <xdr:row>58</xdr:row>
      <xdr:rowOff>16049</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858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7176</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14795" y="9951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113116</xdr:rowOff>
    </xdr:from>
    <xdr:to>
      <xdr:col>85</xdr:col>
      <xdr:colOff>177800</xdr:colOff>
      <xdr:row>55</xdr:row>
      <xdr:rowOff>43266</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37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135993</xdr:rowOff>
    </xdr:from>
    <xdr:ext cx="599010"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222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18483</xdr:rowOff>
    </xdr:from>
    <xdr:to>
      <xdr:col>81</xdr:col>
      <xdr:colOff>101600</xdr:colOff>
      <xdr:row>55</xdr:row>
      <xdr:rowOff>120083</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448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53</xdr:row>
      <xdr:rowOff>136610</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181795" y="9223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26603</xdr:rowOff>
    </xdr:from>
    <xdr:to>
      <xdr:col>76</xdr:col>
      <xdr:colOff>165100</xdr:colOff>
      <xdr:row>55</xdr:row>
      <xdr:rowOff>128203</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456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53</xdr:row>
      <xdr:rowOff>144730</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292795" y="9231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4972</xdr:rowOff>
    </xdr:from>
    <xdr:to>
      <xdr:col>72</xdr:col>
      <xdr:colOff>38100</xdr:colOff>
      <xdr:row>55</xdr:row>
      <xdr:rowOff>106572</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434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53</xdr:row>
      <xdr:rowOff>123099</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03795" y="9209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70638</xdr:rowOff>
    </xdr:from>
    <xdr:to>
      <xdr:col>67</xdr:col>
      <xdr:colOff>101600</xdr:colOff>
      <xdr:row>54</xdr:row>
      <xdr:rowOff>788</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157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52</xdr:row>
      <xdr:rowOff>17315</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14795" y="8932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151115</xdr:rowOff>
    </xdr:from>
    <xdr:to>
      <xdr:col>85</xdr:col>
      <xdr:colOff>126364</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152615"/>
          <a:ext cx="1269" cy="143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97792</xdr:rowOff>
    </xdr:from>
    <xdr:ext cx="599010"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927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377,004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151115</xdr:rowOff>
    </xdr:from>
    <xdr:to>
      <xdr:col>86</xdr:col>
      <xdr:colOff>25400</xdr:colOff>
      <xdr:row>70</xdr:row>
      <xdr:rowOff>151115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15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106339</xdr:rowOff>
    </xdr:from>
    <xdr:to>
      <xdr:col>85</xdr:col>
      <xdr:colOff>127000</xdr:colOff>
      <xdr:row>79</xdr:row>
      <xdr:rowOff>37657</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5481300" y="13479439"/>
          <a:ext cx="838200" cy="102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80216</xdr:rowOff>
    </xdr:from>
    <xdr:ext cx="534377"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453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101789</xdr:rowOff>
    </xdr:from>
    <xdr:to>
      <xdr:col>85</xdr:col>
      <xdr:colOff>177800</xdr:colOff>
      <xdr:row>79</xdr:row>
      <xdr:rowOff>31939</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74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156105</xdr:rowOff>
    </xdr:from>
    <xdr:to>
      <xdr:col>81</xdr:col>
      <xdr:colOff>50800</xdr:colOff>
      <xdr:row>79</xdr:row>
      <xdr:rowOff>37657</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592300" y="13357755"/>
          <a:ext cx="889000" cy="224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90100</xdr:rowOff>
    </xdr:from>
    <xdr:to>
      <xdr:col>81</xdr:col>
      <xdr:colOff>101600</xdr:colOff>
      <xdr:row>79</xdr:row>
      <xdr:rowOff>20250</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46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36777</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14111" y="13238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155234</xdr:rowOff>
    </xdr:from>
    <xdr:to>
      <xdr:col>76</xdr:col>
      <xdr:colOff>114300</xdr:colOff>
      <xdr:row>77</xdr:row>
      <xdr:rowOff>156105</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3356884"/>
          <a:ext cx="889000" cy="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88145</xdr:rowOff>
    </xdr:from>
    <xdr:to>
      <xdr:col>76</xdr:col>
      <xdr:colOff>165100</xdr:colOff>
      <xdr:row>79</xdr:row>
      <xdr:rowOff>18295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6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9422</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25111" y="13553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137060</xdr:rowOff>
    </xdr:from>
    <xdr:to>
      <xdr:col>71</xdr:col>
      <xdr:colOff>177800</xdr:colOff>
      <xdr:row>77</xdr:row>
      <xdr:rowOff>155234</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3167260"/>
          <a:ext cx="889000" cy="18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84093</xdr:rowOff>
    </xdr:from>
    <xdr:to>
      <xdr:col>72</xdr:col>
      <xdr:colOff>38100</xdr:colOff>
      <xdr:row>79</xdr:row>
      <xdr:rowOff>14243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5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5370</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36111" y="13549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66539</xdr:rowOff>
    </xdr:from>
    <xdr:to>
      <xdr:col>67</xdr:col>
      <xdr:colOff>101600</xdr:colOff>
      <xdr:row>78</xdr:row>
      <xdr:rowOff>168139</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439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159266</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47111" y="13532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55539</xdr:rowOff>
    </xdr:from>
    <xdr:to>
      <xdr:col>85</xdr:col>
      <xdr:colOff>177800</xdr:colOff>
      <xdr:row>78</xdr:row>
      <xdr:rowOff>157139</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42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14916</xdr:rowOff>
    </xdr:from>
    <xdr:ext cx="534377"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216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158307</xdr:rowOff>
    </xdr:from>
    <xdr:to>
      <xdr:col>81</xdr:col>
      <xdr:colOff>101600</xdr:colOff>
      <xdr:row>79</xdr:row>
      <xdr:rowOff>88457</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531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79584</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46428" y="13624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105305</xdr:rowOff>
    </xdr:from>
    <xdr:to>
      <xdr:col>76</xdr:col>
      <xdr:colOff>165100</xdr:colOff>
      <xdr:row>78</xdr:row>
      <xdr:rowOff>35455</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30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51982</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325111" y="13082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104434</xdr:rowOff>
    </xdr:from>
    <xdr:to>
      <xdr:col>72</xdr:col>
      <xdr:colOff>38100</xdr:colOff>
      <xdr:row>78</xdr:row>
      <xdr:rowOff>34584</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30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51111</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436111" y="13081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86260</xdr:rowOff>
    </xdr:from>
    <xdr:to>
      <xdr:col>67</xdr:col>
      <xdr:colOff>101600</xdr:colOff>
      <xdr:row>77</xdr:row>
      <xdr:rowOff>16410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11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32937</xdr:rowOff>
    </xdr:from>
    <xdr:ext cx="59901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14795" y="12891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95</xdr:row>
      <xdr:rowOff>98710</xdr:rowOff>
    </xdr:from>
    <xdr:to>
      <xdr:col>85</xdr:col>
      <xdr:colOff>126364</xdr:colOff>
      <xdr:row>99</xdr:row>
      <xdr:rowOff>44450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6386460"/>
          <a:ext cx="1269" cy="631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45387</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6161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828,793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95</xdr:row>
      <xdr:rowOff>98710</xdr:rowOff>
    </xdr:from>
    <xdr:to>
      <xdr:col>86</xdr:col>
      <xdr:colOff>25400</xdr:colOff>
      <xdr:row>95</xdr:row>
      <xdr:rowOff>98710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638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104704</xdr:rowOff>
    </xdr:from>
    <xdr:to>
      <xdr:col>85</xdr:col>
      <xdr:colOff>127000</xdr:colOff>
      <xdr:row>95</xdr:row>
      <xdr:rowOff>106425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5481300" y="16392454"/>
          <a:ext cx="838200" cy="1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9977</xdr:rowOff>
    </xdr:from>
    <xdr:ext cx="599010"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8120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31550</xdr:rowOff>
    </xdr:from>
    <xdr:to>
      <xdr:col>85</xdr:col>
      <xdr:colOff>177800</xdr:colOff>
      <xdr:row>98</xdr:row>
      <xdr:rowOff>133150</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83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90</xdr:row>
      <xdr:rowOff>77440</xdr:rowOff>
    </xdr:from>
    <xdr:to>
      <xdr:col>81</xdr:col>
      <xdr:colOff>50800</xdr:colOff>
      <xdr:row>95</xdr:row>
      <xdr:rowOff>104704</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4592300" y="15507940"/>
          <a:ext cx="889000" cy="884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27060</xdr:rowOff>
    </xdr:from>
    <xdr:to>
      <xdr:col>81</xdr:col>
      <xdr:colOff>101600</xdr:colOff>
      <xdr:row>98</xdr:row>
      <xdr:rowOff>128660</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82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119787</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181795" y="16921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90</xdr:row>
      <xdr:rowOff>77440</xdr:rowOff>
    </xdr:from>
    <xdr:to>
      <xdr:col>76</xdr:col>
      <xdr:colOff>114300</xdr:colOff>
      <xdr:row>95</xdr:row>
      <xdr:rowOff>161812</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3703300" y="15507940"/>
          <a:ext cx="889000" cy="941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40162</xdr:rowOff>
    </xdr:from>
    <xdr:to>
      <xdr:col>76</xdr:col>
      <xdr:colOff>165100</xdr:colOff>
      <xdr:row>98</xdr:row>
      <xdr:rowOff>141762</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84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132889</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292795" y="16934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161812</xdr:rowOff>
    </xdr:from>
    <xdr:to>
      <xdr:col>71</xdr:col>
      <xdr:colOff>177800</xdr:colOff>
      <xdr:row>96</xdr:row>
      <xdr:rowOff>46811</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2814300" y="16449562"/>
          <a:ext cx="889000" cy="56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50961</xdr:rowOff>
    </xdr:from>
    <xdr:to>
      <xdr:col>72</xdr:col>
      <xdr:colOff>38100</xdr:colOff>
      <xdr:row>98</xdr:row>
      <xdr:rowOff>152561</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85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143688</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03795" y="16945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48938</xdr:rowOff>
    </xdr:from>
    <xdr:to>
      <xdr:col>67</xdr:col>
      <xdr:colOff>101600</xdr:colOff>
      <xdr:row>98</xdr:row>
      <xdr:rowOff>150538</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851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141665</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14795" y="16943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55625</xdr:rowOff>
    </xdr:from>
    <xdr:to>
      <xdr:col>85</xdr:col>
      <xdr:colOff>177800</xdr:colOff>
      <xdr:row>95</xdr:row>
      <xdr:rowOff>157225</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34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938</xdr:rowOff>
    </xdr:from>
    <xdr:ext cx="599010"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288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53904</xdr:rowOff>
    </xdr:from>
    <xdr:to>
      <xdr:col>81</xdr:col>
      <xdr:colOff>101600</xdr:colOff>
      <xdr:row>95</xdr:row>
      <xdr:rowOff>155504</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341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581</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181795" y="16116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90</xdr:row>
      <xdr:rowOff>26640</xdr:rowOff>
    </xdr:from>
    <xdr:to>
      <xdr:col>76</xdr:col>
      <xdr:colOff>165100</xdr:colOff>
      <xdr:row>90</xdr:row>
      <xdr:rowOff>128240</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545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74</xdr:col>
      <xdr:colOff>150205</xdr:colOff>
      <xdr:row>88</xdr:row>
      <xdr:rowOff>144767</xdr:rowOff>
    </xdr:from>
    <xdr:ext cx="690189"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247205" y="152323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1,981,705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111012</xdr:rowOff>
    </xdr:from>
    <xdr:to>
      <xdr:col>72</xdr:col>
      <xdr:colOff>38100</xdr:colOff>
      <xdr:row>96</xdr:row>
      <xdr:rowOff>41162</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398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57689</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03795" y="16173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167461</xdr:rowOff>
    </xdr:from>
    <xdr:to>
      <xdr:col>67</xdr:col>
      <xdr:colOff>101600</xdr:colOff>
      <xdr:row>96</xdr:row>
      <xdr:rowOff>97611</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455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114138</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14795" y="16230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168927</xdr:rowOff>
    </xdr:from>
    <xdr:ext cx="59541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692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111777</xdr:rowOff>
    </xdr:from>
    <xdr:ext cx="59541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692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83687</xdr:rowOff>
    </xdr:from>
    <xdr:to>
      <xdr:col>116</xdr:col>
      <xdr:colOff>62864</xdr:colOff>
      <xdr:row>38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227187"/>
          <a:ext cx="1269" cy="1313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65545</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5806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30364</xdr:rowOff>
    </xdr:from>
    <xdr:ext cx="599010"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500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229,801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83687</xdr:rowOff>
    </xdr:from>
    <xdr:to>
      <xdr:col>116</xdr:col>
      <xdr:colOff>152400</xdr:colOff>
      <xdr:row>30</xdr:row>
      <xdr:rowOff>83687</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22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167612</xdr:rowOff>
    </xdr:from>
    <xdr:to>
      <xdr:col>116</xdr:col>
      <xdr:colOff>63500</xdr:colOff>
      <xdr:row>38</xdr:row>
      <xdr:rowOff>4677</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1323300" y="6511262"/>
          <a:ext cx="838200" cy="8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109995</xdr:rowOff>
    </xdr:from>
    <xdr:ext cx="469744"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453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131568</xdr:rowOff>
    </xdr:from>
    <xdr:to>
      <xdr:col>116</xdr:col>
      <xdr:colOff>114300</xdr:colOff>
      <xdr:row>38</xdr:row>
      <xdr:rowOff>61719</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47521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4677</xdr:rowOff>
    </xdr:from>
    <xdr:to>
      <xdr:col>111</xdr:col>
      <xdr:colOff>177800</xdr:colOff>
      <xdr:row>38</xdr:row>
      <xdr:rowOff>9450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0434300" y="6519777"/>
          <a:ext cx="889000" cy="4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130917</xdr:rowOff>
    </xdr:from>
    <xdr:to>
      <xdr:col>112</xdr:col>
      <xdr:colOff>38100</xdr:colOff>
      <xdr:row>38</xdr:row>
      <xdr:rowOff>61067</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47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52194</xdr:rowOff>
    </xdr:from>
    <xdr:ext cx="469744"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088428" y="6567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9450</xdr:rowOff>
    </xdr:from>
    <xdr:to>
      <xdr:col>107</xdr:col>
      <xdr:colOff>50800</xdr:colOff>
      <xdr:row>38</xdr:row>
      <xdr:rowOff>10816</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19545300" y="6524550"/>
          <a:ext cx="889000" cy="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135632</xdr:rowOff>
    </xdr:from>
    <xdr:to>
      <xdr:col>107</xdr:col>
      <xdr:colOff>101600</xdr:colOff>
      <xdr:row>38</xdr:row>
      <xdr:rowOff>65782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47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56908</xdr:rowOff>
    </xdr:from>
    <xdr:ext cx="469744"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199428" y="6572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10816</xdr:rowOff>
    </xdr:from>
    <xdr:to>
      <xdr:col>102</xdr:col>
      <xdr:colOff>114300</xdr:colOff>
      <xdr:row>38</xdr:row>
      <xdr:rowOff>11158</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18656300" y="6525916"/>
          <a:ext cx="889000" cy="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136775</xdr:rowOff>
    </xdr:from>
    <xdr:to>
      <xdr:col>102</xdr:col>
      <xdr:colOff>165100</xdr:colOff>
      <xdr:row>38</xdr:row>
      <xdr:rowOff>66925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480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58052</xdr:rowOff>
    </xdr:from>
    <xdr:ext cx="469744"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10428" y="6573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139249</xdr:rowOff>
    </xdr:from>
    <xdr:to>
      <xdr:col>98</xdr:col>
      <xdr:colOff>38100</xdr:colOff>
      <xdr:row>38</xdr:row>
      <xdr:rowOff>69399</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4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60526</xdr:rowOff>
    </xdr:from>
    <xdr:ext cx="469744"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21428" y="6575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116812</xdr:rowOff>
    </xdr:from>
    <xdr:to>
      <xdr:col>116</xdr:col>
      <xdr:colOff>114300</xdr:colOff>
      <xdr:row>38</xdr:row>
      <xdr:rowOff>46962</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460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76189</xdr:rowOff>
    </xdr:from>
    <xdr:ext cx="469744"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248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125327</xdr:rowOff>
    </xdr:from>
    <xdr:to>
      <xdr:col>112</xdr:col>
      <xdr:colOff>38100</xdr:colOff>
      <xdr:row>38</xdr:row>
      <xdr:rowOff>55477</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468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72004</xdr:rowOff>
    </xdr:from>
    <xdr:ext cx="469744"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088428" y="6244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130099</xdr:rowOff>
    </xdr:from>
    <xdr:to>
      <xdr:col>107</xdr:col>
      <xdr:colOff>101600</xdr:colOff>
      <xdr:row>38</xdr:row>
      <xdr:rowOff>60249</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473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76776</xdr:rowOff>
    </xdr:from>
    <xdr:ext cx="469744"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199428" y="6248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131465</xdr:rowOff>
    </xdr:from>
    <xdr:to>
      <xdr:col>102</xdr:col>
      <xdr:colOff>165100</xdr:colOff>
      <xdr:row>38</xdr:row>
      <xdr:rowOff>61615</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475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78142</xdr:rowOff>
    </xdr:from>
    <xdr:ext cx="469744"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10428" y="6250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131808</xdr:rowOff>
    </xdr:from>
    <xdr:to>
      <xdr:col>98</xdr:col>
      <xdr:colOff>38100</xdr:colOff>
      <xdr:row>38</xdr:row>
      <xdr:rowOff>61958</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475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78485</xdr:rowOff>
    </xdr:from>
    <xdr:ext cx="469744"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21428" y="6250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人口の少ない本村において、住民１人当たりのコストは高額になり、類似団体と比較しても、ほとんどの目的別において非常に高く推移している。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総務費においては、住民一人当たりのコストが前年度より約</a:t>
          </a:r>
          <a:r>
            <a:rPr kumimoji="1" lang="en-US" altLang="ja-JP" sz="1300">
              <a:latin typeface="ＭＳ Ｐゴシック" panose="020B0600070205080204" pitchFamily="50" charset="-128"/>
              <a:ea typeface="ＭＳ Ｐゴシック" panose="020B0600070205080204" pitchFamily="50" charset="-128"/>
            </a:rPr>
            <a:t>4,224</a:t>
          </a:r>
          <a:r>
            <a:rPr kumimoji="1" lang="ja-JP" altLang="en-US" sz="1300">
              <a:latin typeface="ＭＳ Ｐゴシック" panose="020B0600070205080204" pitchFamily="50" charset="-128"/>
              <a:ea typeface="ＭＳ Ｐゴシック" panose="020B0600070205080204" pitchFamily="50" charset="-128"/>
            </a:rPr>
            <a:t>千円の減（</a:t>
          </a:r>
          <a:r>
            <a:rPr kumimoji="1" lang="en-US" altLang="ja-JP" sz="1300">
              <a:latin typeface="ＭＳ Ｐゴシック" panose="020B0600070205080204" pitchFamily="50" charset="-128"/>
              <a:ea typeface="ＭＳ Ｐゴシック" panose="020B0600070205080204" pitchFamily="50" charset="-128"/>
            </a:rPr>
            <a:t>67.5%</a:t>
          </a:r>
          <a:r>
            <a:rPr kumimoji="1" lang="ja-JP" altLang="en-US" sz="1300">
              <a:latin typeface="ＭＳ Ｐゴシック" panose="020B0600070205080204" pitchFamily="50" charset="-128"/>
              <a:ea typeface="ＭＳ Ｐゴシック" panose="020B0600070205080204" pitchFamily="50" charset="-128"/>
            </a:rPr>
            <a:t>減）であるが、これは</a:t>
          </a:r>
          <a:r>
            <a:rPr kumimoji="1" lang="en-US" altLang="ja-JP" sz="1300">
              <a:latin typeface="ＭＳ Ｐゴシック" panose="020B0600070205080204" pitchFamily="50" charset="-128"/>
              <a:ea typeface="ＭＳ Ｐゴシック" panose="020B0600070205080204" pitchFamily="50" charset="-128"/>
            </a:rPr>
            <a:t>R5</a:t>
          </a:r>
          <a:r>
            <a:rPr kumimoji="1" lang="ja-JP" altLang="en-US" sz="1300">
              <a:latin typeface="ＭＳ Ｐゴシック" panose="020B0600070205080204" pitchFamily="50" charset="-128"/>
              <a:ea typeface="ＭＳ Ｐゴシック" panose="020B0600070205080204" pitchFamily="50" charset="-128"/>
            </a:rPr>
            <a:t>年度に高度無線環境整備事業を実施したことが主な要因である。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衛生費においては、住民一人当たりのコストが前年度より約</a:t>
          </a:r>
          <a:r>
            <a:rPr kumimoji="1" lang="en-US" altLang="ja-JP" sz="1300">
              <a:latin typeface="ＭＳ Ｐゴシック" panose="020B0600070205080204" pitchFamily="50" charset="-128"/>
              <a:ea typeface="ＭＳ Ｐゴシック" panose="020B0600070205080204" pitchFamily="50" charset="-128"/>
            </a:rPr>
            <a:t>208</a:t>
          </a:r>
          <a:r>
            <a:rPr kumimoji="1" lang="ja-JP" altLang="en-US" sz="1300">
              <a:latin typeface="ＭＳ Ｐゴシック" panose="020B0600070205080204" pitchFamily="50" charset="-128"/>
              <a:ea typeface="ＭＳ Ｐゴシック" panose="020B0600070205080204" pitchFamily="50" charset="-128"/>
            </a:rPr>
            <a:t>千円の増（</a:t>
          </a:r>
          <a:r>
            <a:rPr kumimoji="1" lang="en-US" altLang="ja-JP" sz="1300">
              <a:latin typeface="ＭＳ Ｐゴシック" panose="020B0600070205080204" pitchFamily="50" charset="-128"/>
              <a:ea typeface="ＭＳ Ｐゴシック" panose="020B0600070205080204" pitchFamily="50" charset="-128"/>
            </a:rPr>
            <a:t>41.8%</a:t>
          </a:r>
          <a:r>
            <a:rPr kumimoji="1" lang="ja-JP" altLang="en-US" sz="1300">
              <a:latin typeface="ＭＳ Ｐゴシック" panose="020B0600070205080204" pitchFamily="50" charset="-128"/>
              <a:ea typeface="ＭＳ Ｐゴシック" panose="020B0600070205080204" pitchFamily="50" charset="-128"/>
            </a:rPr>
            <a:t>増）であるが、これは小型焼却炉の設置を実施したことや、へき地診療所勤務職員等が増員されたことに伴う増である。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消防費においては、住民一人当たりのコストが前年度より約</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千円の増（</a:t>
          </a:r>
          <a:r>
            <a:rPr kumimoji="1" lang="en-US" altLang="ja-JP" sz="1300">
              <a:latin typeface="ＭＳ Ｐゴシック" panose="020B0600070205080204" pitchFamily="50" charset="-128"/>
              <a:ea typeface="ＭＳ Ｐゴシック" panose="020B0600070205080204" pitchFamily="50" charset="-128"/>
            </a:rPr>
            <a:t>142.2%</a:t>
          </a:r>
          <a:r>
            <a:rPr kumimoji="1" lang="ja-JP" altLang="en-US" sz="1300">
              <a:latin typeface="ＭＳ Ｐゴシック" panose="020B0600070205080204" pitchFamily="50" charset="-128"/>
              <a:ea typeface="ＭＳ Ｐゴシック" panose="020B0600070205080204" pitchFamily="50" charset="-128"/>
            </a:rPr>
            <a:t>増）であるが、ヘリポート照明設備の工事費や鹿児島県の防災行政無線再整備に係る負担金が生じたことによる増である。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鹿児島県三島村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令和５年度決算の剰余金から</a:t>
          </a:r>
          <a:r>
            <a:rPr kumimoji="1" lang="en-US" altLang="ja-JP" sz="1400">
              <a:latin typeface="ＭＳ ゴシック" pitchFamily="49" charset="-128"/>
              <a:ea typeface="ＭＳ ゴシック" pitchFamily="49" charset="-128"/>
            </a:rPr>
            <a:t>141</a:t>
          </a:r>
          <a:r>
            <a:rPr kumimoji="1" lang="ja-JP" altLang="en-US" sz="1400">
              <a:latin typeface="ＭＳ ゴシック" pitchFamily="49" charset="-128"/>
              <a:ea typeface="ＭＳ ゴシック" pitchFamily="49" charset="-128"/>
            </a:rPr>
            <a:t>百万円を積み立てたことで、財政調整基金残高の標準財政規模比は、前年よりも</a:t>
          </a:r>
          <a:r>
            <a:rPr kumimoji="1" lang="en-US" altLang="ja-JP" sz="1400">
              <a:latin typeface="ＭＳ ゴシック" pitchFamily="49" charset="-128"/>
              <a:ea typeface="ＭＳ ゴシック" pitchFamily="49" charset="-128"/>
            </a:rPr>
            <a:t>11.41</a:t>
          </a:r>
          <a:r>
            <a:rPr kumimoji="1" lang="ja-JP" altLang="en-US" sz="1400">
              <a:latin typeface="ＭＳ ゴシック" pitchFamily="49" charset="-128"/>
              <a:ea typeface="ＭＳ ゴシック" pitchFamily="49" charset="-128"/>
            </a:rPr>
            <a:t>ポイント増加している。実質収支額の標準財政規模比は、前年度から</a:t>
          </a:r>
          <a:r>
            <a:rPr kumimoji="1" lang="en-US" altLang="ja-JP" sz="1400">
              <a:latin typeface="ＭＳ ゴシック" pitchFamily="49" charset="-128"/>
              <a:ea typeface="ＭＳ ゴシック" pitchFamily="49" charset="-128"/>
            </a:rPr>
            <a:t>13.78</a:t>
          </a:r>
          <a:r>
            <a:rPr kumimoji="1" lang="ja-JP" altLang="en-US" sz="1400">
              <a:latin typeface="ＭＳ ゴシック" pitchFamily="49" charset="-128"/>
              <a:ea typeface="ＭＳ ゴシック" pitchFamily="49" charset="-128"/>
            </a:rPr>
            <a:t>ポイントの減となっているが、その主な要因として、普通交付税の約</a:t>
          </a:r>
          <a:r>
            <a:rPr kumimoji="1" lang="en-US" altLang="ja-JP" sz="1400">
              <a:latin typeface="ＭＳ ゴシック" pitchFamily="49" charset="-128"/>
              <a:ea typeface="ＭＳ ゴシック" pitchFamily="49" charset="-128"/>
            </a:rPr>
            <a:t>15</a:t>
          </a:r>
          <a:r>
            <a:rPr kumimoji="1" lang="ja-JP" altLang="en-US" sz="1400">
              <a:latin typeface="ＭＳ ゴシック" pitchFamily="49" charset="-128"/>
              <a:ea typeface="ＭＳ ゴシック" pitchFamily="49" charset="-128"/>
            </a:rPr>
            <a:t>百万円減や、災害復旧費に係る繰越財源の増などが挙げられる。また、実質単年度収支の標準財政規模比は、前年度から</a:t>
          </a:r>
          <a:r>
            <a:rPr kumimoji="1" lang="en-US" altLang="ja-JP" sz="1400">
              <a:latin typeface="ＭＳ ゴシック" pitchFamily="49" charset="-128"/>
              <a:ea typeface="ＭＳ ゴシック" pitchFamily="49" charset="-128"/>
            </a:rPr>
            <a:t>16.23</a:t>
          </a:r>
          <a:r>
            <a:rPr kumimoji="1" lang="ja-JP" altLang="en-US" sz="1400">
              <a:latin typeface="ＭＳ ゴシック" pitchFamily="49" charset="-128"/>
              <a:ea typeface="ＭＳ ゴシック" pitchFamily="49" charset="-128"/>
            </a:rPr>
            <a:t>ポイントの減となっているが、上記の要因に加え、財政調整基金</a:t>
          </a:r>
          <a:r>
            <a:rPr kumimoji="1" lang="en-US" altLang="ja-JP" sz="1400">
              <a:latin typeface="ＭＳ ゴシック" pitchFamily="49" charset="-128"/>
              <a:ea typeface="ＭＳ ゴシック" pitchFamily="49" charset="-128"/>
            </a:rPr>
            <a:t>49</a:t>
          </a:r>
          <a:r>
            <a:rPr kumimoji="1" lang="ja-JP" altLang="en-US" sz="1400">
              <a:latin typeface="ＭＳ ゴシック" pitchFamily="49" charset="-128"/>
              <a:ea typeface="ＭＳ ゴシック" pitchFamily="49" charset="-128"/>
            </a:rPr>
            <a:t>百万円の取り崩しなどが挙げられる。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鹿児島県三島村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令和２年度は、船舶交通事業特別会計において、新型コロナウイルス感染症の影響で、令和２年度中に予定していた旧船の売却が不調となり、</a:t>
          </a:r>
          <a:r>
            <a:rPr kumimoji="1" lang="en-US" altLang="ja-JP" sz="1400">
              <a:latin typeface="ＭＳ ゴシック" pitchFamily="49" charset="-128"/>
              <a:ea typeface="ＭＳ ゴシック" pitchFamily="49" charset="-128"/>
            </a:rPr>
            <a:t>424,453</a:t>
          </a:r>
          <a:r>
            <a:rPr kumimoji="1" lang="ja-JP" altLang="en-US" sz="1400">
              <a:latin typeface="ＭＳ ゴシック" pitchFamily="49" charset="-128"/>
              <a:ea typeface="ＭＳ ゴシック" pitchFamily="49" charset="-128"/>
            </a:rPr>
            <a:t>千円の赤字が発生したが、令和３年度以降は、一般会計及び特別会計ともに黒字となった。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特別会計は一般会計からの繰入により黒字となっているが、特産品焼酎事業特別会計など独立採算で事業実施できるよう歳出の抑制及び収入増等に努める。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国民健康保険や介護保険、後期高齢者医療については、医療費等を抑制するよう特定健康診査等の保健事業の取組を強化しながら、健全な財政運営に努める。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cols>
    <col min="1" max="11" width="2.08984375" style="162" customWidth="1"/>
    <col min="12" max="12" width="2.26953125" style="162" customWidth="1"/>
    <col min="13" max="17" width="2.36328125" style="162" customWidth="1"/>
    <col min="18" max="119" width="2.08984375" style="162" customWidth="1"/>
    <col min="120" max="16384" width="0" style="162" hidden="1"/>
  </cols>
  <sheetData>
    <row r="1" spans="1:119" ht="33" customHeight="1">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 thickBot="1">
      <c r="B2" s="164" t="s">
        <v>77</v>
      </c>
      <c r="C2" s="164"/>
      <c r="D2" s="165"/>
    </row>
    <row r="3" spans="1:119" ht="18.75" customHeight="1" thickBot="1">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2098543</v>
      </c>
      <c r="BO4" s="436"/>
      <c r="BP4" s="436"/>
      <c r="BQ4" s="436"/>
      <c r="BR4" s="436"/>
      <c r="BS4" s="436"/>
      <c r="BT4" s="436"/>
      <c r="BU4" s="437"/>
      <c r="BV4" s="435">
        <v>3736429</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6.7</v>
      </c>
      <c r="CU4" s="576"/>
      <c r="CV4" s="576"/>
      <c r="CW4" s="576"/>
      <c r="CX4" s="576"/>
      <c r="CY4" s="576"/>
      <c r="CZ4" s="576"/>
      <c r="DA4" s="577"/>
      <c r="DB4" s="575">
        <v>20.5</v>
      </c>
      <c r="DC4" s="576"/>
      <c r="DD4" s="576"/>
      <c r="DE4" s="576"/>
      <c r="DF4" s="576"/>
      <c r="DG4" s="576"/>
      <c r="DH4" s="576"/>
      <c r="DI4" s="577"/>
    </row>
    <row r="5" spans="1:119" ht="18.75" customHeight="1">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1981545</v>
      </c>
      <c r="BO5" s="407"/>
      <c r="BP5" s="407"/>
      <c r="BQ5" s="407"/>
      <c r="BR5" s="407"/>
      <c r="BS5" s="407"/>
      <c r="BT5" s="407"/>
      <c r="BU5" s="408"/>
      <c r="BV5" s="406">
        <v>3529572</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90.6</v>
      </c>
      <c r="CU5" s="404"/>
      <c r="CV5" s="404"/>
      <c r="CW5" s="404"/>
      <c r="CX5" s="404"/>
      <c r="CY5" s="404"/>
      <c r="CZ5" s="404"/>
      <c r="DA5" s="405"/>
      <c r="DB5" s="403">
        <v>90.4</v>
      </c>
      <c r="DC5" s="404"/>
      <c r="DD5" s="404"/>
      <c r="DE5" s="404"/>
      <c r="DF5" s="404"/>
      <c r="DG5" s="404"/>
      <c r="DH5" s="404"/>
      <c r="DI5" s="405"/>
    </row>
    <row r="6" spans="1:119" ht="18.75" customHeight="1">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116998</v>
      </c>
      <c r="BO6" s="407"/>
      <c r="BP6" s="407"/>
      <c r="BQ6" s="407"/>
      <c r="BR6" s="407"/>
      <c r="BS6" s="407"/>
      <c r="BT6" s="407"/>
      <c r="BU6" s="408"/>
      <c r="BV6" s="406">
        <v>206857</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90.7</v>
      </c>
      <c r="CU6" s="550"/>
      <c r="CV6" s="550"/>
      <c r="CW6" s="550"/>
      <c r="CX6" s="550"/>
      <c r="CY6" s="550"/>
      <c r="CZ6" s="550"/>
      <c r="DA6" s="551"/>
      <c r="DB6" s="549">
        <v>90.7</v>
      </c>
      <c r="DC6" s="550"/>
      <c r="DD6" s="550"/>
      <c r="DE6" s="550"/>
      <c r="DF6" s="550"/>
      <c r="DG6" s="550"/>
      <c r="DH6" s="550"/>
      <c r="DI6" s="551"/>
    </row>
    <row r="7" spans="1:119" ht="18.75" customHeight="1">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56187</v>
      </c>
      <c r="BO7" s="407"/>
      <c r="BP7" s="407"/>
      <c r="BQ7" s="407"/>
      <c r="BR7" s="407"/>
      <c r="BS7" s="407"/>
      <c r="BT7" s="407"/>
      <c r="BU7" s="408"/>
      <c r="BV7" s="406">
        <v>18911</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901050</v>
      </c>
      <c r="CU7" s="407"/>
      <c r="CV7" s="407"/>
      <c r="CW7" s="407"/>
      <c r="CX7" s="407"/>
      <c r="CY7" s="407"/>
      <c r="CZ7" s="407"/>
      <c r="DA7" s="408"/>
      <c r="DB7" s="406">
        <v>915630</v>
      </c>
      <c r="DC7" s="407"/>
      <c r="DD7" s="407"/>
      <c r="DE7" s="407"/>
      <c r="DF7" s="407"/>
      <c r="DG7" s="407"/>
      <c r="DH7" s="407"/>
      <c r="DI7" s="408"/>
    </row>
    <row r="8" spans="1:119" ht="18.75" customHeight="1" thickBot="1">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60811</v>
      </c>
      <c r="BO8" s="407"/>
      <c r="BP8" s="407"/>
      <c r="BQ8" s="407"/>
      <c r="BR8" s="407"/>
      <c r="BS8" s="407"/>
      <c r="BT8" s="407"/>
      <c r="BU8" s="408"/>
      <c r="BV8" s="406">
        <v>187946</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0.06</v>
      </c>
      <c r="CU8" s="510"/>
      <c r="CV8" s="510"/>
      <c r="CW8" s="510"/>
      <c r="CX8" s="510"/>
      <c r="CY8" s="510"/>
      <c r="CZ8" s="510"/>
      <c r="DA8" s="511"/>
      <c r="DB8" s="509">
        <v>0.06</v>
      </c>
      <c r="DC8" s="510"/>
      <c r="DD8" s="510"/>
      <c r="DE8" s="510"/>
      <c r="DF8" s="510"/>
      <c r="DG8" s="510"/>
      <c r="DH8" s="510"/>
      <c r="DI8" s="511"/>
    </row>
    <row r="9" spans="1:119" ht="18.75" customHeight="1" thickBot="1">
      <c r="A9" s="163"/>
      <c r="B9" s="538" t="s">
        <v>106</v>
      </c>
      <c r="C9" s="539"/>
      <c r="D9" s="539"/>
      <c r="E9" s="539"/>
      <c r="F9" s="539"/>
      <c r="G9" s="539"/>
      <c r="H9" s="539"/>
      <c r="I9" s="539"/>
      <c r="J9" s="539"/>
      <c r="K9" s="457"/>
      <c r="L9" s="540" t="s">
        <v>107</v>
      </c>
      <c r="M9" s="541"/>
      <c r="N9" s="541"/>
      <c r="O9" s="541"/>
      <c r="P9" s="541"/>
      <c r="Q9" s="542"/>
      <c r="R9" s="543">
        <v>405</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-127135</v>
      </c>
      <c r="BO9" s="407"/>
      <c r="BP9" s="407"/>
      <c r="BQ9" s="407"/>
      <c r="BR9" s="407"/>
      <c r="BS9" s="407"/>
      <c r="BT9" s="407"/>
      <c r="BU9" s="408"/>
      <c r="BV9" s="406">
        <v>35273</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18.600000000000001</v>
      </c>
      <c r="CU9" s="404"/>
      <c r="CV9" s="404"/>
      <c r="CW9" s="404"/>
      <c r="CX9" s="404"/>
      <c r="CY9" s="404"/>
      <c r="CZ9" s="404"/>
      <c r="DA9" s="405"/>
      <c r="DB9" s="403">
        <v>20.9</v>
      </c>
      <c r="DC9" s="404"/>
      <c r="DD9" s="404"/>
      <c r="DE9" s="404"/>
      <c r="DF9" s="404"/>
      <c r="DG9" s="404"/>
      <c r="DH9" s="404"/>
      <c r="DI9" s="405"/>
    </row>
    <row r="10" spans="1:119" ht="18.75" customHeight="1" thickBot="1">
      <c r="A10" s="163"/>
      <c r="B10" s="538"/>
      <c r="C10" s="539"/>
      <c r="D10" s="539"/>
      <c r="E10" s="539"/>
      <c r="F10" s="539"/>
      <c r="G10" s="539"/>
      <c r="H10" s="539"/>
      <c r="I10" s="539"/>
      <c r="J10" s="539"/>
      <c r="K10" s="457"/>
      <c r="L10" s="362" t="s">
        <v>112</v>
      </c>
      <c r="M10" s="363"/>
      <c r="N10" s="363"/>
      <c r="O10" s="363"/>
      <c r="P10" s="363"/>
      <c r="Q10" s="364"/>
      <c r="R10" s="359">
        <v>407</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114</v>
      </c>
      <c r="AV10" s="465"/>
      <c r="AW10" s="465"/>
      <c r="AX10" s="465"/>
      <c r="AY10" s="420" t="s">
        <v>115</v>
      </c>
      <c r="AZ10" s="421"/>
      <c r="BA10" s="421"/>
      <c r="BB10" s="421"/>
      <c r="BC10" s="421"/>
      <c r="BD10" s="421"/>
      <c r="BE10" s="421"/>
      <c r="BF10" s="421"/>
      <c r="BG10" s="421"/>
      <c r="BH10" s="421"/>
      <c r="BI10" s="421"/>
      <c r="BJ10" s="421"/>
      <c r="BK10" s="421"/>
      <c r="BL10" s="421"/>
      <c r="BM10" s="422"/>
      <c r="BN10" s="406">
        <v>143123</v>
      </c>
      <c r="BO10" s="407"/>
      <c r="BP10" s="407"/>
      <c r="BQ10" s="407"/>
      <c r="BR10" s="407"/>
      <c r="BS10" s="407"/>
      <c r="BT10" s="407"/>
      <c r="BU10" s="408"/>
      <c r="BV10" s="406">
        <v>78465</v>
      </c>
      <c r="BW10" s="407"/>
      <c r="BX10" s="407"/>
      <c r="BY10" s="407"/>
      <c r="BZ10" s="407"/>
      <c r="CA10" s="407"/>
      <c r="CB10" s="407"/>
      <c r="CC10" s="408"/>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1300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c r="A12" s="163"/>
      <c r="B12" s="512" t="s">
        <v>123</v>
      </c>
      <c r="C12" s="513"/>
      <c r="D12" s="513"/>
      <c r="E12" s="513"/>
      <c r="F12" s="513"/>
      <c r="G12" s="513"/>
      <c r="H12" s="513"/>
      <c r="I12" s="513"/>
      <c r="J12" s="513"/>
      <c r="K12" s="514"/>
      <c r="L12" s="521" t="s">
        <v>124</v>
      </c>
      <c r="M12" s="522"/>
      <c r="N12" s="522"/>
      <c r="O12" s="522"/>
      <c r="P12" s="522"/>
      <c r="Q12" s="523"/>
      <c r="R12" s="524">
        <v>344</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49027</v>
      </c>
      <c r="BO12" s="407"/>
      <c r="BP12" s="407"/>
      <c r="BQ12" s="407"/>
      <c r="BR12" s="407"/>
      <c r="BS12" s="407"/>
      <c r="BT12" s="407"/>
      <c r="BU12" s="408"/>
      <c r="BV12" s="406">
        <v>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c r="A13" s="163"/>
      <c r="B13" s="515"/>
      <c r="C13" s="516"/>
      <c r="D13" s="516"/>
      <c r="E13" s="516"/>
      <c r="F13" s="516"/>
      <c r="G13" s="516"/>
      <c r="H13" s="516"/>
      <c r="I13" s="516"/>
      <c r="J13" s="516"/>
      <c r="K13" s="517"/>
      <c r="L13" s="172"/>
      <c r="M13" s="490" t="s">
        <v>130</v>
      </c>
      <c r="N13" s="491"/>
      <c r="O13" s="491"/>
      <c r="P13" s="491"/>
      <c r="Q13" s="492"/>
      <c r="R13" s="493">
        <v>336</v>
      </c>
      <c r="S13" s="494"/>
      <c r="T13" s="494"/>
      <c r="U13" s="494"/>
      <c r="V13" s="495"/>
      <c r="W13" s="496" t="s">
        <v>131</v>
      </c>
      <c r="X13" s="392"/>
      <c r="Y13" s="392"/>
      <c r="Z13" s="392"/>
      <c r="AA13" s="392"/>
      <c r="AB13" s="393"/>
      <c r="AC13" s="359">
        <v>38</v>
      </c>
      <c r="AD13" s="360"/>
      <c r="AE13" s="360"/>
      <c r="AF13" s="360"/>
      <c r="AG13" s="361"/>
      <c r="AH13" s="359">
        <v>38</v>
      </c>
      <c r="AI13" s="360"/>
      <c r="AJ13" s="360"/>
      <c r="AK13" s="360"/>
      <c r="AL13" s="419"/>
      <c r="AM13" s="463" t="s">
        <v>132</v>
      </c>
      <c r="AN13" s="363"/>
      <c r="AO13" s="363"/>
      <c r="AP13" s="363"/>
      <c r="AQ13" s="363"/>
      <c r="AR13" s="363"/>
      <c r="AS13" s="363"/>
      <c r="AT13" s="364"/>
      <c r="AU13" s="464" t="s">
        <v>114</v>
      </c>
      <c r="AV13" s="465"/>
      <c r="AW13" s="465"/>
      <c r="AX13" s="465"/>
      <c r="AY13" s="420" t="s">
        <v>133</v>
      </c>
      <c r="AZ13" s="421"/>
      <c r="BA13" s="421"/>
      <c r="BB13" s="421"/>
      <c r="BC13" s="421"/>
      <c r="BD13" s="421"/>
      <c r="BE13" s="421"/>
      <c r="BF13" s="421"/>
      <c r="BG13" s="421"/>
      <c r="BH13" s="421"/>
      <c r="BI13" s="421"/>
      <c r="BJ13" s="421"/>
      <c r="BK13" s="421"/>
      <c r="BL13" s="421"/>
      <c r="BM13" s="422"/>
      <c r="BN13" s="406">
        <v>-33039</v>
      </c>
      <c r="BO13" s="407"/>
      <c r="BP13" s="407"/>
      <c r="BQ13" s="407"/>
      <c r="BR13" s="407"/>
      <c r="BS13" s="407"/>
      <c r="BT13" s="407"/>
      <c r="BU13" s="408"/>
      <c r="BV13" s="406">
        <v>115038</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13.5</v>
      </c>
      <c r="CU13" s="404"/>
      <c r="CV13" s="404"/>
      <c r="CW13" s="404"/>
      <c r="CX13" s="404"/>
      <c r="CY13" s="404"/>
      <c r="CZ13" s="404"/>
      <c r="DA13" s="405"/>
      <c r="DB13" s="403">
        <v>13.9</v>
      </c>
      <c r="DC13" s="404"/>
      <c r="DD13" s="404"/>
      <c r="DE13" s="404"/>
      <c r="DF13" s="404"/>
      <c r="DG13" s="404"/>
      <c r="DH13" s="404"/>
      <c r="DI13" s="405"/>
    </row>
    <row r="14" spans="1:119" ht="18.75" customHeight="1" thickBot="1">
      <c r="A14" s="163"/>
      <c r="B14" s="515"/>
      <c r="C14" s="516"/>
      <c r="D14" s="516"/>
      <c r="E14" s="516"/>
      <c r="F14" s="516"/>
      <c r="G14" s="516"/>
      <c r="H14" s="516"/>
      <c r="I14" s="516"/>
      <c r="J14" s="516"/>
      <c r="K14" s="517"/>
      <c r="L14" s="480" t="s">
        <v>135</v>
      </c>
      <c r="M14" s="533"/>
      <c r="N14" s="533"/>
      <c r="O14" s="533"/>
      <c r="P14" s="533"/>
      <c r="Q14" s="534"/>
      <c r="R14" s="493">
        <v>364</v>
      </c>
      <c r="S14" s="494"/>
      <c r="T14" s="494"/>
      <c r="U14" s="494"/>
      <c r="V14" s="495"/>
      <c r="W14" s="497"/>
      <c r="X14" s="395"/>
      <c r="Y14" s="395"/>
      <c r="Z14" s="395"/>
      <c r="AA14" s="395"/>
      <c r="AB14" s="396"/>
      <c r="AC14" s="486">
        <v>17.899999999999999</v>
      </c>
      <c r="AD14" s="487"/>
      <c r="AE14" s="487"/>
      <c r="AF14" s="487"/>
      <c r="AG14" s="488"/>
      <c r="AH14" s="486">
        <v>19.5</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c r="A15" s="163"/>
      <c r="B15" s="515"/>
      <c r="C15" s="516"/>
      <c r="D15" s="516"/>
      <c r="E15" s="516"/>
      <c r="F15" s="516"/>
      <c r="G15" s="516"/>
      <c r="H15" s="516"/>
      <c r="I15" s="516"/>
      <c r="J15" s="516"/>
      <c r="K15" s="517"/>
      <c r="L15" s="172"/>
      <c r="M15" s="490" t="s">
        <v>130</v>
      </c>
      <c r="N15" s="491"/>
      <c r="O15" s="491"/>
      <c r="P15" s="491"/>
      <c r="Q15" s="492"/>
      <c r="R15" s="493">
        <v>357</v>
      </c>
      <c r="S15" s="494"/>
      <c r="T15" s="494"/>
      <c r="U15" s="494"/>
      <c r="V15" s="495"/>
      <c r="W15" s="496" t="s">
        <v>137</v>
      </c>
      <c r="X15" s="392"/>
      <c r="Y15" s="392"/>
      <c r="Z15" s="392"/>
      <c r="AA15" s="392"/>
      <c r="AB15" s="393"/>
      <c r="AC15" s="359">
        <v>22</v>
      </c>
      <c r="AD15" s="360"/>
      <c r="AE15" s="360"/>
      <c r="AF15" s="360"/>
      <c r="AG15" s="361"/>
      <c r="AH15" s="359">
        <v>27</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53532</v>
      </c>
      <c r="BO15" s="436"/>
      <c r="BP15" s="436"/>
      <c r="BQ15" s="436"/>
      <c r="BR15" s="436"/>
      <c r="BS15" s="436"/>
      <c r="BT15" s="436"/>
      <c r="BU15" s="437"/>
      <c r="BV15" s="435">
        <v>51804</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3"/>
      <c r="CU15" s="174"/>
      <c r="CV15" s="174"/>
      <c r="CW15" s="174"/>
      <c r="CX15" s="174"/>
      <c r="CY15" s="174"/>
      <c r="CZ15" s="174"/>
      <c r="DA15" s="175"/>
      <c r="DB15" s="173"/>
      <c r="DC15" s="174"/>
      <c r="DD15" s="174"/>
      <c r="DE15" s="174"/>
      <c r="DF15" s="174"/>
      <c r="DG15" s="174"/>
      <c r="DH15" s="174"/>
      <c r="DI15" s="175"/>
    </row>
    <row r="16" spans="1:119" ht="18.75" customHeight="1">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10.4</v>
      </c>
      <c r="AD16" s="487"/>
      <c r="AE16" s="487"/>
      <c r="AF16" s="487"/>
      <c r="AG16" s="488"/>
      <c r="AH16" s="486">
        <v>13.8</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906897</v>
      </c>
      <c r="BO16" s="407"/>
      <c r="BP16" s="407"/>
      <c r="BQ16" s="407"/>
      <c r="BR16" s="407"/>
      <c r="BS16" s="407"/>
      <c r="BT16" s="407"/>
      <c r="BU16" s="408"/>
      <c r="BV16" s="406">
        <v>901499</v>
      </c>
      <c r="BW16" s="407"/>
      <c r="BX16" s="407"/>
      <c r="BY16" s="407"/>
      <c r="BZ16" s="407"/>
      <c r="CA16" s="407"/>
      <c r="CB16" s="407"/>
      <c r="CC16" s="408"/>
      <c r="CD16" s="176"/>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c r="A17" s="163"/>
      <c r="B17" s="518"/>
      <c r="C17" s="519"/>
      <c r="D17" s="519"/>
      <c r="E17" s="519"/>
      <c r="F17" s="519"/>
      <c r="G17" s="519"/>
      <c r="H17" s="519"/>
      <c r="I17" s="519"/>
      <c r="J17" s="519"/>
      <c r="K17" s="520"/>
      <c r="L17" s="177"/>
      <c r="M17" s="499" t="s">
        <v>143</v>
      </c>
      <c r="N17" s="500"/>
      <c r="O17" s="500"/>
      <c r="P17" s="500"/>
      <c r="Q17" s="501"/>
      <c r="R17" s="483" t="s">
        <v>144</v>
      </c>
      <c r="S17" s="484"/>
      <c r="T17" s="484"/>
      <c r="U17" s="484"/>
      <c r="V17" s="485"/>
      <c r="W17" s="496" t="s">
        <v>145</v>
      </c>
      <c r="X17" s="392"/>
      <c r="Y17" s="392"/>
      <c r="Z17" s="392"/>
      <c r="AA17" s="392"/>
      <c r="AB17" s="393"/>
      <c r="AC17" s="359">
        <v>152</v>
      </c>
      <c r="AD17" s="360"/>
      <c r="AE17" s="360"/>
      <c r="AF17" s="360"/>
      <c r="AG17" s="361"/>
      <c r="AH17" s="359">
        <v>130</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65298</v>
      </c>
      <c r="BO17" s="407"/>
      <c r="BP17" s="407"/>
      <c r="BQ17" s="407"/>
      <c r="BR17" s="407"/>
      <c r="BS17" s="407"/>
      <c r="BT17" s="407"/>
      <c r="BU17" s="408"/>
      <c r="BV17" s="406">
        <v>63060</v>
      </c>
      <c r="BW17" s="407"/>
      <c r="BX17" s="407"/>
      <c r="BY17" s="407"/>
      <c r="BZ17" s="407"/>
      <c r="CA17" s="407"/>
      <c r="CB17" s="407"/>
      <c r="CC17" s="408"/>
      <c r="CD17" s="176"/>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c r="A18" s="163"/>
      <c r="B18" s="456" t="s">
        <v>147</v>
      </c>
      <c r="C18" s="457"/>
      <c r="D18" s="457"/>
      <c r="E18" s="458"/>
      <c r="F18" s="458"/>
      <c r="G18" s="458"/>
      <c r="H18" s="458"/>
      <c r="I18" s="458"/>
      <c r="J18" s="458"/>
      <c r="K18" s="458"/>
      <c r="L18" s="459">
        <v>31.39</v>
      </c>
      <c r="M18" s="459"/>
      <c r="N18" s="459"/>
      <c r="O18" s="459"/>
      <c r="P18" s="459"/>
      <c r="Q18" s="459"/>
      <c r="R18" s="460"/>
      <c r="S18" s="460"/>
      <c r="T18" s="460"/>
      <c r="U18" s="460"/>
      <c r="V18" s="461"/>
      <c r="W18" s="477"/>
      <c r="X18" s="478"/>
      <c r="Y18" s="478"/>
      <c r="Z18" s="478"/>
      <c r="AA18" s="478"/>
      <c r="AB18" s="502"/>
      <c r="AC18" s="376">
        <v>71.7</v>
      </c>
      <c r="AD18" s="377"/>
      <c r="AE18" s="377"/>
      <c r="AF18" s="377"/>
      <c r="AG18" s="462"/>
      <c r="AH18" s="376">
        <v>66.7</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870662</v>
      </c>
      <c r="BO18" s="407"/>
      <c r="BP18" s="407"/>
      <c r="BQ18" s="407"/>
      <c r="BR18" s="407"/>
      <c r="BS18" s="407"/>
      <c r="BT18" s="407"/>
      <c r="BU18" s="408"/>
      <c r="BV18" s="406">
        <v>852884</v>
      </c>
      <c r="BW18" s="407"/>
      <c r="BX18" s="407"/>
      <c r="BY18" s="407"/>
      <c r="BZ18" s="407"/>
      <c r="CA18" s="407"/>
      <c r="CB18" s="407"/>
      <c r="CC18" s="408"/>
      <c r="CD18" s="176"/>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c r="A19" s="163"/>
      <c r="B19" s="456" t="s">
        <v>149</v>
      </c>
      <c r="C19" s="457"/>
      <c r="D19" s="457"/>
      <c r="E19" s="458"/>
      <c r="F19" s="458"/>
      <c r="G19" s="458"/>
      <c r="H19" s="458"/>
      <c r="I19" s="458"/>
      <c r="J19" s="458"/>
      <c r="K19" s="458"/>
      <c r="L19" s="466">
        <v>13</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1514515</v>
      </c>
      <c r="BO19" s="407"/>
      <c r="BP19" s="407"/>
      <c r="BQ19" s="407"/>
      <c r="BR19" s="407"/>
      <c r="BS19" s="407"/>
      <c r="BT19" s="407"/>
      <c r="BU19" s="408"/>
      <c r="BV19" s="406">
        <v>1427786</v>
      </c>
      <c r="BW19" s="407"/>
      <c r="BX19" s="407"/>
      <c r="BY19" s="407"/>
      <c r="BZ19" s="407"/>
      <c r="CA19" s="407"/>
      <c r="CB19" s="407"/>
      <c r="CC19" s="408"/>
      <c r="CD19" s="176"/>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c r="A20" s="163"/>
      <c r="B20" s="456" t="s">
        <v>151</v>
      </c>
      <c r="C20" s="457"/>
      <c r="D20" s="457"/>
      <c r="E20" s="458"/>
      <c r="F20" s="458"/>
      <c r="G20" s="458"/>
      <c r="H20" s="458"/>
      <c r="I20" s="458"/>
      <c r="J20" s="458"/>
      <c r="K20" s="458"/>
      <c r="L20" s="466">
        <v>218</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6"/>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6"/>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2546635</v>
      </c>
      <c r="BO22" s="436"/>
      <c r="BP22" s="436"/>
      <c r="BQ22" s="436"/>
      <c r="BR22" s="436"/>
      <c r="BS22" s="436"/>
      <c r="BT22" s="436"/>
      <c r="BU22" s="437"/>
      <c r="BV22" s="435">
        <v>2710861</v>
      </c>
      <c r="BW22" s="436"/>
      <c r="BX22" s="436"/>
      <c r="BY22" s="436"/>
      <c r="BZ22" s="436"/>
      <c r="CA22" s="436"/>
      <c r="CB22" s="436"/>
      <c r="CC22" s="437"/>
      <c r="CD22" s="176"/>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2546635</v>
      </c>
      <c r="BO23" s="407"/>
      <c r="BP23" s="407"/>
      <c r="BQ23" s="407"/>
      <c r="BR23" s="407"/>
      <c r="BS23" s="407"/>
      <c r="BT23" s="407"/>
      <c r="BU23" s="408"/>
      <c r="BV23" s="406">
        <v>2708197</v>
      </c>
      <c r="BW23" s="407"/>
      <c r="BX23" s="407"/>
      <c r="BY23" s="407"/>
      <c r="BZ23" s="407"/>
      <c r="CA23" s="407"/>
      <c r="CB23" s="407"/>
      <c r="CC23" s="408"/>
      <c r="CD23" s="176"/>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c r="A24" s="163"/>
      <c r="B24" s="385"/>
      <c r="C24" s="386"/>
      <c r="D24" s="387"/>
      <c r="E24" s="362" t="s">
        <v>161</v>
      </c>
      <c r="F24" s="363"/>
      <c r="G24" s="363"/>
      <c r="H24" s="363"/>
      <c r="I24" s="363"/>
      <c r="J24" s="363"/>
      <c r="K24" s="364"/>
      <c r="L24" s="359">
        <v>1</v>
      </c>
      <c r="M24" s="360"/>
      <c r="N24" s="360"/>
      <c r="O24" s="360"/>
      <c r="P24" s="361"/>
      <c r="Q24" s="359">
        <v>7610</v>
      </c>
      <c r="R24" s="360"/>
      <c r="S24" s="360"/>
      <c r="T24" s="360"/>
      <c r="U24" s="360"/>
      <c r="V24" s="361"/>
      <c r="W24" s="449"/>
      <c r="X24" s="386"/>
      <c r="Y24" s="387"/>
      <c r="Z24" s="362" t="s">
        <v>162</v>
      </c>
      <c r="AA24" s="363"/>
      <c r="AB24" s="363"/>
      <c r="AC24" s="363"/>
      <c r="AD24" s="363"/>
      <c r="AE24" s="363"/>
      <c r="AF24" s="363"/>
      <c r="AG24" s="364"/>
      <c r="AH24" s="359">
        <v>34</v>
      </c>
      <c r="AI24" s="360"/>
      <c r="AJ24" s="360"/>
      <c r="AK24" s="360"/>
      <c r="AL24" s="361"/>
      <c r="AM24" s="359">
        <v>93738</v>
      </c>
      <c r="AN24" s="360"/>
      <c r="AO24" s="360"/>
      <c r="AP24" s="360"/>
      <c r="AQ24" s="360"/>
      <c r="AR24" s="361"/>
      <c r="AS24" s="359">
        <v>2757</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2256845</v>
      </c>
      <c r="BO24" s="407"/>
      <c r="BP24" s="407"/>
      <c r="BQ24" s="407"/>
      <c r="BR24" s="407"/>
      <c r="BS24" s="407"/>
      <c r="BT24" s="407"/>
      <c r="BU24" s="408"/>
      <c r="BV24" s="406">
        <v>2387149</v>
      </c>
      <c r="BW24" s="407"/>
      <c r="BX24" s="407"/>
      <c r="BY24" s="407"/>
      <c r="BZ24" s="407"/>
      <c r="CA24" s="407"/>
      <c r="CB24" s="407"/>
      <c r="CC24" s="408"/>
      <c r="CD24" s="176"/>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c r="A25" s="163"/>
      <c r="B25" s="385"/>
      <c r="C25" s="386"/>
      <c r="D25" s="387"/>
      <c r="E25" s="362" t="s">
        <v>164</v>
      </c>
      <c r="F25" s="363"/>
      <c r="G25" s="363"/>
      <c r="H25" s="363"/>
      <c r="I25" s="363"/>
      <c r="J25" s="363"/>
      <c r="K25" s="364"/>
      <c r="L25" s="359">
        <v>1</v>
      </c>
      <c r="M25" s="360"/>
      <c r="N25" s="360"/>
      <c r="O25" s="360"/>
      <c r="P25" s="361"/>
      <c r="Q25" s="359">
        <v>6000</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15994</v>
      </c>
      <c r="BO25" s="436"/>
      <c r="BP25" s="436"/>
      <c r="BQ25" s="436"/>
      <c r="BR25" s="436"/>
      <c r="BS25" s="436"/>
      <c r="BT25" s="436"/>
      <c r="BU25" s="437"/>
      <c r="BV25" s="435" t="s">
        <v>122</v>
      </c>
      <c r="BW25" s="436"/>
      <c r="BX25" s="436"/>
      <c r="BY25" s="436"/>
      <c r="BZ25" s="436"/>
      <c r="CA25" s="436"/>
      <c r="CB25" s="436"/>
      <c r="CC25" s="437"/>
      <c r="CD25" s="176"/>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c r="A26" s="163"/>
      <c r="B26" s="385"/>
      <c r="C26" s="386"/>
      <c r="D26" s="387"/>
      <c r="E26" s="362" t="s">
        <v>167</v>
      </c>
      <c r="F26" s="363"/>
      <c r="G26" s="363"/>
      <c r="H26" s="363"/>
      <c r="I26" s="363"/>
      <c r="J26" s="363"/>
      <c r="K26" s="364"/>
      <c r="L26" s="359">
        <v>1</v>
      </c>
      <c r="M26" s="360"/>
      <c r="N26" s="360"/>
      <c r="O26" s="360"/>
      <c r="P26" s="361"/>
      <c r="Q26" s="359">
        <v>5670</v>
      </c>
      <c r="R26" s="360"/>
      <c r="S26" s="360"/>
      <c r="T26" s="360"/>
      <c r="U26" s="360"/>
      <c r="V26" s="361"/>
      <c r="W26" s="449"/>
      <c r="X26" s="386"/>
      <c r="Y26" s="387"/>
      <c r="Z26" s="362" t="s">
        <v>168</v>
      </c>
      <c r="AA26" s="417"/>
      <c r="AB26" s="417"/>
      <c r="AC26" s="417"/>
      <c r="AD26" s="417"/>
      <c r="AE26" s="417"/>
      <c r="AF26" s="417"/>
      <c r="AG26" s="418"/>
      <c r="AH26" s="359">
        <v>1</v>
      </c>
      <c r="AI26" s="360"/>
      <c r="AJ26" s="360"/>
      <c r="AK26" s="360"/>
      <c r="AL26" s="361"/>
      <c r="AM26" s="359" t="s">
        <v>169</v>
      </c>
      <c r="AN26" s="360"/>
      <c r="AO26" s="360"/>
      <c r="AP26" s="360"/>
      <c r="AQ26" s="360"/>
      <c r="AR26" s="361"/>
      <c r="AS26" s="359" t="s">
        <v>169</v>
      </c>
      <c r="AT26" s="360"/>
      <c r="AU26" s="360"/>
      <c r="AV26" s="360"/>
      <c r="AW26" s="360"/>
      <c r="AX26" s="419"/>
      <c r="AY26" s="446" t="s">
        <v>170</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6"/>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c r="A27" s="163"/>
      <c r="B27" s="385"/>
      <c r="C27" s="386"/>
      <c r="D27" s="387"/>
      <c r="E27" s="362" t="s">
        <v>171</v>
      </c>
      <c r="F27" s="363"/>
      <c r="G27" s="363"/>
      <c r="H27" s="363"/>
      <c r="I27" s="363"/>
      <c r="J27" s="363"/>
      <c r="K27" s="364"/>
      <c r="L27" s="359">
        <v>1</v>
      </c>
      <c r="M27" s="360"/>
      <c r="N27" s="360"/>
      <c r="O27" s="360"/>
      <c r="P27" s="361"/>
      <c r="Q27" s="359">
        <v>3040</v>
      </c>
      <c r="R27" s="360"/>
      <c r="S27" s="360"/>
      <c r="T27" s="360"/>
      <c r="U27" s="360"/>
      <c r="V27" s="361"/>
      <c r="W27" s="449"/>
      <c r="X27" s="386"/>
      <c r="Y27" s="387"/>
      <c r="Z27" s="362" t="s">
        <v>172</v>
      </c>
      <c r="AA27" s="363"/>
      <c r="AB27" s="363"/>
      <c r="AC27" s="363"/>
      <c r="AD27" s="363"/>
      <c r="AE27" s="363"/>
      <c r="AF27" s="363"/>
      <c r="AG27" s="364"/>
      <c r="AH27" s="359" t="s">
        <v>122</v>
      </c>
      <c r="AI27" s="360"/>
      <c r="AJ27" s="360"/>
      <c r="AK27" s="360"/>
      <c r="AL27" s="361"/>
      <c r="AM27" s="359" t="s">
        <v>122</v>
      </c>
      <c r="AN27" s="360"/>
      <c r="AO27" s="360"/>
      <c r="AP27" s="360"/>
      <c r="AQ27" s="360"/>
      <c r="AR27" s="361"/>
      <c r="AS27" s="359" t="s">
        <v>122</v>
      </c>
      <c r="AT27" s="360"/>
      <c r="AU27" s="360"/>
      <c r="AV27" s="360"/>
      <c r="AW27" s="360"/>
      <c r="AX27" s="419"/>
      <c r="AY27" s="443" t="s">
        <v>173</v>
      </c>
      <c r="AZ27" s="444"/>
      <c r="BA27" s="444"/>
      <c r="BB27" s="444"/>
      <c r="BC27" s="444"/>
      <c r="BD27" s="444"/>
      <c r="BE27" s="444"/>
      <c r="BF27" s="444"/>
      <c r="BG27" s="444"/>
      <c r="BH27" s="444"/>
      <c r="BI27" s="444"/>
      <c r="BJ27" s="444"/>
      <c r="BK27" s="444"/>
      <c r="BL27" s="444"/>
      <c r="BM27" s="445"/>
      <c r="BN27" s="440">
        <v>16179</v>
      </c>
      <c r="BO27" s="441"/>
      <c r="BP27" s="441"/>
      <c r="BQ27" s="441"/>
      <c r="BR27" s="441"/>
      <c r="BS27" s="441"/>
      <c r="BT27" s="441"/>
      <c r="BU27" s="442"/>
      <c r="BV27" s="440">
        <v>16179</v>
      </c>
      <c r="BW27" s="441"/>
      <c r="BX27" s="441"/>
      <c r="BY27" s="441"/>
      <c r="BZ27" s="441"/>
      <c r="CA27" s="441"/>
      <c r="CB27" s="441"/>
      <c r="CC27" s="442"/>
      <c r="CD27" s="178"/>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c r="A28" s="163"/>
      <c r="B28" s="385"/>
      <c r="C28" s="386"/>
      <c r="D28" s="387"/>
      <c r="E28" s="362" t="s">
        <v>174</v>
      </c>
      <c r="F28" s="363"/>
      <c r="G28" s="363"/>
      <c r="H28" s="363"/>
      <c r="I28" s="363"/>
      <c r="J28" s="363"/>
      <c r="K28" s="364"/>
      <c r="L28" s="359">
        <v>1</v>
      </c>
      <c r="M28" s="360"/>
      <c r="N28" s="360"/>
      <c r="O28" s="360"/>
      <c r="P28" s="361"/>
      <c r="Q28" s="359">
        <v>2510</v>
      </c>
      <c r="R28" s="360"/>
      <c r="S28" s="360"/>
      <c r="T28" s="360"/>
      <c r="U28" s="360"/>
      <c r="V28" s="361"/>
      <c r="W28" s="449"/>
      <c r="X28" s="386"/>
      <c r="Y28" s="387"/>
      <c r="Z28" s="362" t="s">
        <v>175</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176</v>
      </c>
      <c r="AZ28" s="424"/>
      <c r="BA28" s="424"/>
      <c r="BB28" s="425"/>
      <c r="BC28" s="432" t="s">
        <v>46</v>
      </c>
      <c r="BD28" s="433"/>
      <c r="BE28" s="433"/>
      <c r="BF28" s="433"/>
      <c r="BG28" s="433"/>
      <c r="BH28" s="433"/>
      <c r="BI28" s="433"/>
      <c r="BJ28" s="433"/>
      <c r="BK28" s="433"/>
      <c r="BL28" s="433"/>
      <c r="BM28" s="434"/>
      <c r="BN28" s="435">
        <v>645179</v>
      </c>
      <c r="BO28" s="436"/>
      <c r="BP28" s="436"/>
      <c r="BQ28" s="436"/>
      <c r="BR28" s="436"/>
      <c r="BS28" s="436"/>
      <c r="BT28" s="436"/>
      <c r="BU28" s="437"/>
      <c r="BV28" s="435">
        <v>551083</v>
      </c>
      <c r="BW28" s="436"/>
      <c r="BX28" s="436"/>
      <c r="BY28" s="436"/>
      <c r="BZ28" s="436"/>
      <c r="CA28" s="436"/>
      <c r="CB28" s="436"/>
      <c r="CC28" s="437"/>
      <c r="CD28" s="176"/>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c r="A29" s="163"/>
      <c r="B29" s="385"/>
      <c r="C29" s="386"/>
      <c r="D29" s="387"/>
      <c r="E29" s="362" t="s">
        <v>177</v>
      </c>
      <c r="F29" s="363"/>
      <c r="G29" s="363"/>
      <c r="H29" s="363"/>
      <c r="I29" s="363"/>
      <c r="J29" s="363"/>
      <c r="K29" s="364"/>
      <c r="L29" s="359">
        <v>5</v>
      </c>
      <c r="M29" s="360"/>
      <c r="N29" s="360"/>
      <c r="O29" s="360"/>
      <c r="P29" s="361"/>
      <c r="Q29" s="359">
        <v>2280</v>
      </c>
      <c r="R29" s="360"/>
      <c r="S29" s="360"/>
      <c r="T29" s="360"/>
      <c r="U29" s="360"/>
      <c r="V29" s="361"/>
      <c r="W29" s="450"/>
      <c r="X29" s="451"/>
      <c r="Y29" s="452"/>
      <c r="Z29" s="362" t="s">
        <v>178</v>
      </c>
      <c r="AA29" s="363"/>
      <c r="AB29" s="363"/>
      <c r="AC29" s="363"/>
      <c r="AD29" s="363"/>
      <c r="AE29" s="363"/>
      <c r="AF29" s="363"/>
      <c r="AG29" s="364"/>
      <c r="AH29" s="359">
        <v>34</v>
      </c>
      <c r="AI29" s="360"/>
      <c r="AJ29" s="360"/>
      <c r="AK29" s="360"/>
      <c r="AL29" s="361"/>
      <c r="AM29" s="359">
        <v>93738</v>
      </c>
      <c r="AN29" s="360"/>
      <c r="AO29" s="360"/>
      <c r="AP29" s="360"/>
      <c r="AQ29" s="360"/>
      <c r="AR29" s="361"/>
      <c r="AS29" s="359">
        <v>2757</v>
      </c>
      <c r="AT29" s="360"/>
      <c r="AU29" s="360"/>
      <c r="AV29" s="360"/>
      <c r="AW29" s="360"/>
      <c r="AX29" s="419"/>
      <c r="AY29" s="426"/>
      <c r="AZ29" s="427"/>
      <c r="BA29" s="427"/>
      <c r="BB29" s="428"/>
      <c r="BC29" s="420" t="s">
        <v>179</v>
      </c>
      <c r="BD29" s="421"/>
      <c r="BE29" s="421"/>
      <c r="BF29" s="421"/>
      <c r="BG29" s="421"/>
      <c r="BH29" s="421"/>
      <c r="BI29" s="421"/>
      <c r="BJ29" s="421"/>
      <c r="BK29" s="421"/>
      <c r="BL29" s="421"/>
      <c r="BM29" s="422"/>
      <c r="BN29" s="406">
        <v>321142</v>
      </c>
      <c r="BO29" s="407"/>
      <c r="BP29" s="407"/>
      <c r="BQ29" s="407"/>
      <c r="BR29" s="407"/>
      <c r="BS29" s="407"/>
      <c r="BT29" s="407"/>
      <c r="BU29" s="408"/>
      <c r="BV29" s="406">
        <v>307006</v>
      </c>
      <c r="BW29" s="407"/>
      <c r="BX29" s="407"/>
      <c r="BY29" s="407"/>
      <c r="BZ29" s="407"/>
      <c r="CA29" s="407"/>
      <c r="CB29" s="407"/>
      <c r="CC29" s="408"/>
      <c r="CD29" s="178"/>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180</v>
      </c>
      <c r="X30" s="374"/>
      <c r="Y30" s="374"/>
      <c r="Z30" s="374"/>
      <c r="AA30" s="374"/>
      <c r="AB30" s="374"/>
      <c r="AC30" s="374"/>
      <c r="AD30" s="374"/>
      <c r="AE30" s="374"/>
      <c r="AF30" s="374"/>
      <c r="AG30" s="375"/>
      <c r="AH30" s="376">
        <v>90.3</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652960</v>
      </c>
      <c r="BO30" s="441"/>
      <c r="BP30" s="441"/>
      <c r="BQ30" s="441"/>
      <c r="BR30" s="441"/>
      <c r="BS30" s="441"/>
      <c r="BT30" s="441"/>
      <c r="BU30" s="442"/>
      <c r="BV30" s="440">
        <v>657389</v>
      </c>
      <c r="BW30" s="441"/>
      <c r="BX30" s="441"/>
      <c r="BY30" s="441"/>
      <c r="BZ30" s="441"/>
      <c r="CA30" s="441"/>
      <c r="CB30" s="441"/>
      <c r="CC30" s="442"/>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c r="A31" s="163"/>
      <c r="B31" s="185"/>
      <c r="DI31" s="186"/>
    </row>
    <row r="32" spans="1:113" ht="13.5" customHeight="1">
      <c r="A32" s="163"/>
      <c r="B32" s="187"/>
      <c r="C32" s="365" t="s">
        <v>181</v>
      </c>
      <c r="D32" s="365"/>
      <c r="E32" s="365"/>
      <c r="F32" s="365"/>
      <c r="G32" s="365"/>
      <c r="H32" s="365"/>
      <c r="I32" s="365"/>
      <c r="J32" s="365"/>
      <c r="K32" s="365"/>
      <c r="L32" s="365"/>
      <c r="M32" s="365"/>
      <c r="N32" s="365"/>
      <c r="O32" s="365"/>
      <c r="P32" s="365"/>
      <c r="Q32" s="365"/>
      <c r="R32" s="365"/>
      <c r="S32" s="365"/>
      <c r="U32" s="366" t="s">
        <v>182</v>
      </c>
      <c r="V32" s="366"/>
      <c r="W32" s="366"/>
      <c r="X32" s="366"/>
      <c r="Y32" s="366"/>
      <c r="Z32" s="366"/>
      <c r="AA32" s="366"/>
      <c r="AB32" s="366"/>
      <c r="AC32" s="366"/>
      <c r="AD32" s="366"/>
      <c r="AE32" s="366"/>
      <c r="AF32" s="366"/>
      <c r="AG32" s="366"/>
      <c r="AH32" s="366"/>
      <c r="AI32" s="366"/>
      <c r="AJ32" s="366"/>
      <c r="AK32" s="366"/>
      <c r="AM32" s="366" t="s">
        <v>183</v>
      </c>
      <c r="AN32" s="366"/>
      <c r="AO32" s="366"/>
      <c r="AP32" s="366"/>
      <c r="AQ32" s="366"/>
      <c r="AR32" s="366"/>
      <c r="AS32" s="366"/>
      <c r="AT32" s="366"/>
      <c r="AU32" s="366"/>
      <c r="AV32" s="366"/>
      <c r="AW32" s="366"/>
      <c r="AX32" s="366"/>
      <c r="AY32" s="366"/>
      <c r="AZ32" s="366"/>
      <c r="BA32" s="366"/>
      <c r="BB32" s="366"/>
      <c r="BC32" s="366"/>
      <c r="BE32" s="366" t="s">
        <v>184</v>
      </c>
      <c r="BF32" s="366"/>
      <c r="BG32" s="366"/>
      <c r="BH32" s="366"/>
      <c r="BI32" s="366"/>
      <c r="BJ32" s="366"/>
      <c r="BK32" s="366"/>
      <c r="BL32" s="366"/>
      <c r="BM32" s="366"/>
      <c r="BN32" s="366"/>
      <c r="BO32" s="366"/>
      <c r="BP32" s="366"/>
      <c r="BQ32" s="366"/>
      <c r="BR32" s="366"/>
      <c r="BS32" s="366"/>
      <c r="BT32" s="366"/>
      <c r="BU32" s="366"/>
      <c r="BW32" s="366" t="s">
        <v>185</v>
      </c>
      <c r="BX32" s="366"/>
      <c r="BY32" s="366"/>
      <c r="BZ32" s="366"/>
      <c r="CA32" s="366"/>
      <c r="CB32" s="366"/>
      <c r="CC32" s="366"/>
      <c r="CD32" s="366"/>
      <c r="CE32" s="366"/>
      <c r="CF32" s="366"/>
      <c r="CG32" s="366"/>
      <c r="CH32" s="366"/>
      <c r="CI32" s="366"/>
      <c r="CJ32" s="366"/>
      <c r="CK32" s="366"/>
      <c r="CL32" s="366"/>
      <c r="CM32" s="366"/>
      <c r="CO32" s="366" t="s">
        <v>186</v>
      </c>
      <c r="CP32" s="366"/>
      <c r="CQ32" s="366"/>
      <c r="CR32" s="366"/>
      <c r="CS32" s="366"/>
      <c r="CT32" s="366"/>
      <c r="CU32" s="366"/>
      <c r="CV32" s="366"/>
      <c r="CW32" s="366"/>
      <c r="CX32" s="366"/>
      <c r="CY32" s="366"/>
      <c r="CZ32" s="366"/>
      <c r="DA32" s="366"/>
      <c r="DB32" s="366"/>
      <c r="DC32" s="366"/>
      <c r="DD32" s="366"/>
      <c r="DE32" s="366"/>
      <c r="DI32" s="186"/>
    </row>
    <row r="33" spans="1:113" ht="13.5" customHeight="1">
      <c r="A33" s="163"/>
      <c r="B33" s="187"/>
      <c r="C33" s="358" t="s">
        <v>187</v>
      </c>
      <c r="D33" s="358"/>
      <c r="E33" s="357" t="s">
        <v>188</v>
      </c>
      <c r="F33" s="357"/>
      <c r="G33" s="357"/>
      <c r="H33" s="357"/>
      <c r="I33" s="357"/>
      <c r="J33" s="357"/>
      <c r="K33" s="357"/>
      <c r="L33" s="357"/>
      <c r="M33" s="357"/>
      <c r="N33" s="357"/>
      <c r="O33" s="357"/>
      <c r="P33" s="357"/>
      <c r="Q33" s="357"/>
      <c r="R33" s="357"/>
      <c r="S33" s="357"/>
      <c r="T33" s="188"/>
      <c r="U33" s="358" t="s">
        <v>187</v>
      </c>
      <c r="V33" s="358"/>
      <c r="W33" s="357" t="s">
        <v>188</v>
      </c>
      <c r="X33" s="357"/>
      <c r="Y33" s="357"/>
      <c r="Z33" s="357"/>
      <c r="AA33" s="357"/>
      <c r="AB33" s="357"/>
      <c r="AC33" s="357"/>
      <c r="AD33" s="357"/>
      <c r="AE33" s="357"/>
      <c r="AF33" s="357"/>
      <c r="AG33" s="357"/>
      <c r="AH33" s="357"/>
      <c r="AI33" s="357"/>
      <c r="AJ33" s="357"/>
      <c r="AK33" s="357"/>
      <c r="AL33" s="188"/>
      <c r="AM33" s="358" t="s">
        <v>187</v>
      </c>
      <c r="AN33" s="358"/>
      <c r="AO33" s="357" t="s">
        <v>188</v>
      </c>
      <c r="AP33" s="357"/>
      <c r="AQ33" s="357"/>
      <c r="AR33" s="357"/>
      <c r="AS33" s="357"/>
      <c r="AT33" s="357"/>
      <c r="AU33" s="357"/>
      <c r="AV33" s="357"/>
      <c r="AW33" s="357"/>
      <c r="AX33" s="357"/>
      <c r="AY33" s="357"/>
      <c r="AZ33" s="357"/>
      <c r="BA33" s="357"/>
      <c r="BB33" s="357"/>
      <c r="BC33" s="357"/>
      <c r="BD33" s="189"/>
      <c r="BE33" s="357" t="s">
        <v>189</v>
      </c>
      <c r="BF33" s="357"/>
      <c r="BG33" s="357" t="s">
        <v>190</v>
      </c>
      <c r="BH33" s="357"/>
      <c r="BI33" s="357"/>
      <c r="BJ33" s="357"/>
      <c r="BK33" s="357"/>
      <c r="BL33" s="357"/>
      <c r="BM33" s="357"/>
      <c r="BN33" s="357"/>
      <c r="BO33" s="357"/>
      <c r="BP33" s="357"/>
      <c r="BQ33" s="357"/>
      <c r="BR33" s="357"/>
      <c r="BS33" s="357"/>
      <c r="BT33" s="357"/>
      <c r="BU33" s="357"/>
      <c r="BV33" s="189"/>
      <c r="BW33" s="358" t="s">
        <v>189</v>
      </c>
      <c r="BX33" s="358"/>
      <c r="BY33" s="357" t="s">
        <v>191</v>
      </c>
      <c r="BZ33" s="357"/>
      <c r="CA33" s="357"/>
      <c r="CB33" s="357"/>
      <c r="CC33" s="357"/>
      <c r="CD33" s="357"/>
      <c r="CE33" s="357"/>
      <c r="CF33" s="357"/>
      <c r="CG33" s="357"/>
      <c r="CH33" s="357"/>
      <c r="CI33" s="357"/>
      <c r="CJ33" s="357"/>
      <c r="CK33" s="357"/>
      <c r="CL33" s="357"/>
      <c r="CM33" s="357"/>
      <c r="CN33" s="188"/>
      <c r="CO33" s="358" t="s">
        <v>187</v>
      </c>
      <c r="CP33" s="358"/>
      <c r="CQ33" s="357" t="s">
        <v>192</v>
      </c>
      <c r="CR33" s="357"/>
      <c r="CS33" s="357"/>
      <c r="CT33" s="357"/>
      <c r="CU33" s="357"/>
      <c r="CV33" s="357"/>
      <c r="CW33" s="357"/>
      <c r="CX33" s="357"/>
      <c r="CY33" s="357"/>
      <c r="CZ33" s="357"/>
      <c r="DA33" s="357"/>
      <c r="DB33" s="357"/>
      <c r="DC33" s="357"/>
      <c r="DD33" s="357"/>
      <c r="DE33" s="357"/>
      <c r="DF33" s="188"/>
      <c r="DG33" s="356" t="s">
        <v>193</v>
      </c>
      <c r="DH33" s="356"/>
      <c r="DI33" s="190"/>
    </row>
    <row r="34" spans="1:113" ht="32.25" customHeight="1">
      <c r="A34" s="163"/>
      <c r="B34" s="187"/>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3</v>
      </c>
      <c r="V34" s="354"/>
      <c r="W34" s="355" t="str">
        <f>IF('各会計、関係団体の財政状況及び健全化判断比率'!B28="","",'各会計、関係団体の財政状況及び健全化判断比率'!B28)</f>
        <v>三島村国民健康保険特別会計</v>
      </c>
      <c r="X34" s="355"/>
      <c r="Y34" s="355"/>
      <c r="Z34" s="355"/>
      <c r="AA34" s="355"/>
      <c r="AB34" s="355"/>
      <c r="AC34" s="355"/>
      <c r="AD34" s="355"/>
      <c r="AE34" s="355"/>
      <c r="AF34" s="355"/>
      <c r="AG34" s="355"/>
      <c r="AH34" s="355"/>
      <c r="AI34" s="355"/>
      <c r="AJ34" s="355"/>
      <c r="AK34" s="355"/>
      <c r="AL34" s="163"/>
      <c r="AM34" s="354" t="str">
        <f>IF(AO34="","",MAX(C34:D43,U34:V43)+1)</f>
        <v/>
      </c>
      <c r="AN34" s="354"/>
      <c r="AO34" s="355"/>
      <c r="AP34" s="355"/>
      <c r="AQ34" s="355"/>
      <c r="AR34" s="355"/>
      <c r="AS34" s="355"/>
      <c r="AT34" s="355"/>
      <c r="AU34" s="355"/>
      <c r="AV34" s="355"/>
      <c r="AW34" s="355"/>
      <c r="AX34" s="355"/>
      <c r="AY34" s="355"/>
      <c r="AZ34" s="355"/>
      <c r="BA34" s="355"/>
      <c r="BB34" s="355"/>
      <c r="BC34" s="355"/>
      <c r="BD34" s="163"/>
      <c r="BE34" s="354">
        <f>IF(BG34="","",MAX(C34:D43,U34:V43,AM34:AN43)+1)</f>
        <v>7</v>
      </c>
      <c r="BF34" s="354"/>
      <c r="BG34" s="355" t="str">
        <f>IF('各会計、関係団体の財政状況及び健全化判断比率'!B32="","",'各会計、関係団体の財政状況及び健全化判断比率'!B32)</f>
        <v>三島村船舶交通事業特別会計</v>
      </c>
      <c r="BH34" s="355"/>
      <c r="BI34" s="355"/>
      <c r="BJ34" s="355"/>
      <c r="BK34" s="355"/>
      <c r="BL34" s="355"/>
      <c r="BM34" s="355"/>
      <c r="BN34" s="355"/>
      <c r="BO34" s="355"/>
      <c r="BP34" s="355"/>
      <c r="BQ34" s="355"/>
      <c r="BR34" s="355"/>
      <c r="BS34" s="355"/>
      <c r="BT34" s="355"/>
      <c r="BU34" s="355"/>
      <c r="BV34" s="163"/>
      <c r="BW34" s="354">
        <f>IF(BY34="","",MAX(C34:D43,U34:V43,AM34:AN43,BE34:BF43)+1)</f>
        <v>9</v>
      </c>
      <c r="BX34" s="354"/>
      <c r="BY34" s="355" t="str">
        <f>IF('各会計、関係団体の財政状況及び健全化判断比率'!B68="","",'各会計、関係団体の財政状況及び健全化判断比率'!B68)</f>
        <v>鹿児島県市町村総合事務組合</v>
      </c>
      <c r="BZ34" s="355"/>
      <c r="CA34" s="355"/>
      <c r="CB34" s="355"/>
      <c r="CC34" s="355"/>
      <c r="CD34" s="355"/>
      <c r="CE34" s="355"/>
      <c r="CF34" s="355"/>
      <c r="CG34" s="355"/>
      <c r="CH34" s="355"/>
      <c r="CI34" s="355"/>
      <c r="CJ34" s="355"/>
      <c r="CK34" s="355"/>
      <c r="CL34" s="355"/>
      <c r="CM34" s="355"/>
      <c r="CN34" s="163"/>
      <c r="CO34" s="354">
        <f>IF(CQ34="","",MAX(C34:D43,U34:V43,AM34:AN43,BE34:BF43,BW34:BX43)+1)</f>
        <v>12</v>
      </c>
      <c r="CP34" s="354"/>
      <c r="CQ34" s="355" t="str">
        <f>IF('各会計、関係団体の財政状況及び健全化判断比率'!BS7="","",'各会計、関係団体の財政状況及び健全化判断比率'!BS7)</f>
        <v>みしま発電管理(有)</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90"/>
    </row>
    <row r="35" spans="1:113" ht="32.25" customHeight="1">
      <c r="A35" s="163"/>
      <c r="B35" s="187"/>
      <c r="C35" s="354">
        <f>IF(E35="","",C34+1)</f>
        <v>2</v>
      </c>
      <c r="D35" s="354"/>
      <c r="E35" s="355" t="str">
        <f>IF('各会計、関係団体の財政状況及び健全化判断比率'!B8="","",'各会計、関係団体の財政状況及び健全化判断比率'!B8)</f>
        <v>三島村特産品焼酎事業特別会計</v>
      </c>
      <c r="F35" s="355"/>
      <c r="G35" s="355"/>
      <c r="H35" s="355"/>
      <c r="I35" s="355"/>
      <c r="J35" s="355"/>
      <c r="K35" s="355"/>
      <c r="L35" s="355"/>
      <c r="M35" s="355"/>
      <c r="N35" s="355"/>
      <c r="O35" s="355"/>
      <c r="P35" s="355"/>
      <c r="Q35" s="355"/>
      <c r="R35" s="355"/>
      <c r="S35" s="355"/>
      <c r="T35" s="163"/>
      <c r="U35" s="354">
        <f>IF(W35="","",U34+1)</f>
        <v>4</v>
      </c>
      <c r="V35" s="354"/>
      <c r="W35" s="355" t="str">
        <f>IF('各会計、関係団体の財政状況及び健全化判断比率'!B29="","",'各会計、関係団体の財政状況及び健全化判断比率'!B29)</f>
        <v>三島村介護保険特別会計</v>
      </c>
      <c r="X35" s="355"/>
      <c r="Y35" s="355"/>
      <c r="Z35" s="355"/>
      <c r="AA35" s="355"/>
      <c r="AB35" s="355"/>
      <c r="AC35" s="355"/>
      <c r="AD35" s="355"/>
      <c r="AE35" s="355"/>
      <c r="AF35" s="355"/>
      <c r="AG35" s="355"/>
      <c r="AH35" s="355"/>
      <c r="AI35" s="355"/>
      <c r="AJ35" s="355"/>
      <c r="AK35" s="355"/>
      <c r="AL35" s="163"/>
      <c r="AM35" s="354" t="str">
        <f t="shared" ref="AM35:AM43" si="0">IF(AO35="","",AM34+1)</f>
        <v/>
      </c>
      <c r="AN35" s="354"/>
      <c r="AO35" s="355"/>
      <c r="AP35" s="355"/>
      <c r="AQ35" s="355"/>
      <c r="AR35" s="355"/>
      <c r="AS35" s="355"/>
      <c r="AT35" s="355"/>
      <c r="AU35" s="355"/>
      <c r="AV35" s="355"/>
      <c r="AW35" s="355"/>
      <c r="AX35" s="355"/>
      <c r="AY35" s="355"/>
      <c r="AZ35" s="355"/>
      <c r="BA35" s="355"/>
      <c r="BB35" s="355"/>
      <c r="BC35" s="355"/>
      <c r="BD35" s="163"/>
      <c r="BE35" s="354">
        <f t="shared" ref="BE35:BE43" si="1">IF(BG35="","",BE34+1)</f>
        <v>8</v>
      </c>
      <c r="BF35" s="354"/>
      <c r="BG35" s="355" t="str">
        <f>IF('各会計、関係団体の財政状況及び健全化判断比率'!B33="","",'各会計、関係団体の財政状況及び健全化判断比率'!B33)</f>
        <v>三島村簡易水道事業特別会計</v>
      </c>
      <c r="BH35" s="355"/>
      <c r="BI35" s="355"/>
      <c r="BJ35" s="355"/>
      <c r="BK35" s="355"/>
      <c r="BL35" s="355"/>
      <c r="BM35" s="355"/>
      <c r="BN35" s="355"/>
      <c r="BO35" s="355"/>
      <c r="BP35" s="355"/>
      <c r="BQ35" s="355"/>
      <c r="BR35" s="355"/>
      <c r="BS35" s="355"/>
      <c r="BT35" s="355"/>
      <c r="BU35" s="355"/>
      <c r="BV35" s="163"/>
      <c r="BW35" s="354">
        <f t="shared" ref="BW35:BW43" si="2">IF(BY35="","",BW34+1)</f>
        <v>10</v>
      </c>
      <c r="BX35" s="354"/>
      <c r="BY35" s="355" t="str">
        <f>IF('各会計、関係団体の財政状況及び健全化判断比率'!B69="","",'各会計、関係団体の財政状況及び健全化判断比率'!B69)</f>
        <v>鹿児島県後期高齢者医療広域連合(一般会計)</v>
      </c>
      <c r="BZ35" s="355"/>
      <c r="CA35" s="355"/>
      <c r="CB35" s="355"/>
      <c r="CC35" s="355"/>
      <c r="CD35" s="355"/>
      <c r="CE35" s="355"/>
      <c r="CF35" s="355"/>
      <c r="CG35" s="355"/>
      <c r="CH35" s="355"/>
      <c r="CI35" s="355"/>
      <c r="CJ35" s="355"/>
      <c r="CK35" s="355"/>
      <c r="CL35" s="355"/>
      <c r="CM35" s="355"/>
      <c r="CN35" s="163"/>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90"/>
    </row>
    <row r="36" spans="1:113" ht="32.25" customHeight="1">
      <c r="A36" s="163"/>
      <c r="B36" s="187"/>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5</v>
      </c>
      <c r="V36" s="354"/>
      <c r="W36" s="355" t="str">
        <f>IF('各会計、関係団体の財政状況及び健全化判断比率'!B30="","",'各会計、関係団体の財政状況及び健全化判断比率'!B30)</f>
        <v>三島村介護保険特別会計(介護サービス)</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11</v>
      </c>
      <c r="BX36" s="354"/>
      <c r="BY36" s="355" t="str">
        <f>IF('各会計、関係団体の財政状況及び健全化判断比率'!B70="","",'各会計、関係団体の財政状況及び健全化判断比率'!B70)</f>
        <v>鹿児島県後期高齢者医療広域連合(後期高齢者医療特別会計)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90"/>
    </row>
    <row r="37" spans="1:113" ht="32.25" customHeight="1">
      <c r="A37" s="163"/>
      <c r="B37" s="187"/>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f t="shared" si="4"/>
        <v>6</v>
      </c>
      <c r="V37" s="354"/>
      <c r="W37" s="355" t="str">
        <f>IF('各会計、関係団体の財政状況及び健全化判断比率'!B31="","",'各会計、関係団体の財政状況及び健全化判断比率'!B31)</f>
        <v>三島村後期高齢者医療特別会計</v>
      </c>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t="str">
        <f t="shared" si="2"/>
        <v/>
      </c>
      <c r="BX37" s="354"/>
      <c r="BY37" s="355" t="str">
        <f>IF('各会計、関係団体の財政状況及び健全化判断比率'!B71="","",'各会計、関係団体の財政状況及び健全化判断比率'!B71)</f>
        <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90"/>
    </row>
    <row r="38" spans="1:113" ht="32.25" customHeight="1">
      <c r="A38" s="163"/>
      <c r="B38" s="187"/>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t="str">
        <f t="shared" si="2"/>
        <v/>
      </c>
      <c r="BX38" s="354"/>
      <c r="BY38" s="355" t="str">
        <f>IF('各会計、関係団体の財政状況及び健全化判断比率'!B72="","",'各会計、関係団体の財政状況及び健全化判断比率'!B72)</f>
        <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90"/>
    </row>
    <row r="39" spans="1:113" ht="32.25" customHeight="1">
      <c r="A39" s="163"/>
      <c r="B39" s="187"/>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t="str">
        <f t="shared" si="2"/>
        <v/>
      </c>
      <c r="BX39" s="354"/>
      <c r="BY39" s="355" t="str">
        <f>IF('各会計、関係団体の財政状況及び健全化判断比率'!B73="","",'各会計、関係団体の財政状況及び健全化判断比率'!B73)</f>
        <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90"/>
    </row>
    <row r="40" spans="1:113" ht="32.25" customHeight="1">
      <c r="A40" s="163"/>
      <c r="B40" s="187"/>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t="str">
        <f t="shared" si="2"/>
        <v/>
      </c>
      <c r="BX40" s="354"/>
      <c r="BY40" s="355" t="str">
        <f>IF('各会計、関係団体の財政状況及び健全化判断比率'!B74="","",'各会計、関係団体の財政状況及び健全化判断比率'!B74)</f>
        <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90"/>
    </row>
    <row r="41" spans="1:113" ht="32.25" customHeight="1">
      <c r="A41" s="163"/>
      <c r="B41" s="187"/>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90"/>
    </row>
    <row r="42" spans="1:113" ht="32.25" customHeight="1">
      <c r="B42" s="187"/>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90"/>
    </row>
    <row r="43" spans="1:113" ht="32.25" customHeight="1">
      <c r="B43" s="187"/>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90"/>
    </row>
    <row r="44" spans="1:113" ht="13.5" customHeight="1" thickBot="1">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row r="46" spans="1:113">
      <c r="B46" s="162" t="s">
        <v>194</v>
      </c>
      <c r="E46" s="351" t="s">
        <v>195</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c r="E47" s="351" t="s">
        <v>196</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c r="E48" s="351" t="s">
        <v>197</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c r="E49" s="353" t="s">
        <v>198</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c r="E50" s="351" t="s">
        <v>199</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c r="E51" s="351" t="s">
        <v>200</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c r="E52" s="351" t="s">
        <v>201</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c r="E53" s="351" t="s">
        <v>202</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row r="55" spans="5:113"/>
    <row r="56" spans="5:113"/>
  </sheetData>
  <sheetProtection algorithmName="SHA-512" hashValue="F9tr/AErTx/Sg7cwp9YU0qTLcPKuBgzsDiwmAOohvqExRKNx0xOj8A9qy/rb8D8OgjzmHAS4bWqtlWNbG02G2w==" saltValue="BLo8zOX5VCEAz6YLAcEtb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c r="A34" s="22"/>
      <c r="B34" s="31"/>
      <c r="C34" s="1136" t="s">
        <v>534</v>
      </c>
      <c r="D34" s="1136"/>
      <c r="E34" s="1137"/>
      <c r="F34" s="32">
        <v>3.8</v>
      </c>
      <c r="G34" s="33">
        <v>32.61</v>
      </c>
      <c r="H34" s="33">
        <v>16.98</v>
      </c>
      <c r="I34" s="33">
        <v>20.52</v>
      </c>
      <c r="J34" s="34">
        <v>6.5</v>
      </c>
      <c r="K34" s="22"/>
      <c r="L34" s="22"/>
      <c r="M34" s="22"/>
      <c r="N34" s="22"/>
      <c r="O34" s="22"/>
      <c r="P34" s="22"/>
    </row>
    <row r="35" spans="1:16" ht="39" customHeight="1">
      <c r="A35" s="22"/>
      <c r="B35" s="35"/>
      <c r="C35" s="1132" t="s">
        <v>535</v>
      </c>
      <c r="D35" s="1132"/>
      <c r="E35" s="1133"/>
      <c r="F35" s="36" t="s">
        <v>536</v>
      </c>
      <c r="G35" s="37">
        <v>4.21</v>
      </c>
      <c r="H35" s="37">
        <v>0.48</v>
      </c>
      <c r="I35" s="37">
        <v>2.4900000000000002</v>
      </c>
      <c r="J35" s="38">
        <v>0.82</v>
      </c>
      <c r="K35" s="22"/>
      <c r="L35" s="22"/>
      <c r="M35" s="22"/>
      <c r="N35" s="22"/>
      <c r="O35" s="22"/>
      <c r="P35" s="22"/>
    </row>
    <row r="36" spans="1:16" ht="39" customHeight="1">
      <c r="A36" s="22"/>
      <c r="B36" s="35"/>
      <c r="C36" s="1132" t="s">
        <v>537</v>
      </c>
      <c r="D36" s="1132"/>
      <c r="E36" s="1133"/>
      <c r="F36" s="36">
        <v>0.55000000000000004</v>
      </c>
      <c r="G36" s="37">
        <v>0.64</v>
      </c>
      <c r="H36" s="37">
        <v>0.77</v>
      </c>
      <c r="I36" s="37">
        <v>0.43</v>
      </c>
      <c r="J36" s="38">
        <v>0.71</v>
      </c>
      <c r="K36" s="22"/>
      <c r="L36" s="22"/>
      <c r="M36" s="22"/>
      <c r="N36" s="22"/>
      <c r="O36" s="22"/>
      <c r="P36" s="22"/>
    </row>
    <row r="37" spans="1:16" ht="39" customHeight="1">
      <c r="A37" s="22"/>
      <c r="B37" s="35"/>
      <c r="C37" s="1132" t="s">
        <v>538</v>
      </c>
      <c r="D37" s="1132"/>
      <c r="E37" s="1133"/>
      <c r="F37" s="36">
        <v>0.06</v>
      </c>
      <c r="G37" s="37">
        <v>2.23</v>
      </c>
      <c r="H37" s="37">
        <v>1.92</v>
      </c>
      <c r="I37" s="37">
        <v>0.99</v>
      </c>
      <c r="J37" s="38">
        <v>0.41</v>
      </c>
      <c r="K37" s="22"/>
      <c r="L37" s="22"/>
      <c r="M37" s="22"/>
      <c r="N37" s="22"/>
      <c r="O37" s="22"/>
      <c r="P37" s="22"/>
    </row>
    <row r="38" spans="1:16" ht="39" customHeight="1">
      <c r="A38" s="22"/>
      <c r="B38" s="35"/>
      <c r="C38" s="1132" t="s">
        <v>539</v>
      </c>
      <c r="D38" s="1132"/>
      <c r="E38" s="1133"/>
      <c r="F38" s="36">
        <v>0.32</v>
      </c>
      <c r="G38" s="37">
        <v>0.54</v>
      </c>
      <c r="H38" s="37">
        <v>1</v>
      </c>
      <c r="I38" s="37">
        <v>0.69</v>
      </c>
      <c r="J38" s="38">
        <v>0.24</v>
      </c>
      <c r="K38" s="22"/>
      <c r="L38" s="22"/>
      <c r="M38" s="22"/>
      <c r="N38" s="22"/>
      <c r="O38" s="22"/>
      <c r="P38" s="22"/>
    </row>
    <row r="39" spans="1:16" ht="39" customHeight="1">
      <c r="A39" s="22"/>
      <c r="B39" s="35"/>
      <c r="C39" s="1132" t="s">
        <v>540</v>
      </c>
      <c r="D39" s="1132"/>
      <c r="E39" s="1133"/>
      <c r="F39" s="36">
        <v>0.2</v>
      </c>
      <c r="G39" s="37">
        <v>0.17</v>
      </c>
      <c r="H39" s="37">
        <v>0.17</v>
      </c>
      <c r="I39" s="37">
        <v>0.17</v>
      </c>
      <c r="J39" s="38">
        <v>0.19</v>
      </c>
      <c r="K39" s="22"/>
      <c r="L39" s="22"/>
      <c r="M39" s="22"/>
      <c r="N39" s="22"/>
      <c r="O39" s="22"/>
      <c r="P39" s="22"/>
    </row>
    <row r="40" spans="1:16" ht="39" customHeight="1">
      <c r="A40" s="22"/>
      <c r="B40" s="35"/>
      <c r="C40" s="1132" t="s">
        <v>541</v>
      </c>
      <c r="D40" s="1132"/>
      <c r="E40" s="1133"/>
      <c r="F40" s="36">
        <v>0</v>
      </c>
      <c r="G40" s="37">
        <v>7.0000000000000007E-2</v>
      </c>
      <c r="H40" s="37">
        <v>0.02</v>
      </c>
      <c r="I40" s="37">
        <v>0.02</v>
      </c>
      <c r="J40" s="38">
        <v>0.02</v>
      </c>
      <c r="K40" s="22"/>
      <c r="L40" s="22"/>
      <c r="M40" s="22"/>
      <c r="N40" s="22"/>
      <c r="O40" s="22"/>
      <c r="P40" s="22"/>
    </row>
    <row r="41" spans="1:16" ht="39" customHeight="1">
      <c r="A41" s="22"/>
      <c r="B41" s="35"/>
      <c r="C41" s="1132" t="s">
        <v>542</v>
      </c>
      <c r="D41" s="1132"/>
      <c r="E41" s="1133"/>
      <c r="F41" s="36">
        <v>0.02</v>
      </c>
      <c r="G41" s="37">
        <v>0.01</v>
      </c>
      <c r="H41" s="37">
        <v>0.02</v>
      </c>
      <c r="I41" s="37">
        <v>0.03</v>
      </c>
      <c r="J41" s="38">
        <v>0</v>
      </c>
      <c r="K41" s="22"/>
      <c r="L41" s="22"/>
      <c r="M41" s="22"/>
      <c r="N41" s="22"/>
      <c r="O41" s="22"/>
      <c r="P41" s="22"/>
    </row>
    <row r="42" spans="1:16" ht="39" customHeight="1">
      <c r="A42" s="22"/>
      <c r="B42" s="39"/>
      <c r="C42" s="1132" t="s">
        <v>543</v>
      </c>
      <c r="D42" s="1132"/>
      <c r="E42" s="1133"/>
      <c r="F42" s="36" t="s">
        <v>488</v>
      </c>
      <c r="G42" s="37" t="s">
        <v>488</v>
      </c>
      <c r="H42" s="37" t="s">
        <v>488</v>
      </c>
      <c r="I42" s="37" t="s">
        <v>488</v>
      </c>
      <c r="J42" s="38" t="s">
        <v>488</v>
      </c>
      <c r="K42" s="22"/>
      <c r="L42" s="22"/>
      <c r="M42" s="22"/>
      <c r="N42" s="22"/>
      <c r="O42" s="22"/>
      <c r="P42" s="22"/>
    </row>
    <row r="43" spans="1:16" ht="39" customHeight="1" thickBot="1">
      <c r="A43" s="22"/>
      <c r="B43" s="40"/>
      <c r="C43" s="1134" t="s">
        <v>544</v>
      </c>
      <c r="D43" s="1134"/>
      <c r="E43" s="1135"/>
      <c r="F43" s="41" t="s">
        <v>488</v>
      </c>
      <c r="G43" s="42" t="s">
        <v>488</v>
      </c>
      <c r="H43" s="42" t="s">
        <v>488</v>
      </c>
      <c r="I43" s="42" t="s">
        <v>488</v>
      </c>
      <c r="J43" s="43" t="s">
        <v>488</v>
      </c>
      <c r="K43" s="22"/>
      <c r="L43" s="22"/>
      <c r="M43" s="22"/>
      <c r="N43" s="22"/>
      <c r="O43" s="22"/>
      <c r="P43" s="22"/>
    </row>
    <row r="44" spans="1:16" ht="39" customHeight="1">
      <c r="A44" s="22"/>
      <c r="B44" s="44"/>
      <c r="C44" s="45"/>
      <c r="D44" s="45"/>
      <c r="E44" s="45"/>
      <c r="F44" s="22"/>
      <c r="G44" s="22"/>
      <c r="H44" s="22"/>
      <c r="I44" s="22"/>
      <c r="J44" s="22"/>
      <c r="K44" s="22"/>
      <c r="L44" s="22"/>
      <c r="M44" s="22"/>
      <c r="N44" s="22"/>
      <c r="O44" s="22"/>
      <c r="P44" s="22"/>
    </row>
    <row r="45" spans="1:16" ht="16.5">
      <c r="A45" s="22"/>
      <c r="B45" s="22"/>
      <c r="C45" s="22"/>
      <c r="D45" s="22"/>
      <c r="E45" s="22"/>
      <c r="F45" s="22"/>
      <c r="G45" s="22"/>
      <c r="H45" s="22"/>
      <c r="I45" s="22"/>
      <c r="J45" s="22"/>
      <c r="K45" s="22"/>
      <c r="L45" s="22"/>
      <c r="M45" s="22"/>
      <c r="N45" s="22"/>
      <c r="O45" s="22"/>
      <c r="P45" s="22"/>
    </row>
  </sheetData>
  <sheetProtection algorithmName="SHA-512" hashValue="MLa/uRUlgzuf0jD1j2S7JrntwV4xXL/uCWgK7vSsGpJUuW1tzTyYkvt4+NwDnM2Xf4/foJYc7AHuwpg6tSZShw==" saltValue="OwnXJa870OcRCwnHws3GG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c r="A1" s="46"/>
      <c r="B1" s="46"/>
      <c r="C1" s="46"/>
      <c r="D1" s="46"/>
      <c r="E1" s="46"/>
      <c r="F1" s="46"/>
      <c r="G1" s="46"/>
      <c r="H1" s="46"/>
      <c r="I1" s="46"/>
      <c r="J1" s="46"/>
      <c r="K1" s="46"/>
      <c r="L1" s="46"/>
      <c r="M1" s="46"/>
      <c r="N1" s="46"/>
      <c r="O1" s="46"/>
      <c r="P1" s="46"/>
      <c r="Q1" s="46"/>
      <c r="R1" s="46"/>
      <c r="S1" s="46"/>
      <c r="T1" s="46"/>
      <c r="U1" s="46"/>
    </row>
    <row r="2" spans="1:21" ht="13.5" customHeight="1">
      <c r="A2" s="46"/>
      <c r="B2" s="46"/>
      <c r="C2" s="46"/>
      <c r="D2" s="46"/>
      <c r="E2" s="46"/>
      <c r="F2" s="46"/>
      <c r="G2" s="46"/>
      <c r="H2" s="46"/>
      <c r="I2" s="46"/>
      <c r="J2" s="46"/>
      <c r="K2" s="46"/>
      <c r="L2" s="46"/>
      <c r="M2" s="46"/>
      <c r="N2" s="46"/>
      <c r="O2" s="46"/>
      <c r="P2" s="46"/>
      <c r="Q2" s="46"/>
      <c r="R2" s="46"/>
      <c r="S2" s="46"/>
      <c r="T2" s="46"/>
      <c r="U2" s="46"/>
    </row>
    <row r="3" spans="1:21" ht="13.5" customHeight="1">
      <c r="A3" s="46"/>
      <c r="B3" s="46"/>
      <c r="C3" s="46"/>
      <c r="D3" s="46"/>
      <c r="E3" s="46"/>
      <c r="F3" s="46"/>
      <c r="G3" s="46"/>
      <c r="H3" s="46"/>
      <c r="I3" s="46"/>
      <c r="J3" s="46"/>
      <c r="K3" s="46"/>
      <c r="L3" s="46"/>
      <c r="M3" s="46"/>
      <c r="N3" s="46"/>
      <c r="O3" s="46"/>
      <c r="P3" s="46"/>
      <c r="Q3" s="46"/>
      <c r="R3" s="46"/>
      <c r="S3" s="46"/>
      <c r="T3" s="46"/>
      <c r="U3" s="46"/>
    </row>
    <row r="4" spans="1:21" ht="13.5" customHeight="1">
      <c r="A4" s="46"/>
      <c r="B4" s="46"/>
      <c r="C4" s="46"/>
      <c r="D4" s="46"/>
      <c r="E4" s="46"/>
      <c r="F4" s="46"/>
      <c r="G4" s="46"/>
      <c r="H4" s="46"/>
      <c r="I4" s="46"/>
      <c r="J4" s="46"/>
      <c r="K4" s="46"/>
      <c r="L4" s="46"/>
      <c r="M4" s="46"/>
      <c r="N4" s="46"/>
      <c r="O4" s="46"/>
      <c r="P4" s="46"/>
      <c r="Q4" s="46"/>
      <c r="R4" s="46"/>
      <c r="S4" s="46"/>
      <c r="T4" s="46"/>
      <c r="U4" s="46"/>
    </row>
    <row r="5" spans="1:21" ht="13.5" customHeight="1">
      <c r="A5" s="46"/>
      <c r="B5" s="46"/>
      <c r="C5" s="46"/>
      <c r="D5" s="46"/>
      <c r="E5" s="46"/>
      <c r="F5" s="46"/>
      <c r="G5" s="46"/>
      <c r="H5" s="46"/>
      <c r="I5" s="46"/>
      <c r="J5" s="46"/>
      <c r="K5" s="46"/>
      <c r="L5" s="46"/>
      <c r="M5" s="46"/>
      <c r="N5" s="46"/>
      <c r="O5" s="46"/>
      <c r="P5" s="46"/>
      <c r="Q5" s="46"/>
      <c r="R5" s="46"/>
      <c r="S5" s="46"/>
      <c r="T5" s="46"/>
      <c r="U5" s="46"/>
    </row>
    <row r="6" spans="1:21" ht="13.5" customHeight="1">
      <c r="A6" s="46"/>
      <c r="B6" s="46"/>
      <c r="C6" s="46"/>
      <c r="D6" s="46"/>
      <c r="E6" s="46"/>
      <c r="F6" s="46"/>
      <c r="G6" s="46"/>
      <c r="H6" s="46"/>
      <c r="I6" s="46"/>
      <c r="J6" s="46"/>
      <c r="K6" s="46"/>
      <c r="L6" s="46"/>
      <c r="M6" s="46"/>
      <c r="N6" s="46"/>
      <c r="O6" s="46"/>
      <c r="P6" s="46"/>
      <c r="Q6" s="46"/>
      <c r="R6" s="46"/>
      <c r="S6" s="46"/>
      <c r="T6" s="46"/>
      <c r="U6" s="46"/>
    </row>
    <row r="7" spans="1:21" ht="13.5" customHeight="1">
      <c r="A7" s="46"/>
      <c r="B7" s="46"/>
      <c r="C7" s="46"/>
      <c r="D7" s="46"/>
      <c r="E7" s="46"/>
      <c r="F7" s="46"/>
      <c r="G7" s="46"/>
      <c r="H7" s="46"/>
      <c r="I7" s="46"/>
      <c r="J7" s="46"/>
      <c r="K7" s="46"/>
      <c r="L7" s="46"/>
      <c r="M7" s="46"/>
      <c r="N7" s="46"/>
      <c r="O7" s="46"/>
      <c r="P7" s="46"/>
      <c r="Q7" s="46"/>
      <c r="R7" s="46"/>
      <c r="S7" s="46"/>
      <c r="T7" s="46"/>
      <c r="U7" s="46"/>
    </row>
    <row r="8" spans="1:21" ht="13.5" customHeight="1">
      <c r="A8" s="46"/>
      <c r="B8" s="46"/>
      <c r="C8" s="46"/>
      <c r="D8" s="46"/>
      <c r="E8" s="46"/>
      <c r="F8" s="46"/>
      <c r="G8" s="46"/>
      <c r="H8" s="46"/>
      <c r="I8" s="46"/>
      <c r="J8" s="46"/>
      <c r="K8" s="46"/>
      <c r="L8" s="46"/>
      <c r="M8" s="46"/>
      <c r="N8" s="46"/>
      <c r="O8" s="46"/>
      <c r="P8" s="46"/>
      <c r="Q8" s="46"/>
      <c r="R8" s="46"/>
      <c r="S8" s="46"/>
      <c r="T8" s="46"/>
      <c r="U8" s="46"/>
    </row>
    <row r="9" spans="1:21" ht="13.5" customHeight="1">
      <c r="A9" s="46"/>
      <c r="B9" s="46"/>
      <c r="C9" s="46"/>
      <c r="D9" s="46"/>
      <c r="E9" s="46"/>
      <c r="F9" s="46"/>
      <c r="G9" s="46"/>
      <c r="H9" s="46"/>
      <c r="I9" s="46"/>
      <c r="J9" s="46"/>
      <c r="K9" s="46"/>
      <c r="L9" s="46"/>
      <c r="M9" s="46"/>
      <c r="N9" s="46"/>
      <c r="O9" s="46"/>
      <c r="P9" s="46"/>
      <c r="Q9" s="46"/>
      <c r="R9" s="46"/>
      <c r="S9" s="46"/>
      <c r="T9" s="46"/>
      <c r="U9" s="46"/>
    </row>
    <row r="10" spans="1:21" ht="13.5" customHeight="1">
      <c r="A10" s="46"/>
      <c r="B10" s="46"/>
      <c r="C10" s="46"/>
      <c r="D10" s="46"/>
      <c r="E10" s="46"/>
      <c r="F10" s="46"/>
      <c r="G10" s="46"/>
      <c r="H10" s="46"/>
      <c r="I10" s="46"/>
      <c r="J10" s="46"/>
      <c r="K10" s="46"/>
      <c r="L10" s="46"/>
      <c r="M10" s="46"/>
      <c r="N10" s="46"/>
      <c r="O10" s="46"/>
      <c r="P10" s="46"/>
      <c r="Q10" s="46"/>
      <c r="R10" s="46"/>
      <c r="S10" s="46"/>
      <c r="T10" s="46"/>
      <c r="U10" s="46"/>
    </row>
    <row r="11" spans="1:21" ht="13.5" customHeight="1">
      <c r="A11" s="46"/>
      <c r="B11" s="46"/>
      <c r="C11" s="46"/>
      <c r="D11" s="46"/>
      <c r="E11" s="46"/>
      <c r="F11" s="46"/>
      <c r="G11" s="46"/>
      <c r="H11" s="46"/>
      <c r="I11" s="46"/>
      <c r="J11" s="46"/>
      <c r="K11" s="46"/>
      <c r="L11" s="46"/>
      <c r="M11" s="46"/>
      <c r="N11" s="46"/>
      <c r="O11" s="46"/>
      <c r="P11" s="46"/>
      <c r="Q11" s="46"/>
      <c r="R11" s="46"/>
      <c r="S11" s="46"/>
      <c r="T11" s="46"/>
      <c r="U11" s="46"/>
    </row>
    <row r="12" spans="1:21" ht="13.5" customHeight="1">
      <c r="A12" s="46"/>
      <c r="B12" s="46"/>
      <c r="C12" s="46"/>
      <c r="D12" s="46"/>
      <c r="E12" s="46"/>
      <c r="F12" s="46"/>
      <c r="G12" s="46"/>
      <c r="H12" s="46"/>
      <c r="I12" s="46"/>
      <c r="J12" s="46"/>
      <c r="K12" s="46"/>
      <c r="L12" s="46"/>
      <c r="M12" s="46"/>
      <c r="N12" s="46"/>
      <c r="O12" s="46"/>
      <c r="P12" s="46"/>
      <c r="Q12" s="46"/>
      <c r="R12" s="46"/>
      <c r="S12" s="46"/>
      <c r="T12" s="46"/>
      <c r="U12" s="46"/>
    </row>
    <row r="13" spans="1:21" ht="13.5" customHeight="1">
      <c r="A13" s="46"/>
      <c r="B13" s="46"/>
      <c r="C13" s="46"/>
      <c r="D13" s="46"/>
      <c r="E13" s="46"/>
      <c r="F13" s="46"/>
      <c r="G13" s="46"/>
      <c r="H13" s="46"/>
      <c r="I13" s="46"/>
      <c r="J13" s="46"/>
      <c r="K13" s="46"/>
      <c r="L13" s="46"/>
      <c r="M13" s="46"/>
      <c r="N13" s="46"/>
      <c r="O13" s="46"/>
      <c r="P13" s="46"/>
      <c r="Q13" s="46"/>
      <c r="R13" s="46"/>
      <c r="S13" s="46"/>
      <c r="T13" s="46"/>
      <c r="U13" s="46"/>
    </row>
    <row r="14" spans="1:21" ht="13.5" customHeight="1">
      <c r="A14" s="46"/>
      <c r="B14" s="46"/>
      <c r="C14" s="46"/>
      <c r="D14" s="46"/>
      <c r="E14" s="46"/>
      <c r="F14" s="46"/>
      <c r="G14" s="46"/>
      <c r="H14" s="46"/>
      <c r="I14" s="46"/>
      <c r="J14" s="46"/>
      <c r="K14" s="46"/>
      <c r="L14" s="46"/>
      <c r="M14" s="46"/>
      <c r="N14" s="46"/>
      <c r="O14" s="46"/>
      <c r="P14" s="46"/>
      <c r="Q14" s="46"/>
      <c r="R14" s="46"/>
      <c r="S14" s="46"/>
      <c r="T14" s="46"/>
      <c r="U14" s="46"/>
    </row>
    <row r="15" spans="1:21" ht="13.5" customHeight="1">
      <c r="A15" s="46"/>
      <c r="B15" s="46"/>
      <c r="C15" s="46"/>
      <c r="D15" s="46"/>
      <c r="E15" s="46"/>
      <c r="F15" s="46"/>
      <c r="G15" s="46"/>
      <c r="H15" s="46"/>
      <c r="I15" s="46"/>
      <c r="J15" s="46"/>
      <c r="K15" s="46"/>
      <c r="L15" s="46"/>
      <c r="M15" s="46"/>
      <c r="N15" s="46"/>
      <c r="O15" s="46"/>
      <c r="P15" s="46"/>
      <c r="Q15" s="46"/>
      <c r="R15" s="46"/>
      <c r="S15" s="46"/>
      <c r="T15" s="46"/>
      <c r="U15" s="46"/>
    </row>
    <row r="16" spans="1:21" ht="13.5" customHeight="1">
      <c r="A16" s="46"/>
      <c r="B16" s="46"/>
      <c r="C16" s="46"/>
      <c r="D16" s="46"/>
      <c r="E16" s="46"/>
      <c r="F16" s="46"/>
      <c r="G16" s="46"/>
      <c r="H16" s="46"/>
      <c r="I16" s="46"/>
      <c r="J16" s="46"/>
      <c r="K16" s="46"/>
      <c r="L16" s="46"/>
      <c r="M16" s="46"/>
      <c r="N16" s="46"/>
      <c r="O16" s="46"/>
      <c r="P16" s="46"/>
      <c r="Q16" s="46"/>
      <c r="R16" s="46"/>
      <c r="S16" s="46"/>
      <c r="T16" s="46"/>
      <c r="U16" s="46"/>
    </row>
    <row r="17" spans="1:21" ht="13.5" customHeight="1">
      <c r="A17" s="46"/>
      <c r="B17" s="46"/>
      <c r="C17" s="46"/>
      <c r="D17" s="46"/>
      <c r="E17" s="46"/>
      <c r="F17" s="46"/>
      <c r="G17" s="46"/>
      <c r="H17" s="46"/>
      <c r="I17" s="46"/>
      <c r="J17" s="46"/>
      <c r="K17" s="46"/>
      <c r="L17" s="46"/>
      <c r="M17" s="46"/>
      <c r="N17" s="46"/>
      <c r="O17" s="46"/>
      <c r="P17" s="46"/>
      <c r="Q17" s="46"/>
      <c r="R17" s="46"/>
      <c r="S17" s="46"/>
      <c r="T17" s="46"/>
      <c r="U17" s="46"/>
    </row>
    <row r="18" spans="1:21" ht="13.5" customHeight="1">
      <c r="A18" s="46"/>
      <c r="B18" s="46"/>
      <c r="C18" s="46"/>
      <c r="D18" s="46"/>
      <c r="E18" s="46"/>
      <c r="F18" s="46"/>
      <c r="G18" s="46"/>
      <c r="H18" s="46"/>
      <c r="I18" s="46"/>
      <c r="J18" s="46"/>
      <c r="K18" s="46"/>
      <c r="L18" s="46"/>
      <c r="M18" s="46"/>
      <c r="N18" s="46"/>
      <c r="O18" s="46"/>
      <c r="P18" s="46"/>
      <c r="Q18" s="46"/>
      <c r="R18" s="46"/>
      <c r="S18" s="46"/>
      <c r="T18" s="46"/>
      <c r="U18" s="46"/>
    </row>
    <row r="19" spans="1:21" ht="13.5" customHeight="1">
      <c r="A19" s="46"/>
      <c r="B19" s="46"/>
      <c r="C19" s="46"/>
      <c r="D19" s="46"/>
      <c r="E19" s="46"/>
      <c r="F19" s="46"/>
      <c r="G19" s="46"/>
      <c r="H19" s="46"/>
      <c r="I19" s="46"/>
      <c r="J19" s="46"/>
      <c r="K19" s="46"/>
      <c r="L19" s="46"/>
      <c r="M19" s="46"/>
      <c r="N19" s="46"/>
      <c r="O19" s="46"/>
      <c r="P19" s="46"/>
      <c r="Q19" s="46"/>
      <c r="R19" s="46"/>
      <c r="S19" s="46"/>
      <c r="T19" s="46"/>
      <c r="U19" s="46"/>
    </row>
    <row r="20" spans="1:21" ht="13.5" customHeight="1">
      <c r="A20" s="46"/>
      <c r="B20" s="46"/>
      <c r="C20" s="46"/>
      <c r="D20" s="46"/>
      <c r="E20" s="46"/>
      <c r="F20" s="46"/>
      <c r="G20" s="46"/>
      <c r="H20" s="46"/>
      <c r="I20" s="46"/>
      <c r="J20" s="46"/>
      <c r="K20" s="46"/>
      <c r="L20" s="46"/>
      <c r="M20" s="46"/>
      <c r="N20" s="46"/>
      <c r="O20" s="46"/>
      <c r="P20" s="46"/>
      <c r="Q20" s="46"/>
      <c r="R20" s="46"/>
      <c r="S20" s="46"/>
      <c r="T20" s="46"/>
      <c r="U20" s="46"/>
    </row>
    <row r="21" spans="1:21" ht="13.5" customHeight="1">
      <c r="A21" s="46"/>
      <c r="B21" s="46"/>
      <c r="C21" s="46"/>
      <c r="D21" s="46"/>
      <c r="E21" s="46"/>
      <c r="F21" s="46"/>
      <c r="G21" s="46"/>
      <c r="H21" s="46"/>
      <c r="I21" s="46"/>
      <c r="J21" s="46"/>
      <c r="K21" s="46"/>
      <c r="L21" s="46"/>
      <c r="M21" s="46"/>
      <c r="N21" s="46"/>
      <c r="O21" s="46"/>
      <c r="P21" s="46"/>
      <c r="Q21" s="46"/>
      <c r="R21" s="46"/>
      <c r="S21" s="46"/>
      <c r="T21" s="46"/>
      <c r="U21" s="46"/>
    </row>
    <row r="22" spans="1:21" ht="13.5" customHeight="1">
      <c r="A22" s="46"/>
      <c r="B22" s="46"/>
      <c r="C22" s="46"/>
      <c r="D22" s="46"/>
      <c r="E22" s="46"/>
      <c r="F22" s="46"/>
      <c r="G22" s="46"/>
      <c r="H22" s="46"/>
      <c r="I22" s="46"/>
      <c r="J22" s="46"/>
      <c r="K22" s="46"/>
      <c r="L22" s="46"/>
      <c r="M22" s="46"/>
      <c r="N22" s="46"/>
      <c r="O22" s="46"/>
      <c r="P22" s="46"/>
      <c r="Q22" s="46"/>
      <c r="R22" s="46"/>
      <c r="S22" s="46"/>
      <c r="T22" s="46"/>
      <c r="U22" s="46"/>
    </row>
    <row r="23" spans="1:21" ht="13.5" customHeight="1">
      <c r="A23" s="46"/>
      <c r="B23" s="46"/>
      <c r="C23" s="46"/>
      <c r="D23" s="46"/>
      <c r="E23" s="46"/>
      <c r="F23" s="46"/>
      <c r="G23" s="46"/>
      <c r="H23" s="46"/>
      <c r="I23" s="46"/>
      <c r="J23" s="46"/>
      <c r="K23" s="46"/>
      <c r="L23" s="46"/>
      <c r="M23" s="46"/>
      <c r="N23" s="46"/>
      <c r="O23" s="46"/>
      <c r="P23" s="46"/>
      <c r="Q23" s="46"/>
      <c r="R23" s="46"/>
      <c r="S23" s="46"/>
      <c r="T23" s="46"/>
      <c r="U23" s="46"/>
    </row>
    <row r="24" spans="1:21" ht="13.5" customHeight="1">
      <c r="A24" s="46"/>
      <c r="B24" s="46"/>
      <c r="C24" s="46"/>
      <c r="D24" s="46"/>
      <c r="E24" s="46"/>
      <c r="F24" s="46"/>
      <c r="G24" s="46"/>
      <c r="H24" s="46"/>
      <c r="I24" s="46"/>
      <c r="J24" s="46"/>
      <c r="K24" s="46"/>
      <c r="L24" s="46"/>
      <c r="M24" s="46"/>
      <c r="N24" s="46"/>
      <c r="O24" s="46"/>
      <c r="P24" s="46"/>
      <c r="Q24" s="46"/>
      <c r="R24" s="46"/>
      <c r="S24" s="46"/>
      <c r="T24" s="46"/>
      <c r="U24" s="46"/>
    </row>
    <row r="25" spans="1:21" ht="13.5" customHeight="1">
      <c r="A25" s="46"/>
      <c r="B25" s="46"/>
      <c r="C25" s="46"/>
      <c r="D25" s="46"/>
      <c r="E25" s="46"/>
      <c r="F25" s="46"/>
      <c r="G25" s="46"/>
      <c r="H25" s="46"/>
      <c r="I25" s="46"/>
      <c r="J25" s="46"/>
      <c r="K25" s="46"/>
      <c r="L25" s="46"/>
      <c r="M25" s="46"/>
      <c r="N25" s="46"/>
      <c r="O25" s="46"/>
      <c r="P25" s="46"/>
      <c r="Q25" s="46"/>
      <c r="R25" s="46"/>
      <c r="S25" s="46"/>
      <c r="T25" s="46"/>
      <c r="U25" s="46"/>
    </row>
    <row r="26" spans="1:21" ht="13.5" customHeight="1">
      <c r="A26" s="46"/>
      <c r="B26" s="46"/>
      <c r="C26" s="46"/>
      <c r="D26" s="46"/>
      <c r="E26" s="46"/>
      <c r="F26" s="46"/>
      <c r="G26" s="46"/>
      <c r="H26" s="46"/>
      <c r="I26" s="46"/>
      <c r="J26" s="46"/>
      <c r="K26" s="46"/>
      <c r="L26" s="46"/>
      <c r="M26" s="46"/>
      <c r="N26" s="46"/>
      <c r="O26" s="46"/>
      <c r="P26" s="46"/>
      <c r="Q26" s="46"/>
      <c r="R26" s="46"/>
      <c r="S26" s="46"/>
      <c r="T26" s="46"/>
      <c r="U26" s="46"/>
    </row>
    <row r="27" spans="1:21" ht="13.5" customHeight="1">
      <c r="A27" s="46"/>
      <c r="B27" s="46"/>
      <c r="C27" s="46"/>
      <c r="D27" s="46"/>
      <c r="E27" s="46"/>
      <c r="F27" s="46"/>
      <c r="G27" s="46"/>
      <c r="H27" s="46"/>
      <c r="I27" s="46"/>
      <c r="J27" s="46"/>
      <c r="K27" s="46"/>
      <c r="L27" s="46"/>
      <c r="M27" s="46"/>
      <c r="N27" s="46"/>
      <c r="O27" s="46"/>
      <c r="P27" s="46"/>
      <c r="Q27" s="46"/>
      <c r="R27" s="46"/>
      <c r="S27" s="46"/>
      <c r="T27" s="46"/>
      <c r="U27" s="46"/>
    </row>
    <row r="28" spans="1:21" ht="13.5" customHeight="1">
      <c r="A28" s="46"/>
      <c r="B28" s="46"/>
      <c r="C28" s="46"/>
      <c r="D28" s="46"/>
      <c r="E28" s="46"/>
      <c r="F28" s="46"/>
      <c r="G28" s="46"/>
      <c r="H28" s="46"/>
      <c r="I28" s="46"/>
      <c r="J28" s="46"/>
      <c r="K28" s="46"/>
      <c r="L28" s="46"/>
      <c r="M28" s="46"/>
      <c r="N28" s="46"/>
      <c r="O28" s="46"/>
      <c r="P28" s="46"/>
      <c r="Q28" s="46"/>
      <c r="R28" s="46"/>
      <c r="S28" s="46"/>
      <c r="T28" s="46"/>
      <c r="U28" s="46"/>
    </row>
    <row r="29" spans="1:21" ht="13.5" customHeight="1">
      <c r="A29" s="46"/>
      <c r="B29" s="46"/>
      <c r="C29" s="46"/>
      <c r="D29" s="46"/>
      <c r="E29" s="46"/>
      <c r="F29" s="46"/>
      <c r="G29" s="46"/>
      <c r="H29" s="46"/>
      <c r="I29" s="46"/>
      <c r="J29" s="46"/>
      <c r="K29" s="46"/>
      <c r="L29" s="46"/>
      <c r="M29" s="46"/>
      <c r="N29" s="46"/>
      <c r="O29" s="46"/>
      <c r="P29" s="46"/>
      <c r="Q29" s="46"/>
      <c r="R29" s="46"/>
      <c r="S29" s="46"/>
      <c r="T29" s="46"/>
      <c r="U29" s="46"/>
    </row>
    <row r="30" spans="1:21" ht="13.5" customHeight="1">
      <c r="A30" s="46"/>
      <c r="B30" s="46"/>
      <c r="C30" s="46"/>
      <c r="D30" s="46"/>
      <c r="E30" s="46"/>
      <c r="F30" s="46"/>
      <c r="G30" s="46"/>
      <c r="H30" s="46"/>
      <c r="I30" s="46"/>
      <c r="J30" s="46"/>
      <c r="K30" s="46"/>
      <c r="L30" s="46"/>
      <c r="M30" s="46"/>
      <c r="N30" s="46"/>
      <c r="O30" s="46"/>
      <c r="P30" s="46"/>
      <c r="Q30" s="46"/>
      <c r="R30" s="46"/>
      <c r="S30" s="46"/>
      <c r="T30" s="46"/>
      <c r="U30" s="46"/>
    </row>
    <row r="31" spans="1:21" ht="13.5" customHeight="1">
      <c r="A31" s="46"/>
      <c r="B31" s="46"/>
      <c r="C31" s="46"/>
      <c r="D31" s="46"/>
      <c r="E31" s="46"/>
      <c r="F31" s="46"/>
      <c r="G31" s="46"/>
      <c r="H31" s="46"/>
      <c r="I31" s="46"/>
      <c r="J31" s="46"/>
      <c r="K31" s="46"/>
      <c r="L31" s="46"/>
      <c r="M31" s="46"/>
      <c r="N31" s="46"/>
      <c r="O31" s="46"/>
      <c r="P31" s="46"/>
      <c r="Q31" s="46"/>
      <c r="R31" s="46"/>
      <c r="S31" s="46"/>
      <c r="T31" s="46"/>
      <c r="U31" s="46"/>
    </row>
    <row r="32" spans="1:21" ht="13.5" customHeight="1">
      <c r="A32" s="46"/>
      <c r="B32" s="46"/>
      <c r="C32" s="46"/>
      <c r="D32" s="46"/>
      <c r="E32" s="46"/>
      <c r="F32" s="46"/>
      <c r="G32" s="46"/>
      <c r="H32" s="46"/>
      <c r="I32" s="46"/>
      <c r="J32" s="46"/>
      <c r="K32" s="46"/>
      <c r="L32" s="46"/>
      <c r="M32" s="46"/>
      <c r="N32" s="46"/>
      <c r="O32" s="46"/>
      <c r="P32" s="46"/>
      <c r="Q32" s="46"/>
      <c r="R32" s="46"/>
      <c r="S32" s="46"/>
      <c r="T32" s="46"/>
      <c r="U32" s="46"/>
    </row>
    <row r="33" spans="1:21" ht="13.5" customHeight="1">
      <c r="A33" s="46"/>
      <c r="B33" s="46"/>
      <c r="C33" s="46"/>
      <c r="D33" s="46"/>
      <c r="E33" s="46"/>
      <c r="F33" s="46"/>
      <c r="G33" s="46"/>
      <c r="H33" s="46"/>
      <c r="I33" s="46"/>
      <c r="J33" s="46"/>
      <c r="K33" s="46"/>
      <c r="L33" s="46"/>
      <c r="M33" s="46"/>
      <c r="N33" s="46"/>
      <c r="O33" s="46"/>
      <c r="P33" s="46"/>
      <c r="Q33" s="46"/>
      <c r="R33" s="46"/>
      <c r="S33" s="46"/>
      <c r="T33" s="46"/>
      <c r="U33" s="46"/>
    </row>
    <row r="34" spans="1:21" ht="13.5" customHeight="1">
      <c r="A34" s="46"/>
      <c r="B34" s="46"/>
      <c r="C34" s="46"/>
      <c r="D34" s="46"/>
      <c r="E34" s="46"/>
      <c r="F34" s="46"/>
      <c r="G34" s="46"/>
      <c r="H34" s="46"/>
      <c r="I34" s="46"/>
      <c r="J34" s="46"/>
      <c r="K34" s="46"/>
      <c r="L34" s="46"/>
      <c r="M34" s="46"/>
      <c r="N34" s="46"/>
      <c r="O34" s="46"/>
      <c r="P34" s="46"/>
      <c r="Q34" s="46"/>
      <c r="R34" s="46"/>
      <c r="S34" s="46"/>
      <c r="T34" s="46"/>
      <c r="U34" s="46"/>
    </row>
    <row r="35" spans="1:21" ht="13.5" customHeight="1">
      <c r="A35" s="46"/>
      <c r="B35" s="46"/>
      <c r="C35" s="46"/>
      <c r="D35" s="46"/>
      <c r="E35" s="46"/>
      <c r="F35" s="46"/>
      <c r="G35" s="46"/>
      <c r="H35" s="46"/>
      <c r="I35" s="46"/>
      <c r="J35" s="46"/>
      <c r="K35" s="46"/>
      <c r="L35" s="46"/>
      <c r="M35" s="46"/>
      <c r="N35" s="46"/>
      <c r="O35" s="46"/>
      <c r="P35" s="46"/>
      <c r="Q35" s="46"/>
      <c r="R35" s="46"/>
      <c r="S35" s="46"/>
      <c r="T35" s="46"/>
      <c r="U35" s="46"/>
    </row>
    <row r="36" spans="1:21" ht="13.5" customHeight="1">
      <c r="A36" s="46"/>
      <c r="B36" s="46"/>
      <c r="C36" s="46"/>
      <c r="D36" s="46"/>
      <c r="E36" s="46"/>
      <c r="F36" s="46"/>
      <c r="G36" s="46"/>
      <c r="H36" s="46"/>
      <c r="I36" s="46"/>
      <c r="J36" s="46"/>
      <c r="K36" s="46"/>
      <c r="L36" s="46"/>
      <c r="M36" s="46"/>
      <c r="N36" s="46"/>
      <c r="O36" s="46"/>
      <c r="P36" s="46"/>
      <c r="Q36" s="46"/>
      <c r="R36" s="46"/>
      <c r="S36" s="46"/>
      <c r="T36" s="46"/>
      <c r="U36" s="46"/>
    </row>
    <row r="37" spans="1:21" ht="13.5" customHeight="1">
      <c r="A37" s="46"/>
      <c r="B37" s="46"/>
      <c r="C37" s="46"/>
      <c r="D37" s="46"/>
      <c r="E37" s="46"/>
      <c r="F37" s="46"/>
      <c r="G37" s="46"/>
      <c r="H37" s="46"/>
      <c r="I37" s="46"/>
      <c r="J37" s="46"/>
      <c r="K37" s="46"/>
      <c r="L37" s="46"/>
      <c r="M37" s="46"/>
      <c r="N37" s="46"/>
      <c r="O37" s="46"/>
      <c r="P37" s="46"/>
      <c r="Q37" s="46"/>
      <c r="R37" s="46"/>
      <c r="S37" s="46"/>
      <c r="T37" s="46"/>
      <c r="U37" s="46"/>
    </row>
    <row r="38" spans="1:21" ht="13.5" customHeight="1">
      <c r="A38" s="46"/>
      <c r="B38" s="46"/>
      <c r="C38" s="46"/>
      <c r="D38" s="46"/>
      <c r="E38" s="46"/>
      <c r="F38" s="46"/>
      <c r="G38" s="46"/>
      <c r="H38" s="46"/>
      <c r="I38" s="46"/>
      <c r="J38" s="46"/>
      <c r="K38" s="46"/>
      <c r="L38" s="46"/>
      <c r="M38" s="46"/>
      <c r="N38" s="46"/>
      <c r="O38" s="46"/>
      <c r="P38" s="46"/>
      <c r="Q38" s="46"/>
      <c r="R38" s="46"/>
      <c r="S38" s="46"/>
      <c r="T38" s="46"/>
      <c r="U38" s="46"/>
    </row>
    <row r="39" spans="1:21" ht="13.5" customHeight="1">
      <c r="A39" s="46"/>
      <c r="B39" s="46"/>
      <c r="C39" s="46"/>
      <c r="D39" s="46"/>
      <c r="E39" s="46"/>
      <c r="F39" s="46"/>
      <c r="G39" s="46"/>
      <c r="H39" s="46"/>
      <c r="I39" s="46"/>
      <c r="J39" s="46"/>
      <c r="K39" s="46"/>
      <c r="L39" s="46"/>
      <c r="M39" s="46"/>
      <c r="N39" s="46"/>
      <c r="O39" s="46"/>
      <c r="P39" s="46"/>
      <c r="Q39" s="46"/>
      <c r="R39" s="46"/>
      <c r="S39" s="46"/>
      <c r="T39" s="46"/>
      <c r="U39" s="46"/>
    </row>
    <row r="40" spans="1:21" ht="13.5" customHeight="1">
      <c r="A40" s="46"/>
      <c r="B40" s="46"/>
      <c r="C40" s="46"/>
      <c r="D40" s="46"/>
      <c r="E40" s="46"/>
      <c r="F40" s="46"/>
      <c r="G40" s="46"/>
      <c r="H40" s="46"/>
      <c r="I40" s="46"/>
      <c r="J40" s="46"/>
      <c r="K40" s="46"/>
      <c r="L40" s="46"/>
      <c r="M40" s="46"/>
      <c r="N40" s="46"/>
      <c r="O40" s="46"/>
      <c r="P40" s="46"/>
      <c r="Q40" s="46"/>
      <c r="R40" s="46"/>
      <c r="S40" s="46"/>
      <c r="T40" s="46"/>
      <c r="U40" s="46"/>
    </row>
    <row r="41" spans="1:21" ht="13.5" customHeight="1">
      <c r="A41" s="46"/>
      <c r="B41" s="46"/>
      <c r="C41" s="46"/>
      <c r="D41" s="46"/>
      <c r="E41" s="46"/>
      <c r="F41" s="46"/>
      <c r="G41" s="46"/>
      <c r="H41" s="46"/>
      <c r="I41" s="46"/>
      <c r="J41" s="46"/>
      <c r="K41" s="46"/>
      <c r="L41" s="46"/>
      <c r="M41" s="46"/>
      <c r="N41" s="46"/>
      <c r="O41" s="46"/>
      <c r="P41" s="46"/>
      <c r="Q41" s="46"/>
      <c r="R41" s="46"/>
      <c r="S41" s="46"/>
      <c r="T41" s="46"/>
      <c r="U41" s="46"/>
    </row>
    <row r="42" spans="1:21" ht="13.5" customHeight="1">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c r="A44" s="46"/>
      <c r="B44" s="49" t="s">
        <v>8</v>
      </c>
      <c r="C44" s="50"/>
      <c r="D44" s="50"/>
      <c r="E44" s="51"/>
      <c r="F44" s="51"/>
      <c r="G44" s="51"/>
      <c r="H44" s="51"/>
      <c r="I44" s="51"/>
      <c r="J44" s="52" t="s">
        <v>2</v>
      </c>
      <c r="K44" s="53" t="s">
        <v>527</v>
      </c>
      <c r="L44" s="54" t="s">
        <v>528</v>
      </c>
      <c r="M44" s="54" t="s">
        <v>529</v>
      </c>
      <c r="N44" s="54" t="s">
        <v>530</v>
      </c>
      <c r="O44" s="55" t="s">
        <v>531</v>
      </c>
      <c r="P44" s="46"/>
      <c r="Q44" s="46"/>
      <c r="R44" s="46"/>
      <c r="S44" s="46"/>
      <c r="T44" s="46"/>
      <c r="U44" s="46"/>
    </row>
    <row r="45" spans="1:21" ht="30.75" customHeight="1">
      <c r="A45" s="46"/>
      <c r="B45" s="1161" t="s">
        <v>9</v>
      </c>
      <c r="C45" s="1162"/>
      <c r="D45" s="56"/>
      <c r="E45" s="1167" t="s">
        <v>10</v>
      </c>
      <c r="F45" s="1167"/>
      <c r="G45" s="1167"/>
      <c r="H45" s="1167"/>
      <c r="I45" s="1167"/>
      <c r="J45" s="1168"/>
      <c r="K45" s="57">
        <v>258</v>
      </c>
      <c r="L45" s="58">
        <v>289</v>
      </c>
      <c r="M45" s="58">
        <v>295</v>
      </c>
      <c r="N45" s="58">
        <v>299</v>
      </c>
      <c r="O45" s="59">
        <v>281</v>
      </c>
      <c r="P45" s="46"/>
      <c r="Q45" s="46"/>
      <c r="R45" s="46"/>
      <c r="S45" s="46"/>
      <c r="T45" s="46"/>
      <c r="U45" s="46"/>
    </row>
    <row r="46" spans="1:21" ht="30.75" customHeight="1">
      <c r="A46" s="46"/>
      <c r="B46" s="1163"/>
      <c r="C46" s="1164"/>
      <c r="D46" s="60"/>
      <c r="E46" s="1140" t="s">
        <v>11</v>
      </c>
      <c r="F46" s="1140"/>
      <c r="G46" s="1140"/>
      <c r="H46" s="1140"/>
      <c r="I46" s="1140"/>
      <c r="J46" s="1141"/>
      <c r="K46" s="61" t="s">
        <v>488</v>
      </c>
      <c r="L46" s="62" t="s">
        <v>488</v>
      </c>
      <c r="M46" s="62" t="s">
        <v>488</v>
      </c>
      <c r="N46" s="62" t="s">
        <v>488</v>
      </c>
      <c r="O46" s="63" t="s">
        <v>488</v>
      </c>
      <c r="P46" s="46"/>
      <c r="Q46" s="46"/>
      <c r="R46" s="46"/>
      <c r="S46" s="46"/>
      <c r="T46" s="46"/>
      <c r="U46" s="46"/>
    </row>
    <row r="47" spans="1:21" ht="30.75" customHeight="1">
      <c r="A47" s="46"/>
      <c r="B47" s="1163"/>
      <c r="C47" s="1164"/>
      <c r="D47" s="60"/>
      <c r="E47" s="1140" t="s">
        <v>12</v>
      </c>
      <c r="F47" s="1140"/>
      <c r="G47" s="1140"/>
      <c r="H47" s="1140"/>
      <c r="I47" s="1140"/>
      <c r="J47" s="1141"/>
      <c r="K47" s="61" t="s">
        <v>488</v>
      </c>
      <c r="L47" s="62" t="s">
        <v>488</v>
      </c>
      <c r="M47" s="62" t="s">
        <v>488</v>
      </c>
      <c r="N47" s="62" t="s">
        <v>488</v>
      </c>
      <c r="O47" s="63" t="s">
        <v>488</v>
      </c>
      <c r="P47" s="46"/>
      <c r="Q47" s="46"/>
      <c r="R47" s="46"/>
      <c r="S47" s="46"/>
      <c r="T47" s="46"/>
      <c r="U47" s="46"/>
    </row>
    <row r="48" spans="1:21" ht="30.75" customHeight="1">
      <c r="A48" s="46"/>
      <c r="B48" s="1163"/>
      <c r="C48" s="1164"/>
      <c r="D48" s="60"/>
      <c r="E48" s="1140" t="s">
        <v>13</v>
      </c>
      <c r="F48" s="1140"/>
      <c r="G48" s="1140"/>
      <c r="H48" s="1140"/>
      <c r="I48" s="1140"/>
      <c r="J48" s="1141"/>
      <c r="K48" s="61" t="s">
        <v>488</v>
      </c>
      <c r="L48" s="62" t="s">
        <v>488</v>
      </c>
      <c r="M48" s="62" t="s">
        <v>488</v>
      </c>
      <c r="N48" s="62">
        <v>6</v>
      </c>
      <c r="O48" s="63">
        <v>8</v>
      </c>
      <c r="P48" s="46"/>
      <c r="Q48" s="46"/>
      <c r="R48" s="46"/>
      <c r="S48" s="46"/>
      <c r="T48" s="46"/>
      <c r="U48" s="46"/>
    </row>
    <row r="49" spans="1:21" ht="30.75" customHeight="1">
      <c r="A49" s="46"/>
      <c r="B49" s="1163"/>
      <c r="C49" s="1164"/>
      <c r="D49" s="60"/>
      <c r="E49" s="1140" t="s">
        <v>14</v>
      </c>
      <c r="F49" s="1140"/>
      <c r="G49" s="1140"/>
      <c r="H49" s="1140"/>
      <c r="I49" s="1140"/>
      <c r="J49" s="1141"/>
      <c r="K49" s="61" t="s">
        <v>488</v>
      </c>
      <c r="L49" s="62" t="s">
        <v>488</v>
      </c>
      <c r="M49" s="62" t="s">
        <v>488</v>
      </c>
      <c r="N49" s="62" t="s">
        <v>488</v>
      </c>
      <c r="O49" s="63" t="s">
        <v>488</v>
      </c>
      <c r="P49" s="46"/>
      <c r="Q49" s="46"/>
      <c r="R49" s="46"/>
      <c r="S49" s="46"/>
      <c r="T49" s="46"/>
      <c r="U49" s="46"/>
    </row>
    <row r="50" spans="1:21" ht="30.75" customHeight="1">
      <c r="A50" s="46"/>
      <c r="B50" s="1163"/>
      <c r="C50" s="1164"/>
      <c r="D50" s="60"/>
      <c r="E50" s="1140" t="s">
        <v>15</v>
      </c>
      <c r="F50" s="1140"/>
      <c r="G50" s="1140"/>
      <c r="H50" s="1140"/>
      <c r="I50" s="1140"/>
      <c r="J50" s="1141"/>
      <c r="K50" s="61" t="s">
        <v>488</v>
      </c>
      <c r="L50" s="62" t="s">
        <v>488</v>
      </c>
      <c r="M50" s="62" t="s">
        <v>488</v>
      </c>
      <c r="N50" s="62" t="s">
        <v>488</v>
      </c>
      <c r="O50" s="63" t="s">
        <v>488</v>
      </c>
      <c r="P50" s="46"/>
      <c r="Q50" s="46"/>
      <c r="R50" s="46"/>
      <c r="S50" s="46"/>
      <c r="T50" s="46"/>
      <c r="U50" s="46"/>
    </row>
    <row r="51" spans="1:21" ht="30.75" customHeight="1">
      <c r="A51" s="46"/>
      <c r="B51" s="1165"/>
      <c r="C51" s="1166"/>
      <c r="D51" s="64"/>
      <c r="E51" s="1140" t="s">
        <v>16</v>
      </c>
      <c r="F51" s="1140"/>
      <c r="G51" s="1140"/>
      <c r="H51" s="1140"/>
      <c r="I51" s="1140"/>
      <c r="J51" s="1141"/>
      <c r="K51" s="61">
        <v>0</v>
      </c>
      <c r="L51" s="62" t="s">
        <v>488</v>
      </c>
      <c r="M51" s="62" t="s">
        <v>488</v>
      </c>
      <c r="N51" s="62">
        <v>1</v>
      </c>
      <c r="O51" s="63">
        <v>0</v>
      </c>
      <c r="P51" s="46"/>
      <c r="Q51" s="46"/>
      <c r="R51" s="46"/>
      <c r="S51" s="46"/>
      <c r="T51" s="46"/>
      <c r="U51" s="46"/>
    </row>
    <row r="52" spans="1:21" ht="30.75" customHeight="1">
      <c r="A52" s="46"/>
      <c r="B52" s="1138" t="s">
        <v>17</v>
      </c>
      <c r="C52" s="1139"/>
      <c r="D52" s="64"/>
      <c r="E52" s="1140" t="s">
        <v>18</v>
      </c>
      <c r="F52" s="1140"/>
      <c r="G52" s="1140"/>
      <c r="H52" s="1140"/>
      <c r="I52" s="1140"/>
      <c r="J52" s="1141"/>
      <c r="K52" s="61">
        <v>190</v>
      </c>
      <c r="L52" s="62">
        <v>202</v>
      </c>
      <c r="M52" s="62">
        <v>195</v>
      </c>
      <c r="N52" s="62">
        <v>208</v>
      </c>
      <c r="O52" s="63">
        <v>207</v>
      </c>
      <c r="P52" s="46"/>
      <c r="Q52" s="46"/>
      <c r="R52" s="46"/>
      <c r="S52" s="46"/>
      <c r="T52" s="46"/>
      <c r="U52" s="46"/>
    </row>
    <row r="53" spans="1:21" ht="30.75" customHeight="1" thickBot="1">
      <c r="A53" s="46"/>
      <c r="B53" s="1142" t="s">
        <v>19</v>
      </c>
      <c r="C53" s="1143"/>
      <c r="D53" s="65"/>
      <c r="E53" s="1144" t="s">
        <v>20</v>
      </c>
      <c r="F53" s="1144"/>
      <c r="G53" s="1144"/>
      <c r="H53" s="1144"/>
      <c r="I53" s="1144"/>
      <c r="J53" s="1145"/>
      <c r="K53" s="66">
        <v>68</v>
      </c>
      <c r="L53" s="67">
        <v>87</v>
      </c>
      <c r="M53" s="67">
        <v>100</v>
      </c>
      <c r="N53" s="67">
        <v>98</v>
      </c>
      <c r="O53" s="68">
        <v>82</v>
      </c>
      <c r="P53" s="46"/>
      <c r="Q53" s="46"/>
      <c r="R53" s="46"/>
      <c r="S53" s="46"/>
      <c r="T53" s="46"/>
      <c r="U53" s="46"/>
    </row>
    <row r="54" spans="1:21" ht="24" customHeight="1">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c r="A57" s="46"/>
      <c r="B57" s="74"/>
      <c r="C57" s="75"/>
      <c r="D57" s="75"/>
      <c r="E57" s="76"/>
      <c r="F57" s="76"/>
      <c r="G57" s="76"/>
      <c r="H57" s="76"/>
      <c r="I57" s="76"/>
      <c r="J57" s="77" t="s">
        <v>2</v>
      </c>
      <c r="K57" s="78" t="s">
        <v>545</v>
      </c>
      <c r="L57" s="79" t="s">
        <v>546</v>
      </c>
      <c r="M57" s="79" t="s">
        <v>547</v>
      </c>
      <c r="N57" s="79" t="s">
        <v>548</v>
      </c>
      <c r="O57" s="80" t="s">
        <v>549</v>
      </c>
      <c r="P57" s="46"/>
      <c r="Q57" s="46"/>
      <c r="R57" s="46"/>
      <c r="S57" s="46"/>
      <c r="T57" s="46"/>
      <c r="U57" s="46"/>
    </row>
    <row r="58" spans="1:21" ht="31.5" customHeight="1">
      <c r="B58" s="1146" t="s">
        <v>24</v>
      </c>
      <c r="C58" s="1147"/>
      <c r="D58" s="1152" t="s">
        <v>25</v>
      </c>
      <c r="E58" s="1153"/>
      <c r="F58" s="1153"/>
      <c r="G58" s="1153"/>
      <c r="H58" s="1153"/>
      <c r="I58" s="1153"/>
      <c r="J58" s="1154"/>
      <c r="K58" s="81"/>
      <c r="L58" s="82"/>
      <c r="M58" s="82"/>
      <c r="N58" s="82"/>
      <c r="O58" s="83"/>
    </row>
    <row r="59" spans="1:21" ht="31.5" customHeight="1">
      <c r="B59" s="1148"/>
      <c r="C59" s="1149"/>
      <c r="D59" s="1155" t="s">
        <v>26</v>
      </c>
      <c r="E59" s="1156"/>
      <c r="F59" s="1156"/>
      <c r="G59" s="1156"/>
      <c r="H59" s="1156"/>
      <c r="I59" s="1156"/>
      <c r="J59" s="1157"/>
      <c r="K59" s="84"/>
      <c r="L59" s="85"/>
      <c r="M59" s="85"/>
      <c r="N59" s="85"/>
      <c r="O59" s="86"/>
    </row>
    <row r="60" spans="1:21" ht="31.5" customHeight="1" thickBot="1">
      <c r="B60" s="1150"/>
      <c r="C60" s="1151"/>
      <c r="D60" s="1158" t="s">
        <v>27</v>
      </c>
      <c r="E60" s="1159"/>
      <c r="F60" s="1159"/>
      <c r="G60" s="1159"/>
      <c r="H60" s="1159"/>
      <c r="I60" s="1159"/>
      <c r="J60" s="1160"/>
      <c r="K60" s="87"/>
      <c r="L60" s="88"/>
      <c r="M60" s="88"/>
      <c r="N60" s="88"/>
      <c r="O60" s="89"/>
    </row>
    <row r="61" spans="1:21" ht="24" customHeight="1">
      <c r="B61" s="90"/>
      <c r="C61" s="90"/>
      <c r="D61" s="91" t="s">
        <v>28</v>
      </c>
      <c r="E61" s="92"/>
      <c r="F61" s="92"/>
      <c r="G61" s="92"/>
      <c r="H61" s="92"/>
      <c r="I61" s="92"/>
      <c r="J61" s="92"/>
      <c r="K61" s="92"/>
      <c r="L61" s="92"/>
      <c r="M61" s="92"/>
      <c r="N61" s="92"/>
      <c r="O61" s="92"/>
    </row>
    <row r="62" spans="1:21" ht="24" customHeight="1">
      <c r="B62" s="93"/>
      <c r="C62" s="93"/>
      <c r="D62" s="91" t="s">
        <v>29</v>
      </c>
      <c r="E62" s="92"/>
      <c r="F62" s="92"/>
      <c r="G62" s="92"/>
      <c r="H62" s="92"/>
      <c r="I62" s="92"/>
      <c r="J62" s="92"/>
      <c r="K62" s="92"/>
      <c r="L62" s="92"/>
      <c r="M62" s="92"/>
      <c r="N62" s="92"/>
      <c r="O62" s="92"/>
    </row>
    <row r="63" spans="1:21" ht="24" customHeight="1">
      <c r="A63" s="46"/>
      <c r="B63" s="69"/>
      <c r="C63" s="46"/>
      <c r="D63" s="46"/>
      <c r="E63" s="46"/>
      <c r="F63" s="46"/>
      <c r="G63" s="46"/>
      <c r="H63" s="46"/>
      <c r="I63" s="46"/>
      <c r="J63" s="46"/>
      <c r="K63" s="46"/>
      <c r="L63" s="46"/>
      <c r="M63" s="46"/>
      <c r="N63" s="46"/>
      <c r="O63" s="46"/>
      <c r="P63" s="46"/>
      <c r="Q63" s="46"/>
      <c r="R63" s="46"/>
      <c r="S63" s="46"/>
      <c r="T63" s="46"/>
      <c r="U63" s="46"/>
    </row>
    <row r="64" spans="1:21" ht="24" customHeight="1">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NMh96bmIiS/UKMbxQzz4JClBve8Oxs93qiE0eEpV2ALQno9NkFDSPpwWLGAQoEoc6TrE3tDUIyvvUbqZ7/PQsQ==" saltValue="YIIiWmakBfULsFKv8vcgo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5" t="s">
        <v>7</v>
      </c>
    </row>
    <row r="40" spans="2:13" ht="27.75" customHeight="1" thickBot="1">
      <c r="B40" s="96" t="s">
        <v>8</v>
      </c>
      <c r="C40" s="97"/>
      <c r="D40" s="97"/>
      <c r="E40" s="98"/>
      <c r="F40" s="98"/>
      <c r="G40" s="98"/>
      <c r="H40" s="99" t="s">
        <v>2</v>
      </c>
      <c r="I40" s="100" t="s">
        <v>527</v>
      </c>
      <c r="J40" s="101" t="s">
        <v>528</v>
      </c>
      <c r="K40" s="101" t="s">
        <v>529</v>
      </c>
      <c r="L40" s="101" t="s">
        <v>530</v>
      </c>
      <c r="M40" s="102" t="s">
        <v>531</v>
      </c>
    </row>
    <row r="41" spans="2:13" ht="27.75" customHeight="1">
      <c r="B41" s="1181" t="s">
        <v>30</v>
      </c>
      <c r="C41" s="1182"/>
      <c r="D41" s="103"/>
      <c r="E41" s="1183" t="s">
        <v>31</v>
      </c>
      <c r="F41" s="1183"/>
      <c r="G41" s="1183"/>
      <c r="H41" s="1184"/>
      <c r="I41" s="330">
        <v>2922</v>
      </c>
      <c r="J41" s="331">
        <v>3195</v>
      </c>
      <c r="K41" s="331">
        <v>2555</v>
      </c>
      <c r="L41" s="331">
        <v>2711</v>
      </c>
      <c r="M41" s="332">
        <v>2566</v>
      </c>
    </row>
    <row r="42" spans="2:13" ht="27.75" customHeight="1">
      <c r="B42" s="1171"/>
      <c r="C42" s="1172"/>
      <c r="D42" s="104"/>
      <c r="E42" s="1175" t="s">
        <v>32</v>
      </c>
      <c r="F42" s="1175"/>
      <c r="G42" s="1175"/>
      <c r="H42" s="1176"/>
      <c r="I42" s="333" t="s">
        <v>488</v>
      </c>
      <c r="J42" s="334" t="s">
        <v>488</v>
      </c>
      <c r="K42" s="334" t="s">
        <v>488</v>
      </c>
      <c r="L42" s="334" t="s">
        <v>488</v>
      </c>
      <c r="M42" s="335">
        <v>15</v>
      </c>
    </row>
    <row r="43" spans="2:13" ht="27.75" customHeight="1">
      <c r="B43" s="1171"/>
      <c r="C43" s="1172"/>
      <c r="D43" s="104"/>
      <c r="E43" s="1175" t="s">
        <v>33</v>
      </c>
      <c r="F43" s="1175"/>
      <c r="G43" s="1175"/>
      <c r="H43" s="1176"/>
      <c r="I43" s="333" t="s">
        <v>488</v>
      </c>
      <c r="J43" s="334" t="s">
        <v>488</v>
      </c>
      <c r="K43" s="334" t="s">
        <v>488</v>
      </c>
      <c r="L43" s="334" t="s">
        <v>488</v>
      </c>
      <c r="M43" s="335" t="s">
        <v>488</v>
      </c>
    </row>
    <row r="44" spans="2:13" ht="27.75" customHeight="1">
      <c r="B44" s="1171"/>
      <c r="C44" s="1172"/>
      <c r="D44" s="104"/>
      <c r="E44" s="1175" t="s">
        <v>34</v>
      </c>
      <c r="F44" s="1175"/>
      <c r="G44" s="1175"/>
      <c r="H44" s="1176"/>
      <c r="I44" s="333" t="s">
        <v>488</v>
      </c>
      <c r="J44" s="334" t="s">
        <v>488</v>
      </c>
      <c r="K44" s="334" t="s">
        <v>488</v>
      </c>
      <c r="L44" s="334" t="s">
        <v>488</v>
      </c>
      <c r="M44" s="335" t="s">
        <v>488</v>
      </c>
    </row>
    <row r="45" spans="2:13" ht="27.75" customHeight="1">
      <c r="B45" s="1171"/>
      <c r="C45" s="1172"/>
      <c r="D45" s="104"/>
      <c r="E45" s="1175" t="s">
        <v>35</v>
      </c>
      <c r="F45" s="1175"/>
      <c r="G45" s="1175"/>
      <c r="H45" s="1176"/>
      <c r="I45" s="333">
        <v>283</v>
      </c>
      <c r="J45" s="334">
        <v>256</v>
      </c>
      <c r="K45" s="334">
        <v>307</v>
      </c>
      <c r="L45" s="334">
        <v>301</v>
      </c>
      <c r="M45" s="335">
        <v>282</v>
      </c>
    </row>
    <row r="46" spans="2:13" ht="27.75" customHeight="1">
      <c r="B46" s="1171"/>
      <c r="C46" s="1172"/>
      <c r="D46" s="105"/>
      <c r="E46" s="1175" t="s">
        <v>36</v>
      </c>
      <c r="F46" s="1175"/>
      <c r="G46" s="1175"/>
      <c r="H46" s="1176"/>
      <c r="I46" s="333" t="s">
        <v>488</v>
      </c>
      <c r="J46" s="334" t="s">
        <v>488</v>
      </c>
      <c r="K46" s="334" t="s">
        <v>488</v>
      </c>
      <c r="L46" s="334" t="s">
        <v>488</v>
      </c>
      <c r="M46" s="335" t="s">
        <v>488</v>
      </c>
    </row>
    <row r="47" spans="2:13" ht="27.75" customHeight="1">
      <c r="B47" s="1171"/>
      <c r="C47" s="1172"/>
      <c r="D47" s="106"/>
      <c r="E47" s="1185" t="s">
        <v>37</v>
      </c>
      <c r="F47" s="1186"/>
      <c r="G47" s="1186"/>
      <c r="H47" s="1187"/>
      <c r="I47" s="333" t="s">
        <v>488</v>
      </c>
      <c r="J47" s="334" t="s">
        <v>488</v>
      </c>
      <c r="K47" s="334" t="s">
        <v>488</v>
      </c>
      <c r="L47" s="334" t="s">
        <v>488</v>
      </c>
      <c r="M47" s="335" t="s">
        <v>488</v>
      </c>
    </row>
    <row r="48" spans="2:13" ht="27.75" customHeight="1">
      <c r="B48" s="1171"/>
      <c r="C48" s="1172"/>
      <c r="D48" s="104"/>
      <c r="E48" s="1175" t="s">
        <v>38</v>
      </c>
      <c r="F48" s="1175"/>
      <c r="G48" s="1175"/>
      <c r="H48" s="1176"/>
      <c r="I48" s="333">
        <v>135</v>
      </c>
      <c r="J48" s="334" t="s">
        <v>488</v>
      </c>
      <c r="K48" s="334" t="s">
        <v>488</v>
      </c>
      <c r="L48" s="334" t="s">
        <v>488</v>
      </c>
      <c r="M48" s="335" t="s">
        <v>488</v>
      </c>
    </row>
    <row r="49" spans="2:13" ht="27.75" customHeight="1">
      <c r="B49" s="1173"/>
      <c r="C49" s="1174"/>
      <c r="D49" s="104"/>
      <c r="E49" s="1175" t="s">
        <v>39</v>
      </c>
      <c r="F49" s="1175"/>
      <c r="G49" s="1175"/>
      <c r="H49" s="1176"/>
      <c r="I49" s="333" t="s">
        <v>488</v>
      </c>
      <c r="J49" s="334" t="s">
        <v>488</v>
      </c>
      <c r="K49" s="334" t="s">
        <v>488</v>
      </c>
      <c r="L49" s="334" t="s">
        <v>488</v>
      </c>
      <c r="M49" s="335" t="s">
        <v>488</v>
      </c>
    </row>
    <row r="50" spans="2:13" ht="27.75" customHeight="1">
      <c r="B50" s="1169" t="s">
        <v>40</v>
      </c>
      <c r="C50" s="1170"/>
      <c r="D50" s="107"/>
      <c r="E50" s="1175" t="s">
        <v>41</v>
      </c>
      <c r="F50" s="1175"/>
      <c r="G50" s="1175"/>
      <c r="H50" s="1176"/>
      <c r="I50" s="333">
        <v>1782</v>
      </c>
      <c r="J50" s="334">
        <v>1744</v>
      </c>
      <c r="K50" s="334">
        <v>1580</v>
      </c>
      <c r="L50" s="334">
        <v>1714</v>
      </c>
      <c r="M50" s="335">
        <v>1826</v>
      </c>
    </row>
    <row r="51" spans="2:13" ht="27.75" customHeight="1">
      <c r="B51" s="1171"/>
      <c r="C51" s="1172"/>
      <c r="D51" s="104"/>
      <c r="E51" s="1175" t="s">
        <v>42</v>
      </c>
      <c r="F51" s="1175"/>
      <c r="G51" s="1175"/>
      <c r="H51" s="1176"/>
      <c r="I51" s="333" t="s">
        <v>488</v>
      </c>
      <c r="J51" s="334" t="s">
        <v>488</v>
      </c>
      <c r="K51" s="334" t="s">
        <v>488</v>
      </c>
      <c r="L51" s="334" t="s">
        <v>488</v>
      </c>
      <c r="M51" s="335" t="s">
        <v>488</v>
      </c>
    </row>
    <row r="52" spans="2:13" ht="27.75" customHeight="1">
      <c r="B52" s="1173"/>
      <c r="C52" s="1174"/>
      <c r="D52" s="104"/>
      <c r="E52" s="1175" t="s">
        <v>43</v>
      </c>
      <c r="F52" s="1175"/>
      <c r="G52" s="1175"/>
      <c r="H52" s="1176"/>
      <c r="I52" s="333">
        <v>1982</v>
      </c>
      <c r="J52" s="334">
        <v>2081</v>
      </c>
      <c r="K52" s="334">
        <v>1935</v>
      </c>
      <c r="L52" s="334">
        <v>2123</v>
      </c>
      <c r="M52" s="335">
        <v>1994</v>
      </c>
    </row>
    <row r="53" spans="2:13" ht="27.75" customHeight="1" thickBot="1">
      <c r="B53" s="1177" t="s">
        <v>19</v>
      </c>
      <c r="C53" s="1178"/>
      <c r="D53" s="108"/>
      <c r="E53" s="1179" t="s">
        <v>44</v>
      </c>
      <c r="F53" s="1179"/>
      <c r="G53" s="1179"/>
      <c r="H53" s="1180"/>
      <c r="I53" s="336">
        <v>-423</v>
      </c>
      <c r="J53" s="337">
        <v>-375</v>
      </c>
      <c r="K53" s="337">
        <v>-652</v>
      </c>
      <c r="L53" s="337">
        <v>-825</v>
      </c>
      <c r="M53" s="338">
        <v>-957</v>
      </c>
    </row>
    <row r="54" spans="2:13" ht="27.75" customHeight="1">
      <c r="B54" s="109"/>
      <c r="C54" s="110"/>
      <c r="D54" s="110"/>
      <c r="E54" s="111"/>
      <c r="F54" s="111"/>
      <c r="G54" s="111"/>
      <c r="H54" s="111"/>
      <c r="I54" s="112"/>
      <c r="J54" s="112"/>
      <c r="K54" s="112"/>
      <c r="L54" s="112"/>
      <c r="M54" s="112"/>
    </row>
    <row r="55" spans="2:13" ht="13"/>
  </sheetData>
  <sheetProtection algorithmName="SHA-512" hashValue="8/1+/MmDIAYe0URY83HQh0f9KGa5xsDD2auEnFRCUwpTJl2BoYAJ70/zILi1g6a1DjO2s7GyzR/LYAMFmfExbA==" saltValue="5tYJlcUPJGsVZdSseB0m1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3" t="s">
        <v>45</v>
      </c>
    </row>
    <row r="54" spans="2:8" ht="29.25" customHeight="1" thickBot="1">
      <c r="B54" s="114" t="s">
        <v>1</v>
      </c>
      <c r="C54" s="115"/>
      <c r="D54" s="115"/>
      <c r="E54" s="116" t="s">
        <v>2</v>
      </c>
      <c r="F54" s="117" t="s">
        <v>529</v>
      </c>
      <c r="G54" s="117" t="s">
        <v>530</v>
      </c>
      <c r="H54" s="118" t="s">
        <v>531</v>
      </c>
    </row>
    <row r="55" spans="2:8" ht="52.5" customHeight="1">
      <c r="B55" s="119"/>
      <c r="C55" s="1196" t="s">
        <v>46</v>
      </c>
      <c r="D55" s="1196"/>
      <c r="E55" s="1197"/>
      <c r="F55" s="339">
        <v>473</v>
      </c>
      <c r="G55" s="339">
        <v>551</v>
      </c>
      <c r="H55" s="340">
        <v>645</v>
      </c>
    </row>
    <row r="56" spans="2:8" ht="52.5" customHeight="1">
      <c r="B56" s="120"/>
      <c r="C56" s="1198" t="s">
        <v>47</v>
      </c>
      <c r="D56" s="1198"/>
      <c r="E56" s="1199"/>
      <c r="F56" s="341">
        <v>307</v>
      </c>
      <c r="G56" s="341">
        <v>307</v>
      </c>
      <c r="H56" s="342">
        <v>321</v>
      </c>
    </row>
    <row r="57" spans="2:8" ht="53.25" customHeight="1">
      <c r="B57" s="120"/>
      <c r="C57" s="1200" t="s">
        <v>48</v>
      </c>
      <c r="D57" s="1200"/>
      <c r="E57" s="1201"/>
      <c r="F57" s="343">
        <v>607</v>
      </c>
      <c r="G57" s="343">
        <v>657</v>
      </c>
      <c r="H57" s="344">
        <v>653</v>
      </c>
    </row>
    <row r="58" spans="2:8" ht="45.75" customHeight="1">
      <c r="B58" s="121"/>
      <c r="C58" s="1188" t="s">
        <v>557</v>
      </c>
      <c r="D58" s="1189"/>
      <c r="E58" s="1190"/>
      <c r="F58" s="345">
        <v>356</v>
      </c>
      <c r="G58" s="345">
        <v>356</v>
      </c>
      <c r="H58" s="346">
        <v>356</v>
      </c>
    </row>
    <row r="59" spans="2:8" ht="45.75" customHeight="1">
      <c r="B59" s="121"/>
      <c r="C59" s="1188" t="s">
        <v>558</v>
      </c>
      <c r="D59" s="1189"/>
      <c r="E59" s="1190"/>
      <c r="F59" s="345">
        <v>67</v>
      </c>
      <c r="G59" s="345">
        <v>117</v>
      </c>
      <c r="H59" s="346">
        <v>117</v>
      </c>
    </row>
    <row r="60" spans="2:8" ht="45.75" customHeight="1">
      <c r="B60" s="121"/>
      <c r="C60" s="1188" t="s">
        <v>559</v>
      </c>
      <c r="D60" s="1189"/>
      <c r="E60" s="1190"/>
      <c r="F60" s="345">
        <v>68</v>
      </c>
      <c r="G60" s="345">
        <v>68</v>
      </c>
      <c r="H60" s="346">
        <v>68</v>
      </c>
    </row>
    <row r="61" spans="2:8" ht="45.75" customHeight="1">
      <c r="B61" s="121"/>
      <c r="C61" s="1188" t="s">
        <v>560</v>
      </c>
      <c r="D61" s="1189"/>
      <c r="E61" s="1190"/>
      <c r="F61" s="345">
        <v>58</v>
      </c>
      <c r="G61" s="345">
        <v>58</v>
      </c>
      <c r="H61" s="346">
        <v>58</v>
      </c>
    </row>
    <row r="62" spans="2:8" ht="45.75" customHeight="1" thickBot="1">
      <c r="B62" s="122"/>
      <c r="C62" s="1191" t="s">
        <v>561</v>
      </c>
      <c r="D62" s="1192"/>
      <c r="E62" s="1193"/>
      <c r="F62" s="347">
        <v>35</v>
      </c>
      <c r="G62" s="347">
        <v>35</v>
      </c>
      <c r="H62" s="348">
        <v>35</v>
      </c>
    </row>
    <row r="63" spans="2:8" ht="52.5" customHeight="1" thickBot="1">
      <c r="B63" s="123"/>
      <c r="C63" s="1194" t="s">
        <v>49</v>
      </c>
      <c r="D63" s="1194"/>
      <c r="E63" s="1195"/>
      <c r="F63" s="349">
        <v>1387</v>
      </c>
      <c r="G63" s="349">
        <v>1515</v>
      </c>
      <c r="H63" s="350">
        <v>1619</v>
      </c>
    </row>
    <row r="64" spans="2:8" ht="13"/>
  </sheetData>
  <sheetProtection algorithmName="SHA-512" hashValue="IBBjW61qlOhxzMR6ckcweZHX/7oRHLoWavu/TrlPL/SqWJxIF4mnVR5OWS8V5xgIGqKCCard8Lvsw0hdzl9LJQ==" saltValue="PuPMpG6f7k9e7prSNv4k+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cols>
    <col min="1" max="1" width="45.90625" style="130" customWidth="1"/>
    <col min="2" max="8" width="13.36328125" style="130" customWidth="1"/>
    <col min="9" max="16384" width="11.08984375" style="130"/>
  </cols>
  <sheetData>
    <row r="1" spans="1:8">
      <c r="A1" s="124"/>
      <c r="B1" s="125"/>
      <c r="C1" s="126"/>
      <c r="D1" s="127"/>
      <c r="E1" s="128"/>
      <c r="F1" s="128"/>
      <c r="G1" s="128"/>
      <c r="H1" s="129"/>
    </row>
    <row r="2" spans="1:8">
      <c r="A2" s="131"/>
      <c r="B2" s="132"/>
      <c r="C2" s="133"/>
      <c r="D2" s="134" t="s">
        <v>50</v>
      </c>
      <c r="E2" s="135"/>
      <c r="F2" s="136" t="s">
        <v>526</v>
      </c>
      <c r="G2" s="137"/>
      <c r="H2" s="138"/>
    </row>
    <row r="3" spans="1:8">
      <c r="A3" s="134" t="s">
        <v>519</v>
      </c>
      <c r="B3" s="139"/>
      <c r="C3" s="140"/>
      <c r="D3" s="141">
        <v>1943753</v>
      </c>
      <c r="E3" s="142"/>
      <c r="F3" s="143">
        <v>332350</v>
      </c>
      <c r="G3" s="144"/>
      <c r="H3" s="145"/>
    </row>
    <row r="4" spans="1:8">
      <c r="A4" s="146"/>
      <c r="B4" s="147"/>
      <c r="C4" s="148"/>
      <c r="D4" s="149">
        <v>1140021</v>
      </c>
      <c r="E4" s="150"/>
      <c r="F4" s="151">
        <v>200453</v>
      </c>
      <c r="G4" s="152"/>
      <c r="H4" s="153"/>
    </row>
    <row r="5" spans="1:8">
      <c r="A5" s="134" t="s">
        <v>521</v>
      </c>
      <c r="B5" s="139"/>
      <c r="C5" s="140"/>
      <c r="D5" s="141">
        <v>3186964</v>
      </c>
      <c r="E5" s="142"/>
      <c r="F5" s="143">
        <v>362690</v>
      </c>
      <c r="G5" s="144"/>
      <c r="H5" s="145"/>
    </row>
    <row r="6" spans="1:8">
      <c r="A6" s="146"/>
      <c r="B6" s="147"/>
      <c r="C6" s="148"/>
      <c r="D6" s="149">
        <v>1484737</v>
      </c>
      <c r="E6" s="150"/>
      <c r="F6" s="151">
        <v>172580</v>
      </c>
      <c r="G6" s="152"/>
      <c r="H6" s="153"/>
    </row>
    <row r="7" spans="1:8">
      <c r="A7" s="134" t="s">
        <v>522</v>
      </c>
      <c r="B7" s="139"/>
      <c r="C7" s="140"/>
      <c r="D7" s="141">
        <v>1135623</v>
      </c>
      <c r="E7" s="142"/>
      <c r="F7" s="143">
        <v>296093</v>
      </c>
      <c r="G7" s="144"/>
      <c r="H7" s="145"/>
    </row>
    <row r="8" spans="1:8">
      <c r="A8" s="146"/>
      <c r="B8" s="147"/>
      <c r="C8" s="148"/>
      <c r="D8" s="149">
        <v>786810</v>
      </c>
      <c r="E8" s="150"/>
      <c r="F8" s="151">
        <v>140545</v>
      </c>
      <c r="G8" s="152"/>
      <c r="H8" s="153"/>
    </row>
    <row r="9" spans="1:8">
      <c r="A9" s="134" t="s">
        <v>523</v>
      </c>
      <c r="B9" s="139"/>
      <c r="C9" s="140"/>
      <c r="D9" s="141">
        <v>6195648</v>
      </c>
      <c r="E9" s="142"/>
      <c r="F9" s="143">
        <v>308655</v>
      </c>
      <c r="G9" s="144"/>
      <c r="H9" s="145"/>
    </row>
    <row r="10" spans="1:8">
      <c r="A10" s="146"/>
      <c r="B10" s="147"/>
      <c r="C10" s="148"/>
      <c r="D10" s="149">
        <v>1255305</v>
      </c>
      <c r="E10" s="150"/>
      <c r="F10" s="151">
        <v>169887</v>
      </c>
      <c r="G10" s="152"/>
      <c r="H10" s="153"/>
    </row>
    <row r="11" spans="1:8">
      <c r="A11" s="134" t="s">
        <v>524</v>
      </c>
      <c r="B11" s="139"/>
      <c r="C11" s="140"/>
      <c r="D11" s="141">
        <v>1427433</v>
      </c>
      <c r="E11" s="142"/>
      <c r="F11" s="143">
        <v>325476</v>
      </c>
      <c r="G11" s="144"/>
      <c r="H11" s="145"/>
    </row>
    <row r="12" spans="1:8">
      <c r="A12" s="146"/>
      <c r="B12" s="147"/>
      <c r="C12" s="154"/>
      <c r="D12" s="149">
        <v>1218919</v>
      </c>
      <c r="E12" s="150"/>
      <c r="F12" s="151">
        <v>190204</v>
      </c>
      <c r="G12" s="152"/>
      <c r="H12" s="153"/>
    </row>
    <row r="13" spans="1:8">
      <c r="A13" s="134"/>
      <c r="B13" s="139"/>
      <c r="C13" s="140"/>
      <c r="D13" s="141">
        <v>2777884</v>
      </c>
      <c r="E13" s="142"/>
      <c r="F13" s="143">
        <v>325053</v>
      </c>
      <c r="G13" s="155"/>
      <c r="H13" s="145"/>
    </row>
    <row r="14" spans="1:8">
      <c r="A14" s="146"/>
      <c r="B14" s="147"/>
      <c r="C14" s="148"/>
      <c r="D14" s="149">
        <v>1177158</v>
      </c>
      <c r="E14" s="150"/>
      <c r="F14" s="151">
        <v>174734</v>
      </c>
      <c r="G14" s="152"/>
      <c r="H14" s="153"/>
    </row>
    <row r="17" spans="1:11">
      <c r="A17" s="130" t="s">
        <v>51</v>
      </c>
    </row>
    <row r="18" spans="1:11">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c r="A19" s="156" t="s">
        <v>52</v>
      </c>
      <c r="B19" s="156">
        <f>ROUND(VALUE(SUBSTITUTE(実質収支比率等に係る経年分析!F$48,"▲","-")),2)</f>
        <v>3.8</v>
      </c>
      <c r="C19" s="156">
        <f>ROUND(VALUE(SUBSTITUTE(実質収支比率等に係る経年分析!G$48,"▲","-")),2)</f>
        <v>32.619999999999997</v>
      </c>
      <c r="D19" s="156">
        <f>ROUND(VALUE(SUBSTITUTE(実質収支比率等に係る経年分析!H$48,"▲","-")),2)</f>
        <v>16.989999999999998</v>
      </c>
      <c r="E19" s="156">
        <f>ROUND(VALUE(SUBSTITUTE(実質収支比率等に係る経年分析!I$48,"▲","-")),2)</f>
        <v>20.53</v>
      </c>
      <c r="F19" s="156">
        <f>ROUND(VALUE(SUBSTITUTE(実質収支比率等に係る経年分析!J$48,"▲","-")),2)</f>
        <v>6.75</v>
      </c>
    </row>
    <row r="20" spans="1:11">
      <c r="A20" s="156" t="s">
        <v>53</v>
      </c>
      <c r="B20" s="156">
        <f>ROUND(VALUE(SUBSTITUTE(実質収支比率等に係る経年分析!F$47,"▲","-")),2)</f>
        <v>85.3</v>
      </c>
      <c r="C20" s="156">
        <f>ROUND(VALUE(SUBSTITUTE(実質収支比率等に係る経年分析!G$47,"▲","-")),2)</f>
        <v>73.03</v>
      </c>
      <c r="D20" s="156">
        <f>ROUND(VALUE(SUBSTITUTE(実質収支比率等に係る経年分析!H$47,"▲","-")),2)</f>
        <v>52.58</v>
      </c>
      <c r="E20" s="156">
        <f>ROUND(VALUE(SUBSTITUTE(実質収支比率等に係る経年分析!I$47,"▲","-")),2)</f>
        <v>60.19</v>
      </c>
      <c r="F20" s="156">
        <f>ROUND(VALUE(SUBSTITUTE(実質収支比率等に係る経年分析!J$47,"▲","-")),2)</f>
        <v>71.599999999999994</v>
      </c>
    </row>
    <row r="21" spans="1:11">
      <c r="A21" s="156" t="s">
        <v>54</v>
      </c>
      <c r="B21" s="156">
        <f>IF(ISNUMBER(VALUE(SUBSTITUTE(実質収支比率等に係る経年分析!F$49,"▲","-"))),ROUND(VALUE(SUBSTITUTE(実質収支比率等に係る経年分析!F$49,"▲","-")),2),NA())</f>
        <v>-13.99</v>
      </c>
      <c r="C21" s="156">
        <f>IF(ISNUMBER(VALUE(SUBSTITUTE(実質収支比率等に係る経年分析!G$49,"▲","-"))),ROUND(VALUE(SUBSTITUTE(実質収支比率等に係る経年分析!G$49,"▲","-")),2),NA())</f>
        <v>30.98</v>
      </c>
      <c r="D21" s="156">
        <f>IF(ISNUMBER(VALUE(SUBSTITUTE(実質収支比率等に係る経年分析!H$49,"▲","-"))),ROUND(VALUE(SUBSTITUTE(実質収支比率等に係る経年分析!H$49,"▲","-")),2),NA())</f>
        <v>11.01</v>
      </c>
      <c r="E21" s="156">
        <f>IF(ISNUMBER(VALUE(SUBSTITUTE(実質収支比率等に係る経年分析!I$49,"▲","-"))),ROUND(VALUE(SUBSTITUTE(実質収支比率等に係る経年分析!I$49,"▲","-")),2),NA())</f>
        <v>12.56</v>
      </c>
      <c r="F21" s="156">
        <f>IF(ISNUMBER(VALUE(SUBSTITUTE(実質収支比率等に係る経年分析!J$49,"▲","-"))),ROUND(VALUE(SUBSTITUTE(実質収支比率等に係る経年分析!J$49,"▲","-")),2),NA())</f>
        <v>-3.67</v>
      </c>
    </row>
    <row r="24" spans="1:11">
      <c r="A24" s="130" t="s">
        <v>55</v>
      </c>
    </row>
    <row r="25" spans="1:11">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c r="A26" s="157"/>
      <c r="B26" s="157" t="s">
        <v>56</v>
      </c>
      <c r="C26" s="157" t="s">
        <v>57</v>
      </c>
      <c r="D26" s="157" t="s">
        <v>56</v>
      </c>
      <c r="E26" s="157" t="s">
        <v>57</v>
      </c>
      <c r="F26" s="157" t="s">
        <v>56</v>
      </c>
      <c r="G26" s="157" t="s">
        <v>57</v>
      </c>
      <c r="H26" s="157" t="s">
        <v>56</v>
      </c>
      <c r="I26" s="157" t="s">
        <v>57</v>
      </c>
      <c r="J26" s="157" t="s">
        <v>56</v>
      </c>
      <c r="K26" s="157" t="s">
        <v>57</v>
      </c>
    </row>
    <row r="27" spans="1:11">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c r="A29" s="157" t="str">
        <f>IF(連結実質赤字比率に係る赤字・黒字の構成分析!C$41="",NA(),連結実質赤字比率に係る赤字・黒字の構成分析!C$41)</f>
        <v>三島村介護保険特別会計(サービス事業勘定)</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0.02</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0.01</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0.02</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0.03</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v>
      </c>
    </row>
    <row r="30" spans="1:11">
      <c r="A30" s="157" t="str">
        <f>IF(連結実質赤字比率に係る赤字・黒字の構成分析!C$40="",NA(),連結実質赤字比率に係る赤字・黒字の構成分析!C$40)</f>
        <v>三島村簡易水道事業特別会計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7.0000000000000007E-2</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0.02</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0.02</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0.02</v>
      </c>
    </row>
    <row r="31" spans="1:11">
      <c r="A31" s="157" t="str">
        <f>IF(連結実質赤字比率に係る赤字・黒字の構成分析!C$39="",NA(),連結実質赤字比率に係る赤字・黒字の構成分析!C$39)</f>
        <v>三島村後期高齢者医療特別会計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0.2</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0.17</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0.17</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0.17</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0.19</v>
      </c>
    </row>
    <row r="32" spans="1:11">
      <c r="A32" s="157" t="str">
        <f>IF(連結実質赤字比率に係る赤字・黒字の構成分析!C$38="",NA(),連結実質赤字比率に係る赤字・黒字の構成分析!C$38)</f>
        <v>三島村特産品焼酎事業特別会計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0.32</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0.54</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1</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0.69</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0.24</v>
      </c>
    </row>
    <row r="33" spans="1:16">
      <c r="A33" s="157" t="str">
        <f>IF(連結実質赤字比率に係る赤字・黒字の構成分析!C$37="",NA(),連結実質赤字比率に係る赤字・黒字の構成分析!C$37)</f>
        <v>三島村国民健康保険特別会計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0.06</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2.23</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1.92</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0.99</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0.41</v>
      </c>
    </row>
    <row r="34" spans="1:16">
      <c r="A34" s="157" t="str">
        <f>IF(連結実質赤字比率に係る赤字・黒字の構成分析!C$36="",NA(),連結実質赤字比率に係る赤字・黒字の構成分析!C$36)</f>
        <v>三島村介護保険特別会計(保険事業勘定)</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0.55000000000000004</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0.64</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0.77</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0.43</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0.71</v>
      </c>
    </row>
    <row r="35" spans="1:16">
      <c r="A35" s="157" t="str">
        <f>IF(連結実質赤字比率に係る赤字・黒字の構成分析!C$35="",NA(),連結実質赤字比率に係る赤字・黒字の構成分析!C$35)</f>
        <v>三島村船舶交通事業特別会計</v>
      </c>
      <c r="B35" s="157">
        <f>IF(ROUND(VALUE(SUBSTITUTE(連結実質赤字比率に係る赤字・黒字の構成分析!F$35,"▲", "-")), 2) &lt; 0, ABS(ROUND(VALUE(SUBSTITUTE(連結実質赤字比率に係る赤字・黒字の構成分析!F$35,"▲", "-")), 2)), NA())</f>
        <v>22.69</v>
      </c>
      <c r="C35" s="157" t="e">
        <f>IF(ROUND(VALUE(SUBSTITUTE(連結実質赤字比率に係る赤字・黒字の構成分析!F$35,"▲", "-")), 2) &gt;= 0, ABS(ROUND(VALUE(SUBSTITUTE(連結実質赤字比率に係る赤字・黒字の構成分析!F$35,"▲", "-")), 2)), NA())</f>
        <v>#N/A</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4.21</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0.48</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2.4900000000000002</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0.82</v>
      </c>
    </row>
    <row r="36" spans="1:16">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3.8</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32.61</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16.98</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20.52</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6.5</v>
      </c>
    </row>
    <row r="39" spans="1:16">
      <c r="A39" s="130" t="s">
        <v>58</v>
      </c>
    </row>
    <row r="40" spans="1:16">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c r="A42" s="158" t="s">
        <v>61</v>
      </c>
      <c r="B42" s="158"/>
      <c r="C42" s="158"/>
      <c r="D42" s="158">
        <f>'実質公債費比率（分子）の構造'!K$52</f>
        <v>190</v>
      </c>
      <c r="E42" s="158"/>
      <c r="F42" s="158"/>
      <c r="G42" s="158">
        <f>'実質公債費比率（分子）の構造'!L$52</f>
        <v>202</v>
      </c>
      <c r="H42" s="158"/>
      <c r="I42" s="158"/>
      <c r="J42" s="158">
        <f>'実質公債費比率（分子）の構造'!M$52</f>
        <v>195</v>
      </c>
      <c r="K42" s="158"/>
      <c r="L42" s="158"/>
      <c r="M42" s="158">
        <f>'実質公債費比率（分子）の構造'!N$52</f>
        <v>208</v>
      </c>
      <c r="N42" s="158"/>
      <c r="O42" s="158"/>
      <c r="P42" s="158">
        <f>'実質公債費比率（分子）の構造'!O$52</f>
        <v>207</v>
      </c>
    </row>
    <row r="43" spans="1:16">
      <c r="A43" s="158" t="s">
        <v>16</v>
      </c>
      <c r="B43" s="158">
        <f>'実質公債費比率（分子）の構造'!K$51</f>
        <v>0</v>
      </c>
      <c r="C43" s="158"/>
      <c r="D43" s="158"/>
      <c r="E43" s="158" t="str">
        <f>'実質公債費比率（分子）の構造'!L$51</f>
        <v>-</v>
      </c>
      <c r="F43" s="158"/>
      <c r="G43" s="158"/>
      <c r="H43" s="158" t="str">
        <f>'実質公債費比率（分子）の構造'!M$51</f>
        <v>-</v>
      </c>
      <c r="I43" s="158"/>
      <c r="J43" s="158"/>
      <c r="K43" s="158">
        <f>'実質公債費比率（分子）の構造'!N$51</f>
        <v>1</v>
      </c>
      <c r="L43" s="158"/>
      <c r="M43" s="158"/>
      <c r="N43" s="158">
        <f>'実質公債費比率（分子）の構造'!O$51</f>
        <v>0</v>
      </c>
      <c r="O43" s="158"/>
      <c r="P43" s="158"/>
    </row>
    <row r="44" spans="1:16">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c r="A45" s="158" t="s">
        <v>63</v>
      </c>
      <c r="B45" s="158" t="str">
        <f>'実質公債費比率（分子）の構造'!K$49</f>
        <v>-</v>
      </c>
      <c r="C45" s="158"/>
      <c r="D45" s="158"/>
      <c r="E45" s="158" t="str">
        <f>'実質公債費比率（分子）の構造'!L$49</f>
        <v>-</v>
      </c>
      <c r="F45" s="158"/>
      <c r="G45" s="158"/>
      <c r="H45" s="158" t="str">
        <f>'実質公債費比率（分子）の構造'!M$49</f>
        <v>-</v>
      </c>
      <c r="I45" s="158"/>
      <c r="J45" s="158"/>
      <c r="K45" s="158" t="str">
        <f>'実質公債費比率（分子）の構造'!N$49</f>
        <v>-</v>
      </c>
      <c r="L45" s="158"/>
      <c r="M45" s="158"/>
      <c r="N45" s="158" t="str">
        <f>'実質公債費比率（分子）の構造'!O$49</f>
        <v>-</v>
      </c>
      <c r="O45" s="158"/>
      <c r="P45" s="158"/>
    </row>
    <row r="46" spans="1:16">
      <c r="A46" s="158" t="s">
        <v>64</v>
      </c>
      <c r="B46" s="158" t="str">
        <f>'実質公債費比率（分子）の構造'!K$48</f>
        <v>-</v>
      </c>
      <c r="C46" s="158"/>
      <c r="D46" s="158"/>
      <c r="E46" s="158" t="str">
        <f>'実質公債費比率（分子）の構造'!L$48</f>
        <v>-</v>
      </c>
      <c r="F46" s="158"/>
      <c r="G46" s="158"/>
      <c r="H46" s="158" t="str">
        <f>'実質公債費比率（分子）の構造'!M$48</f>
        <v>-</v>
      </c>
      <c r="I46" s="158"/>
      <c r="J46" s="158"/>
      <c r="K46" s="158">
        <f>'実質公債費比率（分子）の構造'!N$48</f>
        <v>6</v>
      </c>
      <c r="L46" s="158"/>
      <c r="M46" s="158"/>
      <c r="N46" s="158">
        <f>'実質公債費比率（分子）の構造'!O$48</f>
        <v>8</v>
      </c>
      <c r="O46" s="158"/>
      <c r="P46" s="158"/>
    </row>
    <row r="47" spans="1:16">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c r="A49" s="158" t="s">
        <v>66</v>
      </c>
      <c r="B49" s="158">
        <f>'実質公債費比率（分子）の構造'!K$45</f>
        <v>258</v>
      </c>
      <c r="C49" s="158"/>
      <c r="D49" s="158"/>
      <c r="E49" s="158">
        <f>'実質公債費比率（分子）の構造'!L$45</f>
        <v>289</v>
      </c>
      <c r="F49" s="158"/>
      <c r="G49" s="158"/>
      <c r="H49" s="158">
        <f>'実質公債費比率（分子）の構造'!M$45</f>
        <v>295</v>
      </c>
      <c r="I49" s="158"/>
      <c r="J49" s="158"/>
      <c r="K49" s="158">
        <f>'実質公債費比率（分子）の構造'!N$45</f>
        <v>299</v>
      </c>
      <c r="L49" s="158"/>
      <c r="M49" s="158"/>
      <c r="N49" s="158">
        <f>'実質公債費比率（分子）の構造'!O$45</f>
        <v>281</v>
      </c>
      <c r="O49" s="158"/>
      <c r="P49" s="158"/>
    </row>
    <row r="50" spans="1:16">
      <c r="A50" s="158" t="s">
        <v>67</v>
      </c>
      <c r="B50" s="158" t="e">
        <f>NA()</f>
        <v>#N/A</v>
      </c>
      <c r="C50" s="158">
        <f>IF(ISNUMBER('実質公債費比率（分子）の構造'!K$53),'実質公債費比率（分子）の構造'!K$53,NA())</f>
        <v>68</v>
      </c>
      <c r="D50" s="158" t="e">
        <f>NA()</f>
        <v>#N/A</v>
      </c>
      <c r="E50" s="158" t="e">
        <f>NA()</f>
        <v>#N/A</v>
      </c>
      <c r="F50" s="158">
        <f>IF(ISNUMBER('実質公債費比率（分子）の構造'!L$53),'実質公債費比率（分子）の構造'!L$53,NA())</f>
        <v>87</v>
      </c>
      <c r="G50" s="158" t="e">
        <f>NA()</f>
        <v>#N/A</v>
      </c>
      <c r="H50" s="158" t="e">
        <f>NA()</f>
        <v>#N/A</v>
      </c>
      <c r="I50" s="158">
        <f>IF(ISNUMBER('実質公債費比率（分子）の構造'!M$53),'実質公債費比率（分子）の構造'!M$53,NA())</f>
        <v>100</v>
      </c>
      <c r="J50" s="158" t="e">
        <f>NA()</f>
        <v>#N/A</v>
      </c>
      <c r="K50" s="158" t="e">
        <f>NA()</f>
        <v>#N/A</v>
      </c>
      <c r="L50" s="158">
        <f>IF(ISNUMBER('実質公債費比率（分子）の構造'!N$53),'実質公債費比率（分子）の構造'!N$53,NA())</f>
        <v>98</v>
      </c>
      <c r="M50" s="158" t="e">
        <f>NA()</f>
        <v>#N/A</v>
      </c>
      <c r="N50" s="158" t="e">
        <f>NA()</f>
        <v>#N/A</v>
      </c>
      <c r="O50" s="158">
        <f>IF(ISNUMBER('実質公債費比率（分子）の構造'!O$53),'実質公債費比率（分子）の構造'!O$53,NA())</f>
        <v>82</v>
      </c>
      <c r="P50" s="158" t="e">
        <f>NA()</f>
        <v>#N/A</v>
      </c>
    </row>
    <row r="53" spans="1:16">
      <c r="A53" s="130" t="s">
        <v>68</v>
      </c>
    </row>
    <row r="54" spans="1:16">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c r="A56" s="157" t="s">
        <v>43</v>
      </c>
      <c r="B56" s="157"/>
      <c r="C56" s="157"/>
      <c r="D56" s="157">
        <f>'将来負担比率（分子）の構造'!I$52</f>
        <v>1982</v>
      </c>
      <c r="E56" s="157"/>
      <c r="F56" s="157"/>
      <c r="G56" s="157">
        <f>'将来負担比率（分子）の構造'!J$52</f>
        <v>2081</v>
      </c>
      <c r="H56" s="157"/>
      <c r="I56" s="157"/>
      <c r="J56" s="157">
        <f>'将来負担比率（分子）の構造'!K$52</f>
        <v>1935</v>
      </c>
      <c r="K56" s="157"/>
      <c r="L56" s="157"/>
      <c r="M56" s="157">
        <f>'将来負担比率（分子）の構造'!L$52</f>
        <v>2123</v>
      </c>
      <c r="N56" s="157"/>
      <c r="O56" s="157"/>
      <c r="P56" s="157">
        <f>'将来負担比率（分子）の構造'!M$52</f>
        <v>1994</v>
      </c>
    </row>
    <row r="57" spans="1:16">
      <c r="A57" s="157" t="s">
        <v>42</v>
      </c>
      <c r="B57" s="157"/>
      <c r="C57" s="157"/>
      <c r="D57" s="157" t="str">
        <f>'将来負担比率（分子）の構造'!I$51</f>
        <v>-</v>
      </c>
      <c r="E57" s="157"/>
      <c r="F57" s="157"/>
      <c r="G57" s="157" t="str">
        <f>'将来負担比率（分子）の構造'!J$51</f>
        <v>-</v>
      </c>
      <c r="H57" s="157"/>
      <c r="I57" s="157"/>
      <c r="J57" s="157" t="str">
        <f>'将来負担比率（分子）の構造'!K$51</f>
        <v>-</v>
      </c>
      <c r="K57" s="157"/>
      <c r="L57" s="157"/>
      <c r="M57" s="157" t="str">
        <f>'将来負担比率（分子）の構造'!L$51</f>
        <v>-</v>
      </c>
      <c r="N57" s="157"/>
      <c r="O57" s="157"/>
      <c r="P57" s="157" t="str">
        <f>'将来負担比率（分子）の構造'!M$51</f>
        <v>-</v>
      </c>
    </row>
    <row r="58" spans="1:16">
      <c r="A58" s="157" t="s">
        <v>41</v>
      </c>
      <c r="B58" s="157"/>
      <c r="C58" s="157"/>
      <c r="D58" s="157">
        <f>'将来負担比率（分子）の構造'!I$50</f>
        <v>1782</v>
      </c>
      <c r="E58" s="157"/>
      <c r="F58" s="157"/>
      <c r="G58" s="157">
        <f>'将来負担比率（分子）の構造'!J$50</f>
        <v>1744</v>
      </c>
      <c r="H58" s="157"/>
      <c r="I58" s="157"/>
      <c r="J58" s="157">
        <f>'将来負担比率（分子）の構造'!K$50</f>
        <v>1580</v>
      </c>
      <c r="K58" s="157"/>
      <c r="L58" s="157"/>
      <c r="M58" s="157">
        <f>'将来負担比率（分子）の構造'!L$50</f>
        <v>1714</v>
      </c>
      <c r="N58" s="157"/>
      <c r="O58" s="157"/>
      <c r="P58" s="157">
        <f>'将来負担比率（分子）の構造'!M$50</f>
        <v>1826</v>
      </c>
    </row>
    <row r="59" spans="1:16">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c r="A60" s="157" t="s">
        <v>38</v>
      </c>
      <c r="B60" s="157">
        <f>'将来負担比率（分子）の構造'!I$48</f>
        <v>135</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c r="A62" s="157" t="s">
        <v>35</v>
      </c>
      <c r="B62" s="157">
        <f>'将来負担比率（分子）の構造'!I$45</f>
        <v>283</v>
      </c>
      <c r="C62" s="157"/>
      <c r="D62" s="157"/>
      <c r="E62" s="157">
        <f>'将来負担比率（分子）の構造'!J$45</f>
        <v>256</v>
      </c>
      <c r="F62" s="157"/>
      <c r="G62" s="157"/>
      <c r="H62" s="157">
        <f>'将来負担比率（分子）の構造'!K$45</f>
        <v>307</v>
      </c>
      <c r="I62" s="157"/>
      <c r="J62" s="157"/>
      <c r="K62" s="157">
        <f>'将来負担比率（分子）の構造'!L$45</f>
        <v>301</v>
      </c>
      <c r="L62" s="157"/>
      <c r="M62" s="157"/>
      <c r="N62" s="157">
        <f>'将来負担比率（分子）の構造'!M$45</f>
        <v>282</v>
      </c>
      <c r="O62" s="157"/>
      <c r="P62" s="157"/>
    </row>
    <row r="63" spans="1:16">
      <c r="A63" s="157" t="s">
        <v>34</v>
      </c>
      <c r="B63" s="157" t="str">
        <f>'将来負担比率（分子）の構造'!I$44</f>
        <v>-</v>
      </c>
      <c r="C63" s="157"/>
      <c r="D63" s="157"/>
      <c r="E63" s="157" t="str">
        <f>'将来負担比率（分子）の構造'!J$44</f>
        <v>-</v>
      </c>
      <c r="F63" s="157"/>
      <c r="G63" s="157"/>
      <c r="H63" s="157" t="str">
        <f>'将来負担比率（分子）の構造'!K$44</f>
        <v>-</v>
      </c>
      <c r="I63" s="157"/>
      <c r="J63" s="157"/>
      <c r="K63" s="157" t="str">
        <f>'将来負担比率（分子）の構造'!L$44</f>
        <v>-</v>
      </c>
      <c r="L63" s="157"/>
      <c r="M63" s="157"/>
      <c r="N63" s="157" t="str">
        <f>'将来負担比率（分子）の構造'!M$44</f>
        <v>-</v>
      </c>
      <c r="O63" s="157"/>
      <c r="P63" s="157"/>
    </row>
    <row r="64" spans="1:16">
      <c r="A64" s="157" t="s">
        <v>33</v>
      </c>
      <c r="B64" s="157" t="str">
        <f>'将来負担比率（分子）の構造'!I$43</f>
        <v>-</v>
      </c>
      <c r="C64" s="157"/>
      <c r="D64" s="157"/>
      <c r="E64" s="157" t="str">
        <f>'将来負担比率（分子）の構造'!J$43</f>
        <v>-</v>
      </c>
      <c r="F64" s="157"/>
      <c r="G64" s="157"/>
      <c r="H64" s="157" t="str">
        <f>'将来負担比率（分子）の構造'!K$43</f>
        <v>-</v>
      </c>
      <c r="I64" s="157"/>
      <c r="J64" s="157"/>
      <c r="K64" s="157" t="str">
        <f>'将来負担比率（分子）の構造'!L$43</f>
        <v>-</v>
      </c>
      <c r="L64" s="157"/>
      <c r="M64" s="157"/>
      <c r="N64" s="157" t="str">
        <f>'将来負担比率（分子）の構造'!M$43</f>
        <v>-</v>
      </c>
      <c r="O64" s="157"/>
      <c r="P64" s="157"/>
    </row>
    <row r="65" spans="1:16">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f>'将来負担比率（分子）の構造'!M$42</f>
        <v>15</v>
      </c>
      <c r="O65" s="157"/>
      <c r="P65" s="157"/>
    </row>
    <row r="66" spans="1:16">
      <c r="A66" s="157" t="s">
        <v>31</v>
      </c>
      <c r="B66" s="157">
        <f>'将来負担比率（分子）の構造'!I$41</f>
        <v>2922</v>
      </c>
      <c r="C66" s="157"/>
      <c r="D66" s="157"/>
      <c r="E66" s="157">
        <f>'将来負担比率（分子）の構造'!J$41</f>
        <v>3195</v>
      </c>
      <c r="F66" s="157"/>
      <c r="G66" s="157"/>
      <c r="H66" s="157">
        <f>'将来負担比率（分子）の構造'!K$41</f>
        <v>2555</v>
      </c>
      <c r="I66" s="157"/>
      <c r="J66" s="157"/>
      <c r="K66" s="157">
        <f>'将来負担比率（分子）の構造'!L$41</f>
        <v>2711</v>
      </c>
      <c r="L66" s="157"/>
      <c r="M66" s="157"/>
      <c r="N66" s="157">
        <f>'将来負担比率（分子）の構造'!M$41</f>
        <v>2566</v>
      </c>
      <c r="O66" s="157"/>
      <c r="P66" s="157"/>
    </row>
    <row r="67" spans="1:16">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c r="A70" s="159" t="s">
        <v>72</v>
      </c>
      <c r="B70" s="159"/>
      <c r="C70" s="159"/>
      <c r="D70" s="159"/>
      <c r="E70" s="159"/>
      <c r="F70" s="159"/>
    </row>
    <row r="71" spans="1:16">
      <c r="A71" s="160"/>
      <c r="B71" s="160" t="str">
        <f>基金残高に係る経年分析!F54</f>
        <v>R04</v>
      </c>
      <c r="C71" s="160" t="str">
        <f>基金残高に係る経年分析!G54</f>
        <v>R05</v>
      </c>
      <c r="D71" s="160" t="str">
        <f>基金残高に係る経年分析!H54</f>
        <v>R06</v>
      </c>
    </row>
    <row r="72" spans="1:16">
      <c r="A72" s="160" t="s">
        <v>73</v>
      </c>
      <c r="B72" s="161">
        <f>基金残高に係る経年分析!F55</f>
        <v>473</v>
      </c>
      <c r="C72" s="161">
        <f>基金残高に係る経年分析!G55</f>
        <v>551</v>
      </c>
      <c r="D72" s="161">
        <f>基金残高に係る経年分析!H55</f>
        <v>645</v>
      </c>
    </row>
    <row r="73" spans="1:16">
      <c r="A73" s="160" t="s">
        <v>74</v>
      </c>
      <c r="B73" s="161">
        <f>基金残高に係る経年分析!F56</f>
        <v>307</v>
      </c>
      <c r="C73" s="161">
        <f>基金残高に係る経年分析!G56</f>
        <v>307</v>
      </c>
      <c r="D73" s="161">
        <f>基金残高に係る経年分析!H56</f>
        <v>321</v>
      </c>
    </row>
    <row r="74" spans="1:16">
      <c r="A74" s="160" t="s">
        <v>75</v>
      </c>
      <c r="B74" s="161">
        <f>基金残高に係る経年分析!F57</f>
        <v>607</v>
      </c>
      <c r="C74" s="161">
        <f>基金残高に係る経年分析!G57</f>
        <v>657</v>
      </c>
      <c r="D74" s="161">
        <f>基金残高に係る経年分析!H57</f>
        <v>653</v>
      </c>
    </row>
  </sheetData>
  <sheetProtection algorithmName="SHA-512" hashValue="Ttz9JuItV+UKrAC7lPLHgLcneKDt2K06JxGOOuq9oToonmg4Xl4WpNwBHqZPz0HR/1beHFxzaIJwYedLqmbY5g==" saltValue="sVEqfFw47rWRY4rwcVhCh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cols>
    <col min="1" max="1" width="1.6328125" style="196" customWidth="1"/>
    <col min="2" max="2" width="2.36328125" style="196" customWidth="1"/>
    <col min="3" max="16" width="2.6328125" style="196" customWidth="1"/>
    <col min="17" max="17" width="2.36328125" style="196" customWidth="1"/>
    <col min="18" max="95" width="1.6328125" style="196" customWidth="1"/>
    <col min="96" max="133" width="1.6328125" style="208" customWidth="1"/>
    <col min="134" max="143" width="1.6328125" style="196" customWidth="1"/>
    <col min="144" max="16384" width="0" style="196" hidden="1"/>
  </cols>
  <sheetData>
    <row r="1" spans="2:143" ht="22.5" customHeight="1" thickBot="1">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203</v>
      </c>
      <c r="DI1" s="705"/>
      <c r="DJ1" s="705"/>
      <c r="DK1" s="705"/>
      <c r="DL1" s="705"/>
      <c r="DM1" s="705"/>
      <c r="DN1" s="706"/>
      <c r="DO1" s="196"/>
      <c r="DP1" s="704" t="s">
        <v>204</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c r="B3" s="660" t="s">
        <v>206</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207</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208</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c r="B4" s="660" t="s">
        <v>1</v>
      </c>
      <c r="C4" s="661"/>
      <c r="D4" s="661"/>
      <c r="E4" s="661"/>
      <c r="F4" s="661"/>
      <c r="G4" s="661"/>
      <c r="H4" s="661"/>
      <c r="I4" s="661"/>
      <c r="J4" s="661"/>
      <c r="K4" s="661"/>
      <c r="L4" s="661"/>
      <c r="M4" s="661"/>
      <c r="N4" s="661"/>
      <c r="O4" s="661"/>
      <c r="P4" s="661"/>
      <c r="Q4" s="662"/>
      <c r="R4" s="660" t="s">
        <v>209</v>
      </c>
      <c r="S4" s="661"/>
      <c r="T4" s="661"/>
      <c r="U4" s="661"/>
      <c r="V4" s="661"/>
      <c r="W4" s="661"/>
      <c r="X4" s="661"/>
      <c r="Y4" s="662"/>
      <c r="Z4" s="660" t="s">
        <v>210</v>
      </c>
      <c r="AA4" s="661"/>
      <c r="AB4" s="661"/>
      <c r="AC4" s="662"/>
      <c r="AD4" s="660" t="s">
        <v>211</v>
      </c>
      <c r="AE4" s="661"/>
      <c r="AF4" s="661"/>
      <c r="AG4" s="661"/>
      <c r="AH4" s="661"/>
      <c r="AI4" s="661"/>
      <c r="AJ4" s="661"/>
      <c r="AK4" s="662"/>
      <c r="AL4" s="660" t="s">
        <v>210</v>
      </c>
      <c r="AM4" s="661"/>
      <c r="AN4" s="661"/>
      <c r="AO4" s="662"/>
      <c r="AP4" s="707" t="s">
        <v>212</v>
      </c>
      <c r="AQ4" s="707"/>
      <c r="AR4" s="707"/>
      <c r="AS4" s="707"/>
      <c r="AT4" s="707"/>
      <c r="AU4" s="707"/>
      <c r="AV4" s="707"/>
      <c r="AW4" s="707"/>
      <c r="AX4" s="707"/>
      <c r="AY4" s="707"/>
      <c r="AZ4" s="707"/>
      <c r="BA4" s="707"/>
      <c r="BB4" s="707"/>
      <c r="BC4" s="707"/>
      <c r="BD4" s="707"/>
      <c r="BE4" s="707"/>
      <c r="BF4" s="707"/>
      <c r="BG4" s="707" t="s">
        <v>213</v>
      </c>
      <c r="BH4" s="707"/>
      <c r="BI4" s="707"/>
      <c r="BJ4" s="707"/>
      <c r="BK4" s="707"/>
      <c r="BL4" s="707"/>
      <c r="BM4" s="707"/>
      <c r="BN4" s="707"/>
      <c r="BO4" s="707" t="s">
        <v>210</v>
      </c>
      <c r="BP4" s="707"/>
      <c r="BQ4" s="707"/>
      <c r="BR4" s="707"/>
      <c r="BS4" s="707" t="s">
        <v>214</v>
      </c>
      <c r="BT4" s="707"/>
      <c r="BU4" s="707"/>
      <c r="BV4" s="707"/>
      <c r="BW4" s="707"/>
      <c r="BX4" s="707"/>
      <c r="BY4" s="707"/>
      <c r="BZ4" s="707"/>
      <c r="CA4" s="707"/>
      <c r="CB4" s="707"/>
      <c r="CD4" s="660" t="s">
        <v>215</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c r="B5" s="666" t="s">
        <v>216</v>
      </c>
      <c r="C5" s="667"/>
      <c r="D5" s="667"/>
      <c r="E5" s="667"/>
      <c r="F5" s="667"/>
      <c r="G5" s="667"/>
      <c r="H5" s="667"/>
      <c r="I5" s="667"/>
      <c r="J5" s="667"/>
      <c r="K5" s="667"/>
      <c r="L5" s="667"/>
      <c r="M5" s="667"/>
      <c r="N5" s="667"/>
      <c r="O5" s="667"/>
      <c r="P5" s="667"/>
      <c r="Q5" s="668"/>
      <c r="R5" s="663">
        <v>43837</v>
      </c>
      <c r="S5" s="664"/>
      <c r="T5" s="664"/>
      <c r="U5" s="664"/>
      <c r="V5" s="664"/>
      <c r="W5" s="664"/>
      <c r="X5" s="664"/>
      <c r="Y5" s="689"/>
      <c r="Z5" s="702">
        <v>2.1</v>
      </c>
      <c r="AA5" s="702"/>
      <c r="AB5" s="702"/>
      <c r="AC5" s="702"/>
      <c r="AD5" s="703">
        <v>43837</v>
      </c>
      <c r="AE5" s="703"/>
      <c r="AF5" s="703"/>
      <c r="AG5" s="703"/>
      <c r="AH5" s="703"/>
      <c r="AI5" s="703"/>
      <c r="AJ5" s="703"/>
      <c r="AK5" s="703"/>
      <c r="AL5" s="690">
        <v>4.5999999999999996</v>
      </c>
      <c r="AM5" s="672"/>
      <c r="AN5" s="672"/>
      <c r="AO5" s="691"/>
      <c r="AP5" s="666" t="s">
        <v>217</v>
      </c>
      <c r="AQ5" s="667"/>
      <c r="AR5" s="667"/>
      <c r="AS5" s="667"/>
      <c r="AT5" s="667"/>
      <c r="AU5" s="667"/>
      <c r="AV5" s="667"/>
      <c r="AW5" s="667"/>
      <c r="AX5" s="667"/>
      <c r="AY5" s="667"/>
      <c r="AZ5" s="667"/>
      <c r="BA5" s="667"/>
      <c r="BB5" s="667"/>
      <c r="BC5" s="667"/>
      <c r="BD5" s="667"/>
      <c r="BE5" s="667"/>
      <c r="BF5" s="668"/>
      <c r="BG5" s="608">
        <v>43837</v>
      </c>
      <c r="BH5" s="609"/>
      <c r="BI5" s="609"/>
      <c r="BJ5" s="609"/>
      <c r="BK5" s="609"/>
      <c r="BL5" s="609"/>
      <c r="BM5" s="609"/>
      <c r="BN5" s="610"/>
      <c r="BO5" s="646">
        <v>100</v>
      </c>
      <c r="BP5" s="646"/>
      <c r="BQ5" s="646"/>
      <c r="BR5" s="646"/>
      <c r="BS5" s="647" t="s">
        <v>122</v>
      </c>
      <c r="BT5" s="647"/>
      <c r="BU5" s="647"/>
      <c r="BV5" s="647"/>
      <c r="BW5" s="647"/>
      <c r="BX5" s="647"/>
      <c r="BY5" s="647"/>
      <c r="BZ5" s="647"/>
      <c r="CA5" s="647"/>
      <c r="CB5" s="682"/>
      <c r="CD5" s="660" t="s">
        <v>212</v>
      </c>
      <c r="CE5" s="661"/>
      <c r="CF5" s="661"/>
      <c r="CG5" s="661"/>
      <c r="CH5" s="661"/>
      <c r="CI5" s="661"/>
      <c r="CJ5" s="661"/>
      <c r="CK5" s="661"/>
      <c r="CL5" s="661"/>
      <c r="CM5" s="661"/>
      <c r="CN5" s="661"/>
      <c r="CO5" s="661"/>
      <c r="CP5" s="661"/>
      <c r="CQ5" s="662"/>
      <c r="CR5" s="660" t="s">
        <v>218</v>
      </c>
      <c r="CS5" s="661"/>
      <c r="CT5" s="661"/>
      <c r="CU5" s="661"/>
      <c r="CV5" s="661"/>
      <c r="CW5" s="661"/>
      <c r="CX5" s="661"/>
      <c r="CY5" s="662"/>
      <c r="CZ5" s="660" t="s">
        <v>210</v>
      </c>
      <c r="DA5" s="661"/>
      <c r="DB5" s="661"/>
      <c r="DC5" s="662"/>
      <c r="DD5" s="660" t="s">
        <v>219</v>
      </c>
      <c r="DE5" s="661"/>
      <c r="DF5" s="661"/>
      <c r="DG5" s="661"/>
      <c r="DH5" s="661"/>
      <c r="DI5" s="661"/>
      <c r="DJ5" s="661"/>
      <c r="DK5" s="661"/>
      <c r="DL5" s="661"/>
      <c r="DM5" s="661"/>
      <c r="DN5" s="661"/>
      <c r="DO5" s="661"/>
      <c r="DP5" s="662"/>
      <c r="DQ5" s="660" t="s">
        <v>220</v>
      </c>
      <c r="DR5" s="661"/>
      <c r="DS5" s="661"/>
      <c r="DT5" s="661"/>
      <c r="DU5" s="661"/>
      <c r="DV5" s="661"/>
      <c r="DW5" s="661"/>
      <c r="DX5" s="661"/>
      <c r="DY5" s="661"/>
      <c r="DZ5" s="661"/>
      <c r="EA5" s="661"/>
      <c r="EB5" s="661"/>
      <c r="EC5" s="662"/>
    </row>
    <row r="6" spans="2:143" ht="11.25" customHeight="1">
      <c r="B6" s="605" t="s">
        <v>221</v>
      </c>
      <c r="C6" s="606"/>
      <c r="D6" s="606"/>
      <c r="E6" s="606"/>
      <c r="F6" s="606"/>
      <c r="G6" s="606"/>
      <c r="H6" s="606"/>
      <c r="I6" s="606"/>
      <c r="J6" s="606"/>
      <c r="K6" s="606"/>
      <c r="L6" s="606"/>
      <c r="M6" s="606"/>
      <c r="N6" s="606"/>
      <c r="O6" s="606"/>
      <c r="P6" s="606"/>
      <c r="Q6" s="607"/>
      <c r="R6" s="608">
        <v>9859</v>
      </c>
      <c r="S6" s="609"/>
      <c r="T6" s="609"/>
      <c r="U6" s="609"/>
      <c r="V6" s="609"/>
      <c r="W6" s="609"/>
      <c r="X6" s="609"/>
      <c r="Y6" s="610"/>
      <c r="Z6" s="646">
        <v>0.5</v>
      </c>
      <c r="AA6" s="646"/>
      <c r="AB6" s="646"/>
      <c r="AC6" s="646"/>
      <c r="AD6" s="647">
        <v>9859</v>
      </c>
      <c r="AE6" s="647"/>
      <c r="AF6" s="647"/>
      <c r="AG6" s="647"/>
      <c r="AH6" s="647"/>
      <c r="AI6" s="647"/>
      <c r="AJ6" s="647"/>
      <c r="AK6" s="647"/>
      <c r="AL6" s="611">
        <v>1</v>
      </c>
      <c r="AM6" s="612"/>
      <c r="AN6" s="612"/>
      <c r="AO6" s="648"/>
      <c r="AP6" s="605" t="s">
        <v>222</v>
      </c>
      <c r="AQ6" s="606"/>
      <c r="AR6" s="606"/>
      <c r="AS6" s="606"/>
      <c r="AT6" s="606"/>
      <c r="AU6" s="606"/>
      <c r="AV6" s="606"/>
      <c r="AW6" s="606"/>
      <c r="AX6" s="606"/>
      <c r="AY6" s="606"/>
      <c r="AZ6" s="606"/>
      <c r="BA6" s="606"/>
      <c r="BB6" s="606"/>
      <c r="BC6" s="606"/>
      <c r="BD6" s="606"/>
      <c r="BE6" s="606"/>
      <c r="BF6" s="607"/>
      <c r="BG6" s="608">
        <v>43837</v>
      </c>
      <c r="BH6" s="609"/>
      <c r="BI6" s="609"/>
      <c r="BJ6" s="609"/>
      <c r="BK6" s="609"/>
      <c r="BL6" s="609"/>
      <c r="BM6" s="609"/>
      <c r="BN6" s="610"/>
      <c r="BO6" s="646">
        <v>100</v>
      </c>
      <c r="BP6" s="646"/>
      <c r="BQ6" s="646"/>
      <c r="BR6" s="646"/>
      <c r="BS6" s="647" t="s">
        <v>122</v>
      </c>
      <c r="BT6" s="647"/>
      <c r="BU6" s="647"/>
      <c r="BV6" s="647"/>
      <c r="BW6" s="647"/>
      <c r="BX6" s="647"/>
      <c r="BY6" s="647"/>
      <c r="BZ6" s="647"/>
      <c r="CA6" s="647"/>
      <c r="CB6" s="682"/>
      <c r="CD6" s="666" t="s">
        <v>223</v>
      </c>
      <c r="CE6" s="667"/>
      <c r="CF6" s="667"/>
      <c r="CG6" s="667"/>
      <c r="CH6" s="667"/>
      <c r="CI6" s="667"/>
      <c r="CJ6" s="667"/>
      <c r="CK6" s="667"/>
      <c r="CL6" s="667"/>
      <c r="CM6" s="667"/>
      <c r="CN6" s="667"/>
      <c r="CO6" s="667"/>
      <c r="CP6" s="667"/>
      <c r="CQ6" s="668"/>
      <c r="CR6" s="608">
        <v>37054</v>
      </c>
      <c r="CS6" s="609"/>
      <c r="CT6" s="609"/>
      <c r="CU6" s="609"/>
      <c r="CV6" s="609"/>
      <c r="CW6" s="609"/>
      <c r="CX6" s="609"/>
      <c r="CY6" s="610"/>
      <c r="CZ6" s="690">
        <v>1.9</v>
      </c>
      <c r="DA6" s="672"/>
      <c r="DB6" s="672"/>
      <c r="DC6" s="692"/>
      <c r="DD6" s="614" t="s">
        <v>122</v>
      </c>
      <c r="DE6" s="609"/>
      <c r="DF6" s="609"/>
      <c r="DG6" s="609"/>
      <c r="DH6" s="609"/>
      <c r="DI6" s="609"/>
      <c r="DJ6" s="609"/>
      <c r="DK6" s="609"/>
      <c r="DL6" s="609"/>
      <c r="DM6" s="609"/>
      <c r="DN6" s="609"/>
      <c r="DO6" s="609"/>
      <c r="DP6" s="610"/>
      <c r="DQ6" s="614">
        <v>37054</v>
      </c>
      <c r="DR6" s="609"/>
      <c r="DS6" s="609"/>
      <c r="DT6" s="609"/>
      <c r="DU6" s="609"/>
      <c r="DV6" s="609"/>
      <c r="DW6" s="609"/>
      <c r="DX6" s="609"/>
      <c r="DY6" s="609"/>
      <c r="DZ6" s="609"/>
      <c r="EA6" s="609"/>
      <c r="EB6" s="609"/>
      <c r="EC6" s="645"/>
    </row>
    <row r="7" spans="2:143" ht="11.25" customHeight="1">
      <c r="B7" s="605" t="s">
        <v>224</v>
      </c>
      <c r="C7" s="606"/>
      <c r="D7" s="606"/>
      <c r="E7" s="606"/>
      <c r="F7" s="606"/>
      <c r="G7" s="606"/>
      <c r="H7" s="606"/>
      <c r="I7" s="606"/>
      <c r="J7" s="606"/>
      <c r="K7" s="606"/>
      <c r="L7" s="606"/>
      <c r="M7" s="606"/>
      <c r="N7" s="606"/>
      <c r="O7" s="606"/>
      <c r="P7" s="606"/>
      <c r="Q7" s="607"/>
      <c r="R7" s="608">
        <v>19</v>
      </c>
      <c r="S7" s="609"/>
      <c r="T7" s="609"/>
      <c r="U7" s="609"/>
      <c r="V7" s="609"/>
      <c r="W7" s="609"/>
      <c r="X7" s="609"/>
      <c r="Y7" s="610"/>
      <c r="Z7" s="646">
        <v>0</v>
      </c>
      <c r="AA7" s="646"/>
      <c r="AB7" s="646"/>
      <c r="AC7" s="646"/>
      <c r="AD7" s="647">
        <v>19</v>
      </c>
      <c r="AE7" s="647"/>
      <c r="AF7" s="647"/>
      <c r="AG7" s="647"/>
      <c r="AH7" s="647"/>
      <c r="AI7" s="647"/>
      <c r="AJ7" s="647"/>
      <c r="AK7" s="647"/>
      <c r="AL7" s="611">
        <v>0</v>
      </c>
      <c r="AM7" s="612"/>
      <c r="AN7" s="612"/>
      <c r="AO7" s="648"/>
      <c r="AP7" s="605" t="s">
        <v>225</v>
      </c>
      <c r="AQ7" s="606"/>
      <c r="AR7" s="606"/>
      <c r="AS7" s="606"/>
      <c r="AT7" s="606"/>
      <c r="AU7" s="606"/>
      <c r="AV7" s="606"/>
      <c r="AW7" s="606"/>
      <c r="AX7" s="606"/>
      <c r="AY7" s="606"/>
      <c r="AZ7" s="606"/>
      <c r="BA7" s="606"/>
      <c r="BB7" s="606"/>
      <c r="BC7" s="606"/>
      <c r="BD7" s="606"/>
      <c r="BE7" s="606"/>
      <c r="BF7" s="607"/>
      <c r="BG7" s="608">
        <v>19818</v>
      </c>
      <c r="BH7" s="609"/>
      <c r="BI7" s="609"/>
      <c r="BJ7" s="609"/>
      <c r="BK7" s="609"/>
      <c r="BL7" s="609"/>
      <c r="BM7" s="609"/>
      <c r="BN7" s="610"/>
      <c r="BO7" s="646">
        <v>45.2</v>
      </c>
      <c r="BP7" s="646"/>
      <c r="BQ7" s="646"/>
      <c r="BR7" s="646"/>
      <c r="BS7" s="647" t="s">
        <v>122</v>
      </c>
      <c r="BT7" s="647"/>
      <c r="BU7" s="647"/>
      <c r="BV7" s="647"/>
      <c r="BW7" s="647"/>
      <c r="BX7" s="647"/>
      <c r="BY7" s="647"/>
      <c r="BZ7" s="647"/>
      <c r="CA7" s="647"/>
      <c r="CB7" s="682"/>
      <c r="CD7" s="605" t="s">
        <v>226</v>
      </c>
      <c r="CE7" s="606"/>
      <c r="CF7" s="606"/>
      <c r="CG7" s="606"/>
      <c r="CH7" s="606"/>
      <c r="CI7" s="606"/>
      <c r="CJ7" s="606"/>
      <c r="CK7" s="606"/>
      <c r="CL7" s="606"/>
      <c r="CM7" s="606"/>
      <c r="CN7" s="606"/>
      <c r="CO7" s="606"/>
      <c r="CP7" s="606"/>
      <c r="CQ7" s="607"/>
      <c r="CR7" s="608">
        <v>698103</v>
      </c>
      <c r="CS7" s="609"/>
      <c r="CT7" s="609"/>
      <c r="CU7" s="609"/>
      <c r="CV7" s="609"/>
      <c r="CW7" s="609"/>
      <c r="CX7" s="609"/>
      <c r="CY7" s="610"/>
      <c r="CZ7" s="646">
        <v>35.200000000000003</v>
      </c>
      <c r="DA7" s="646"/>
      <c r="DB7" s="646"/>
      <c r="DC7" s="646"/>
      <c r="DD7" s="614">
        <v>99913</v>
      </c>
      <c r="DE7" s="609"/>
      <c r="DF7" s="609"/>
      <c r="DG7" s="609"/>
      <c r="DH7" s="609"/>
      <c r="DI7" s="609"/>
      <c r="DJ7" s="609"/>
      <c r="DK7" s="609"/>
      <c r="DL7" s="609"/>
      <c r="DM7" s="609"/>
      <c r="DN7" s="609"/>
      <c r="DO7" s="609"/>
      <c r="DP7" s="610"/>
      <c r="DQ7" s="614">
        <v>528279</v>
      </c>
      <c r="DR7" s="609"/>
      <c r="DS7" s="609"/>
      <c r="DT7" s="609"/>
      <c r="DU7" s="609"/>
      <c r="DV7" s="609"/>
      <c r="DW7" s="609"/>
      <c r="DX7" s="609"/>
      <c r="DY7" s="609"/>
      <c r="DZ7" s="609"/>
      <c r="EA7" s="609"/>
      <c r="EB7" s="609"/>
      <c r="EC7" s="645"/>
    </row>
    <row r="8" spans="2:143" ht="11.25" customHeight="1">
      <c r="B8" s="605" t="s">
        <v>227</v>
      </c>
      <c r="C8" s="606"/>
      <c r="D8" s="606"/>
      <c r="E8" s="606"/>
      <c r="F8" s="606"/>
      <c r="G8" s="606"/>
      <c r="H8" s="606"/>
      <c r="I8" s="606"/>
      <c r="J8" s="606"/>
      <c r="K8" s="606"/>
      <c r="L8" s="606"/>
      <c r="M8" s="606"/>
      <c r="N8" s="606"/>
      <c r="O8" s="606"/>
      <c r="P8" s="606"/>
      <c r="Q8" s="607"/>
      <c r="R8" s="608">
        <v>230</v>
      </c>
      <c r="S8" s="609"/>
      <c r="T8" s="609"/>
      <c r="U8" s="609"/>
      <c r="V8" s="609"/>
      <c r="W8" s="609"/>
      <c r="X8" s="609"/>
      <c r="Y8" s="610"/>
      <c r="Z8" s="646">
        <v>0</v>
      </c>
      <c r="AA8" s="646"/>
      <c r="AB8" s="646"/>
      <c r="AC8" s="646"/>
      <c r="AD8" s="647">
        <v>230</v>
      </c>
      <c r="AE8" s="647"/>
      <c r="AF8" s="647"/>
      <c r="AG8" s="647"/>
      <c r="AH8" s="647"/>
      <c r="AI8" s="647"/>
      <c r="AJ8" s="647"/>
      <c r="AK8" s="647"/>
      <c r="AL8" s="611">
        <v>0</v>
      </c>
      <c r="AM8" s="612"/>
      <c r="AN8" s="612"/>
      <c r="AO8" s="648"/>
      <c r="AP8" s="605" t="s">
        <v>228</v>
      </c>
      <c r="AQ8" s="606"/>
      <c r="AR8" s="606"/>
      <c r="AS8" s="606"/>
      <c r="AT8" s="606"/>
      <c r="AU8" s="606"/>
      <c r="AV8" s="606"/>
      <c r="AW8" s="606"/>
      <c r="AX8" s="606"/>
      <c r="AY8" s="606"/>
      <c r="AZ8" s="606"/>
      <c r="BA8" s="606"/>
      <c r="BB8" s="606"/>
      <c r="BC8" s="606"/>
      <c r="BD8" s="606"/>
      <c r="BE8" s="606"/>
      <c r="BF8" s="607"/>
      <c r="BG8" s="608">
        <v>506</v>
      </c>
      <c r="BH8" s="609"/>
      <c r="BI8" s="609"/>
      <c r="BJ8" s="609"/>
      <c r="BK8" s="609"/>
      <c r="BL8" s="609"/>
      <c r="BM8" s="609"/>
      <c r="BN8" s="610"/>
      <c r="BO8" s="646">
        <v>1.2</v>
      </c>
      <c r="BP8" s="646"/>
      <c r="BQ8" s="646"/>
      <c r="BR8" s="646"/>
      <c r="BS8" s="647" t="s">
        <v>122</v>
      </c>
      <c r="BT8" s="647"/>
      <c r="BU8" s="647"/>
      <c r="BV8" s="647"/>
      <c r="BW8" s="647"/>
      <c r="BX8" s="647"/>
      <c r="BY8" s="647"/>
      <c r="BZ8" s="647"/>
      <c r="CA8" s="647"/>
      <c r="CB8" s="682"/>
      <c r="CD8" s="605" t="s">
        <v>229</v>
      </c>
      <c r="CE8" s="606"/>
      <c r="CF8" s="606"/>
      <c r="CG8" s="606"/>
      <c r="CH8" s="606"/>
      <c r="CI8" s="606"/>
      <c r="CJ8" s="606"/>
      <c r="CK8" s="606"/>
      <c r="CL8" s="606"/>
      <c r="CM8" s="606"/>
      <c r="CN8" s="606"/>
      <c r="CO8" s="606"/>
      <c r="CP8" s="606"/>
      <c r="CQ8" s="607"/>
      <c r="CR8" s="608">
        <v>126201</v>
      </c>
      <c r="CS8" s="609"/>
      <c r="CT8" s="609"/>
      <c r="CU8" s="609"/>
      <c r="CV8" s="609"/>
      <c r="CW8" s="609"/>
      <c r="CX8" s="609"/>
      <c r="CY8" s="610"/>
      <c r="CZ8" s="646">
        <v>6.4</v>
      </c>
      <c r="DA8" s="646"/>
      <c r="DB8" s="646"/>
      <c r="DC8" s="646"/>
      <c r="DD8" s="614" t="s">
        <v>122</v>
      </c>
      <c r="DE8" s="609"/>
      <c r="DF8" s="609"/>
      <c r="DG8" s="609"/>
      <c r="DH8" s="609"/>
      <c r="DI8" s="609"/>
      <c r="DJ8" s="609"/>
      <c r="DK8" s="609"/>
      <c r="DL8" s="609"/>
      <c r="DM8" s="609"/>
      <c r="DN8" s="609"/>
      <c r="DO8" s="609"/>
      <c r="DP8" s="610"/>
      <c r="DQ8" s="614">
        <v>95046</v>
      </c>
      <c r="DR8" s="609"/>
      <c r="DS8" s="609"/>
      <c r="DT8" s="609"/>
      <c r="DU8" s="609"/>
      <c r="DV8" s="609"/>
      <c r="DW8" s="609"/>
      <c r="DX8" s="609"/>
      <c r="DY8" s="609"/>
      <c r="DZ8" s="609"/>
      <c r="EA8" s="609"/>
      <c r="EB8" s="609"/>
      <c r="EC8" s="645"/>
    </row>
    <row r="9" spans="2:143" ht="11.25" customHeight="1">
      <c r="B9" s="605" t="s">
        <v>230</v>
      </c>
      <c r="C9" s="606"/>
      <c r="D9" s="606"/>
      <c r="E9" s="606"/>
      <c r="F9" s="606"/>
      <c r="G9" s="606"/>
      <c r="H9" s="606"/>
      <c r="I9" s="606"/>
      <c r="J9" s="606"/>
      <c r="K9" s="606"/>
      <c r="L9" s="606"/>
      <c r="M9" s="606"/>
      <c r="N9" s="606"/>
      <c r="O9" s="606"/>
      <c r="P9" s="606"/>
      <c r="Q9" s="607"/>
      <c r="R9" s="608">
        <v>325</v>
      </c>
      <c r="S9" s="609"/>
      <c r="T9" s="609"/>
      <c r="U9" s="609"/>
      <c r="V9" s="609"/>
      <c r="W9" s="609"/>
      <c r="X9" s="609"/>
      <c r="Y9" s="610"/>
      <c r="Z9" s="646">
        <v>0</v>
      </c>
      <c r="AA9" s="646"/>
      <c r="AB9" s="646"/>
      <c r="AC9" s="646"/>
      <c r="AD9" s="647">
        <v>325</v>
      </c>
      <c r="AE9" s="647"/>
      <c r="AF9" s="647"/>
      <c r="AG9" s="647"/>
      <c r="AH9" s="647"/>
      <c r="AI9" s="647"/>
      <c r="AJ9" s="647"/>
      <c r="AK9" s="647"/>
      <c r="AL9" s="611">
        <v>0</v>
      </c>
      <c r="AM9" s="612"/>
      <c r="AN9" s="612"/>
      <c r="AO9" s="648"/>
      <c r="AP9" s="605" t="s">
        <v>231</v>
      </c>
      <c r="AQ9" s="606"/>
      <c r="AR9" s="606"/>
      <c r="AS9" s="606"/>
      <c r="AT9" s="606"/>
      <c r="AU9" s="606"/>
      <c r="AV9" s="606"/>
      <c r="AW9" s="606"/>
      <c r="AX9" s="606"/>
      <c r="AY9" s="606"/>
      <c r="AZ9" s="606"/>
      <c r="BA9" s="606"/>
      <c r="BB9" s="606"/>
      <c r="BC9" s="606"/>
      <c r="BD9" s="606"/>
      <c r="BE9" s="606"/>
      <c r="BF9" s="607"/>
      <c r="BG9" s="608">
        <v>18066</v>
      </c>
      <c r="BH9" s="609"/>
      <c r="BI9" s="609"/>
      <c r="BJ9" s="609"/>
      <c r="BK9" s="609"/>
      <c r="BL9" s="609"/>
      <c r="BM9" s="609"/>
      <c r="BN9" s="610"/>
      <c r="BO9" s="646">
        <v>41.2</v>
      </c>
      <c r="BP9" s="646"/>
      <c r="BQ9" s="646"/>
      <c r="BR9" s="646"/>
      <c r="BS9" s="647" t="s">
        <v>122</v>
      </c>
      <c r="BT9" s="647"/>
      <c r="BU9" s="647"/>
      <c r="BV9" s="647"/>
      <c r="BW9" s="647"/>
      <c r="BX9" s="647"/>
      <c r="BY9" s="647"/>
      <c r="BZ9" s="647"/>
      <c r="CA9" s="647"/>
      <c r="CB9" s="682"/>
      <c r="CD9" s="605" t="s">
        <v>232</v>
      </c>
      <c r="CE9" s="606"/>
      <c r="CF9" s="606"/>
      <c r="CG9" s="606"/>
      <c r="CH9" s="606"/>
      <c r="CI9" s="606"/>
      <c r="CJ9" s="606"/>
      <c r="CK9" s="606"/>
      <c r="CL9" s="606"/>
      <c r="CM9" s="606"/>
      <c r="CN9" s="606"/>
      <c r="CO9" s="606"/>
      <c r="CP9" s="606"/>
      <c r="CQ9" s="607"/>
      <c r="CR9" s="608">
        <v>243188</v>
      </c>
      <c r="CS9" s="609"/>
      <c r="CT9" s="609"/>
      <c r="CU9" s="609"/>
      <c r="CV9" s="609"/>
      <c r="CW9" s="609"/>
      <c r="CX9" s="609"/>
      <c r="CY9" s="610"/>
      <c r="CZ9" s="646">
        <v>12.3</v>
      </c>
      <c r="DA9" s="646"/>
      <c r="DB9" s="646"/>
      <c r="DC9" s="646"/>
      <c r="DD9" s="614">
        <v>51552</v>
      </c>
      <c r="DE9" s="609"/>
      <c r="DF9" s="609"/>
      <c r="DG9" s="609"/>
      <c r="DH9" s="609"/>
      <c r="DI9" s="609"/>
      <c r="DJ9" s="609"/>
      <c r="DK9" s="609"/>
      <c r="DL9" s="609"/>
      <c r="DM9" s="609"/>
      <c r="DN9" s="609"/>
      <c r="DO9" s="609"/>
      <c r="DP9" s="610"/>
      <c r="DQ9" s="614">
        <v>140046</v>
      </c>
      <c r="DR9" s="609"/>
      <c r="DS9" s="609"/>
      <c r="DT9" s="609"/>
      <c r="DU9" s="609"/>
      <c r="DV9" s="609"/>
      <c r="DW9" s="609"/>
      <c r="DX9" s="609"/>
      <c r="DY9" s="609"/>
      <c r="DZ9" s="609"/>
      <c r="EA9" s="609"/>
      <c r="EB9" s="609"/>
      <c r="EC9" s="645"/>
    </row>
    <row r="10" spans="2:143" ht="11.25" customHeight="1">
      <c r="B10" s="605" t="s">
        <v>233</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234</v>
      </c>
      <c r="AQ10" s="606"/>
      <c r="AR10" s="606"/>
      <c r="AS10" s="606"/>
      <c r="AT10" s="606"/>
      <c r="AU10" s="606"/>
      <c r="AV10" s="606"/>
      <c r="AW10" s="606"/>
      <c r="AX10" s="606"/>
      <c r="AY10" s="606"/>
      <c r="AZ10" s="606"/>
      <c r="BA10" s="606"/>
      <c r="BB10" s="606"/>
      <c r="BC10" s="606"/>
      <c r="BD10" s="606"/>
      <c r="BE10" s="606"/>
      <c r="BF10" s="607"/>
      <c r="BG10" s="608">
        <v>1088</v>
      </c>
      <c r="BH10" s="609"/>
      <c r="BI10" s="609"/>
      <c r="BJ10" s="609"/>
      <c r="BK10" s="609"/>
      <c r="BL10" s="609"/>
      <c r="BM10" s="609"/>
      <c r="BN10" s="610"/>
      <c r="BO10" s="646">
        <v>2.5</v>
      </c>
      <c r="BP10" s="646"/>
      <c r="BQ10" s="646"/>
      <c r="BR10" s="646"/>
      <c r="BS10" s="647" t="s">
        <v>122</v>
      </c>
      <c r="BT10" s="647"/>
      <c r="BU10" s="647"/>
      <c r="BV10" s="647"/>
      <c r="BW10" s="647"/>
      <c r="BX10" s="647"/>
      <c r="BY10" s="647"/>
      <c r="BZ10" s="647"/>
      <c r="CA10" s="647"/>
      <c r="CB10" s="682"/>
      <c r="CD10" s="605" t="s">
        <v>235</v>
      </c>
      <c r="CE10" s="606"/>
      <c r="CF10" s="606"/>
      <c r="CG10" s="606"/>
      <c r="CH10" s="606"/>
      <c r="CI10" s="606"/>
      <c r="CJ10" s="606"/>
      <c r="CK10" s="606"/>
      <c r="CL10" s="606"/>
      <c r="CM10" s="606"/>
      <c r="CN10" s="606"/>
      <c r="CO10" s="606"/>
      <c r="CP10" s="606"/>
      <c r="CQ10" s="607"/>
      <c r="CR10" s="608" t="s">
        <v>122</v>
      </c>
      <c r="CS10" s="609"/>
      <c r="CT10" s="609"/>
      <c r="CU10" s="609"/>
      <c r="CV10" s="609"/>
      <c r="CW10" s="609"/>
      <c r="CX10" s="609"/>
      <c r="CY10" s="610"/>
      <c r="CZ10" s="646" t="s">
        <v>122</v>
      </c>
      <c r="DA10" s="646"/>
      <c r="DB10" s="646"/>
      <c r="DC10" s="646"/>
      <c r="DD10" s="614" t="s">
        <v>122</v>
      </c>
      <c r="DE10" s="609"/>
      <c r="DF10" s="609"/>
      <c r="DG10" s="609"/>
      <c r="DH10" s="609"/>
      <c r="DI10" s="609"/>
      <c r="DJ10" s="609"/>
      <c r="DK10" s="609"/>
      <c r="DL10" s="609"/>
      <c r="DM10" s="609"/>
      <c r="DN10" s="609"/>
      <c r="DO10" s="609"/>
      <c r="DP10" s="610"/>
      <c r="DQ10" s="614" t="s">
        <v>122</v>
      </c>
      <c r="DR10" s="609"/>
      <c r="DS10" s="609"/>
      <c r="DT10" s="609"/>
      <c r="DU10" s="609"/>
      <c r="DV10" s="609"/>
      <c r="DW10" s="609"/>
      <c r="DX10" s="609"/>
      <c r="DY10" s="609"/>
      <c r="DZ10" s="609"/>
      <c r="EA10" s="609"/>
      <c r="EB10" s="609"/>
      <c r="EC10" s="645"/>
    </row>
    <row r="11" spans="2:143" ht="11.25" customHeight="1">
      <c r="B11" s="605" t="s">
        <v>236</v>
      </c>
      <c r="C11" s="606"/>
      <c r="D11" s="606"/>
      <c r="E11" s="606"/>
      <c r="F11" s="606"/>
      <c r="G11" s="606"/>
      <c r="H11" s="606"/>
      <c r="I11" s="606"/>
      <c r="J11" s="606"/>
      <c r="K11" s="606"/>
      <c r="L11" s="606"/>
      <c r="M11" s="606"/>
      <c r="N11" s="606"/>
      <c r="O11" s="606"/>
      <c r="P11" s="606"/>
      <c r="Q11" s="607"/>
      <c r="R11" s="608">
        <v>9713</v>
      </c>
      <c r="S11" s="609"/>
      <c r="T11" s="609"/>
      <c r="U11" s="609"/>
      <c r="V11" s="609"/>
      <c r="W11" s="609"/>
      <c r="X11" s="609"/>
      <c r="Y11" s="610"/>
      <c r="Z11" s="611">
        <v>0.5</v>
      </c>
      <c r="AA11" s="612"/>
      <c r="AB11" s="612"/>
      <c r="AC11" s="613"/>
      <c r="AD11" s="614">
        <v>9713</v>
      </c>
      <c r="AE11" s="609"/>
      <c r="AF11" s="609"/>
      <c r="AG11" s="609"/>
      <c r="AH11" s="609"/>
      <c r="AI11" s="609"/>
      <c r="AJ11" s="609"/>
      <c r="AK11" s="610"/>
      <c r="AL11" s="611">
        <v>1</v>
      </c>
      <c r="AM11" s="612"/>
      <c r="AN11" s="612"/>
      <c r="AO11" s="648"/>
      <c r="AP11" s="605" t="s">
        <v>237</v>
      </c>
      <c r="AQ11" s="606"/>
      <c r="AR11" s="606"/>
      <c r="AS11" s="606"/>
      <c r="AT11" s="606"/>
      <c r="AU11" s="606"/>
      <c r="AV11" s="606"/>
      <c r="AW11" s="606"/>
      <c r="AX11" s="606"/>
      <c r="AY11" s="606"/>
      <c r="AZ11" s="606"/>
      <c r="BA11" s="606"/>
      <c r="BB11" s="606"/>
      <c r="BC11" s="606"/>
      <c r="BD11" s="606"/>
      <c r="BE11" s="606"/>
      <c r="BF11" s="607"/>
      <c r="BG11" s="608">
        <v>158</v>
      </c>
      <c r="BH11" s="609"/>
      <c r="BI11" s="609"/>
      <c r="BJ11" s="609"/>
      <c r="BK11" s="609"/>
      <c r="BL11" s="609"/>
      <c r="BM11" s="609"/>
      <c r="BN11" s="610"/>
      <c r="BO11" s="646">
        <v>0.4</v>
      </c>
      <c r="BP11" s="646"/>
      <c r="BQ11" s="646"/>
      <c r="BR11" s="646"/>
      <c r="BS11" s="647" t="s">
        <v>122</v>
      </c>
      <c r="BT11" s="647"/>
      <c r="BU11" s="647"/>
      <c r="BV11" s="647"/>
      <c r="BW11" s="647"/>
      <c r="BX11" s="647"/>
      <c r="BY11" s="647"/>
      <c r="BZ11" s="647"/>
      <c r="CA11" s="647"/>
      <c r="CB11" s="682"/>
      <c r="CD11" s="605" t="s">
        <v>238</v>
      </c>
      <c r="CE11" s="606"/>
      <c r="CF11" s="606"/>
      <c r="CG11" s="606"/>
      <c r="CH11" s="606"/>
      <c r="CI11" s="606"/>
      <c r="CJ11" s="606"/>
      <c r="CK11" s="606"/>
      <c r="CL11" s="606"/>
      <c r="CM11" s="606"/>
      <c r="CN11" s="606"/>
      <c r="CO11" s="606"/>
      <c r="CP11" s="606"/>
      <c r="CQ11" s="607"/>
      <c r="CR11" s="608">
        <v>159784</v>
      </c>
      <c r="CS11" s="609"/>
      <c r="CT11" s="609"/>
      <c r="CU11" s="609"/>
      <c r="CV11" s="609"/>
      <c r="CW11" s="609"/>
      <c r="CX11" s="609"/>
      <c r="CY11" s="610"/>
      <c r="CZ11" s="646">
        <v>8.1</v>
      </c>
      <c r="DA11" s="646"/>
      <c r="DB11" s="646"/>
      <c r="DC11" s="646"/>
      <c r="DD11" s="614">
        <v>95708</v>
      </c>
      <c r="DE11" s="609"/>
      <c r="DF11" s="609"/>
      <c r="DG11" s="609"/>
      <c r="DH11" s="609"/>
      <c r="DI11" s="609"/>
      <c r="DJ11" s="609"/>
      <c r="DK11" s="609"/>
      <c r="DL11" s="609"/>
      <c r="DM11" s="609"/>
      <c r="DN11" s="609"/>
      <c r="DO11" s="609"/>
      <c r="DP11" s="610"/>
      <c r="DQ11" s="614">
        <v>100765</v>
      </c>
      <c r="DR11" s="609"/>
      <c r="DS11" s="609"/>
      <c r="DT11" s="609"/>
      <c r="DU11" s="609"/>
      <c r="DV11" s="609"/>
      <c r="DW11" s="609"/>
      <c r="DX11" s="609"/>
      <c r="DY11" s="609"/>
      <c r="DZ11" s="609"/>
      <c r="EA11" s="609"/>
      <c r="EB11" s="609"/>
      <c r="EC11" s="645"/>
    </row>
    <row r="12" spans="2:143" ht="11.25" customHeight="1">
      <c r="B12" s="605" t="s">
        <v>239</v>
      </c>
      <c r="C12" s="606"/>
      <c r="D12" s="606"/>
      <c r="E12" s="606"/>
      <c r="F12" s="606"/>
      <c r="G12" s="606"/>
      <c r="H12" s="606"/>
      <c r="I12" s="606"/>
      <c r="J12" s="606"/>
      <c r="K12" s="606"/>
      <c r="L12" s="606"/>
      <c r="M12" s="606"/>
      <c r="N12" s="606"/>
      <c r="O12" s="606"/>
      <c r="P12" s="606"/>
      <c r="Q12" s="607"/>
      <c r="R12" s="608" t="s">
        <v>122</v>
      </c>
      <c r="S12" s="609"/>
      <c r="T12" s="609"/>
      <c r="U12" s="609"/>
      <c r="V12" s="609"/>
      <c r="W12" s="609"/>
      <c r="X12" s="609"/>
      <c r="Y12" s="610"/>
      <c r="Z12" s="646" t="s">
        <v>122</v>
      </c>
      <c r="AA12" s="646"/>
      <c r="AB12" s="646"/>
      <c r="AC12" s="646"/>
      <c r="AD12" s="647" t="s">
        <v>122</v>
      </c>
      <c r="AE12" s="647"/>
      <c r="AF12" s="647"/>
      <c r="AG12" s="647"/>
      <c r="AH12" s="647"/>
      <c r="AI12" s="647"/>
      <c r="AJ12" s="647"/>
      <c r="AK12" s="647"/>
      <c r="AL12" s="611" t="s">
        <v>122</v>
      </c>
      <c r="AM12" s="612"/>
      <c r="AN12" s="612"/>
      <c r="AO12" s="648"/>
      <c r="AP12" s="605" t="s">
        <v>240</v>
      </c>
      <c r="AQ12" s="606"/>
      <c r="AR12" s="606"/>
      <c r="AS12" s="606"/>
      <c r="AT12" s="606"/>
      <c r="AU12" s="606"/>
      <c r="AV12" s="606"/>
      <c r="AW12" s="606"/>
      <c r="AX12" s="606"/>
      <c r="AY12" s="606"/>
      <c r="AZ12" s="606"/>
      <c r="BA12" s="606"/>
      <c r="BB12" s="606"/>
      <c r="BC12" s="606"/>
      <c r="BD12" s="606"/>
      <c r="BE12" s="606"/>
      <c r="BF12" s="607"/>
      <c r="BG12" s="608">
        <v>21161</v>
      </c>
      <c r="BH12" s="609"/>
      <c r="BI12" s="609"/>
      <c r="BJ12" s="609"/>
      <c r="BK12" s="609"/>
      <c r="BL12" s="609"/>
      <c r="BM12" s="609"/>
      <c r="BN12" s="610"/>
      <c r="BO12" s="646">
        <v>48.3</v>
      </c>
      <c r="BP12" s="646"/>
      <c r="BQ12" s="646"/>
      <c r="BR12" s="646"/>
      <c r="BS12" s="647" t="s">
        <v>122</v>
      </c>
      <c r="BT12" s="647"/>
      <c r="BU12" s="647"/>
      <c r="BV12" s="647"/>
      <c r="BW12" s="647"/>
      <c r="BX12" s="647"/>
      <c r="BY12" s="647"/>
      <c r="BZ12" s="647"/>
      <c r="CA12" s="647"/>
      <c r="CB12" s="682"/>
      <c r="CD12" s="605" t="s">
        <v>241</v>
      </c>
      <c r="CE12" s="606"/>
      <c r="CF12" s="606"/>
      <c r="CG12" s="606"/>
      <c r="CH12" s="606"/>
      <c r="CI12" s="606"/>
      <c r="CJ12" s="606"/>
      <c r="CK12" s="606"/>
      <c r="CL12" s="606"/>
      <c r="CM12" s="606"/>
      <c r="CN12" s="606"/>
      <c r="CO12" s="606"/>
      <c r="CP12" s="606"/>
      <c r="CQ12" s="607"/>
      <c r="CR12" s="608">
        <v>8680</v>
      </c>
      <c r="CS12" s="609"/>
      <c r="CT12" s="609"/>
      <c r="CU12" s="609"/>
      <c r="CV12" s="609"/>
      <c r="CW12" s="609"/>
      <c r="CX12" s="609"/>
      <c r="CY12" s="610"/>
      <c r="CZ12" s="646">
        <v>0.4</v>
      </c>
      <c r="DA12" s="646"/>
      <c r="DB12" s="646"/>
      <c r="DC12" s="646"/>
      <c r="DD12" s="614" t="s">
        <v>122</v>
      </c>
      <c r="DE12" s="609"/>
      <c r="DF12" s="609"/>
      <c r="DG12" s="609"/>
      <c r="DH12" s="609"/>
      <c r="DI12" s="609"/>
      <c r="DJ12" s="609"/>
      <c r="DK12" s="609"/>
      <c r="DL12" s="609"/>
      <c r="DM12" s="609"/>
      <c r="DN12" s="609"/>
      <c r="DO12" s="609"/>
      <c r="DP12" s="610"/>
      <c r="DQ12" s="614">
        <v>8668</v>
      </c>
      <c r="DR12" s="609"/>
      <c r="DS12" s="609"/>
      <c r="DT12" s="609"/>
      <c r="DU12" s="609"/>
      <c r="DV12" s="609"/>
      <c r="DW12" s="609"/>
      <c r="DX12" s="609"/>
      <c r="DY12" s="609"/>
      <c r="DZ12" s="609"/>
      <c r="EA12" s="609"/>
      <c r="EB12" s="609"/>
      <c r="EC12" s="645"/>
    </row>
    <row r="13" spans="2:143" ht="11.25" customHeight="1">
      <c r="B13" s="605" t="s">
        <v>242</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243</v>
      </c>
      <c r="AQ13" s="606"/>
      <c r="AR13" s="606"/>
      <c r="AS13" s="606"/>
      <c r="AT13" s="606"/>
      <c r="AU13" s="606"/>
      <c r="AV13" s="606"/>
      <c r="AW13" s="606"/>
      <c r="AX13" s="606"/>
      <c r="AY13" s="606"/>
      <c r="AZ13" s="606"/>
      <c r="BA13" s="606"/>
      <c r="BB13" s="606"/>
      <c r="BC13" s="606"/>
      <c r="BD13" s="606"/>
      <c r="BE13" s="606"/>
      <c r="BF13" s="607"/>
      <c r="BG13" s="608">
        <v>21161</v>
      </c>
      <c r="BH13" s="609"/>
      <c r="BI13" s="609"/>
      <c r="BJ13" s="609"/>
      <c r="BK13" s="609"/>
      <c r="BL13" s="609"/>
      <c r="BM13" s="609"/>
      <c r="BN13" s="610"/>
      <c r="BO13" s="646">
        <v>48.3</v>
      </c>
      <c r="BP13" s="646"/>
      <c r="BQ13" s="646"/>
      <c r="BR13" s="646"/>
      <c r="BS13" s="647" t="s">
        <v>122</v>
      </c>
      <c r="BT13" s="647"/>
      <c r="BU13" s="647"/>
      <c r="BV13" s="647"/>
      <c r="BW13" s="647"/>
      <c r="BX13" s="647"/>
      <c r="BY13" s="647"/>
      <c r="BZ13" s="647"/>
      <c r="CA13" s="647"/>
      <c r="CB13" s="682"/>
      <c r="CD13" s="605" t="s">
        <v>244</v>
      </c>
      <c r="CE13" s="606"/>
      <c r="CF13" s="606"/>
      <c r="CG13" s="606"/>
      <c r="CH13" s="606"/>
      <c r="CI13" s="606"/>
      <c r="CJ13" s="606"/>
      <c r="CK13" s="606"/>
      <c r="CL13" s="606"/>
      <c r="CM13" s="606"/>
      <c r="CN13" s="606"/>
      <c r="CO13" s="606"/>
      <c r="CP13" s="606"/>
      <c r="CQ13" s="607"/>
      <c r="CR13" s="608">
        <v>249864</v>
      </c>
      <c r="CS13" s="609"/>
      <c r="CT13" s="609"/>
      <c r="CU13" s="609"/>
      <c r="CV13" s="609"/>
      <c r="CW13" s="609"/>
      <c r="CX13" s="609"/>
      <c r="CY13" s="610"/>
      <c r="CZ13" s="646">
        <v>12.6</v>
      </c>
      <c r="DA13" s="646"/>
      <c r="DB13" s="646"/>
      <c r="DC13" s="646"/>
      <c r="DD13" s="614">
        <v>221629</v>
      </c>
      <c r="DE13" s="609"/>
      <c r="DF13" s="609"/>
      <c r="DG13" s="609"/>
      <c r="DH13" s="609"/>
      <c r="DI13" s="609"/>
      <c r="DJ13" s="609"/>
      <c r="DK13" s="609"/>
      <c r="DL13" s="609"/>
      <c r="DM13" s="609"/>
      <c r="DN13" s="609"/>
      <c r="DO13" s="609"/>
      <c r="DP13" s="610"/>
      <c r="DQ13" s="614">
        <v>77445</v>
      </c>
      <c r="DR13" s="609"/>
      <c r="DS13" s="609"/>
      <c r="DT13" s="609"/>
      <c r="DU13" s="609"/>
      <c r="DV13" s="609"/>
      <c r="DW13" s="609"/>
      <c r="DX13" s="609"/>
      <c r="DY13" s="609"/>
      <c r="DZ13" s="609"/>
      <c r="EA13" s="609"/>
      <c r="EB13" s="609"/>
      <c r="EC13" s="645"/>
    </row>
    <row r="14" spans="2:143" ht="11.25" customHeight="1">
      <c r="B14" s="605" t="s">
        <v>245</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246</v>
      </c>
      <c r="AQ14" s="606"/>
      <c r="AR14" s="606"/>
      <c r="AS14" s="606"/>
      <c r="AT14" s="606"/>
      <c r="AU14" s="606"/>
      <c r="AV14" s="606"/>
      <c r="AW14" s="606"/>
      <c r="AX14" s="606"/>
      <c r="AY14" s="606"/>
      <c r="AZ14" s="606"/>
      <c r="BA14" s="606"/>
      <c r="BB14" s="606"/>
      <c r="BC14" s="606"/>
      <c r="BD14" s="606"/>
      <c r="BE14" s="606"/>
      <c r="BF14" s="607"/>
      <c r="BG14" s="608">
        <v>1493</v>
      </c>
      <c r="BH14" s="609"/>
      <c r="BI14" s="609"/>
      <c r="BJ14" s="609"/>
      <c r="BK14" s="609"/>
      <c r="BL14" s="609"/>
      <c r="BM14" s="609"/>
      <c r="BN14" s="610"/>
      <c r="BO14" s="646">
        <v>3.4</v>
      </c>
      <c r="BP14" s="646"/>
      <c r="BQ14" s="646"/>
      <c r="BR14" s="646"/>
      <c r="BS14" s="647" t="s">
        <v>122</v>
      </c>
      <c r="BT14" s="647"/>
      <c r="BU14" s="647"/>
      <c r="BV14" s="647"/>
      <c r="BW14" s="647"/>
      <c r="BX14" s="647"/>
      <c r="BY14" s="647"/>
      <c r="BZ14" s="647"/>
      <c r="CA14" s="647"/>
      <c r="CB14" s="682"/>
      <c r="CD14" s="605" t="s">
        <v>247</v>
      </c>
      <c r="CE14" s="606"/>
      <c r="CF14" s="606"/>
      <c r="CG14" s="606"/>
      <c r="CH14" s="606"/>
      <c r="CI14" s="606"/>
      <c r="CJ14" s="606"/>
      <c r="CK14" s="606"/>
      <c r="CL14" s="606"/>
      <c r="CM14" s="606"/>
      <c r="CN14" s="606"/>
      <c r="CO14" s="606"/>
      <c r="CP14" s="606"/>
      <c r="CQ14" s="607"/>
      <c r="CR14" s="608">
        <v>32170</v>
      </c>
      <c r="CS14" s="609"/>
      <c r="CT14" s="609"/>
      <c r="CU14" s="609"/>
      <c r="CV14" s="609"/>
      <c r="CW14" s="609"/>
      <c r="CX14" s="609"/>
      <c r="CY14" s="610"/>
      <c r="CZ14" s="646">
        <v>1.6</v>
      </c>
      <c r="DA14" s="646"/>
      <c r="DB14" s="646"/>
      <c r="DC14" s="646"/>
      <c r="DD14" s="614">
        <v>18830</v>
      </c>
      <c r="DE14" s="609"/>
      <c r="DF14" s="609"/>
      <c r="DG14" s="609"/>
      <c r="DH14" s="609"/>
      <c r="DI14" s="609"/>
      <c r="DJ14" s="609"/>
      <c r="DK14" s="609"/>
      <c r="DL14" s="609"/>
      <c r="DM14" s="609"/>
      <c r="DN14" s="609"/>
      <c r="DO14" s="609"/>
      <c r="DP14" s="610"/>
      <c r="DQ14" s="614">
        <v>13318</v>
      </c>
      <c r="DR14" s="609"/>
      <c r="DS14" s="609"/>
      <c r="DT14" s="609"/>
      <c r="DU14" s="609"/>
      <c r="DV14" s="609"/>
      <c r="DW14" s="609"/>
      <c r="DX14" s="609"/>
      <c r="DY14" s="609"/>
      <c r="DZ14" s="609"/>
      <c r="EA14" s="609"/>
      <c r="EB14" s="609"/>
      <c r="EC14" s="645"/>
    </row>
    <row r="15" spans="2:143" ht="11.25" customHeight="1">
      <c r="B15" s="605" t="s">
        <v>248</v>
      </c>
      <c r="C15" s="606"/>
      <c r="D15" s="606"/>
      <c r="E15" s="606"/>
      <c r="F15" s="606"/>
      <c r="G15" s="606"/>
      <c r="H15" s="606"/>
      <c r="I15" s="606"/>
      <c r="J15" s="606"/>
      <c r="K15" s="606"/>
      <c r="L15" s="606"/>
      <c r="M15" s="606"/>
      <c r="N15" s="606"/>
      <c r="O15" s="606"/>
      <c r="P15" s="606"/>
      <c r="Q15" s="607"/>
      <c r="R15" s="608">
        <v>808</v>
      </c>
      <c r="S15" s="609"/>
      <c r="T15" s="609"/>
      <c r="U15" s="609"/>
      <c r="V15" s="609"/>
      <c r="W15" s="609"/>
      <c r="X15" s="609"/>
      <c r="Y15" s="610"/>
      <c r="Z15" s="646">
        <v>0</v>
      </c>
      <c r="AA15" s="646"/>
      <c r="AB15" s="646"/>
      <c r="AC15" s="646"/>
      <c r="AD15" s="647">
        <v>808</v>
      </c>
      <c r="AE15" s="647"/>
      <c r="AF15" s="647"/>
      <c r="AG15" s="647"/>
      <c r="AH15" s="647"/>
      <c r="AI15" s="647"/>
      <c r="AJ15" s="647"/>
      <c r="AK15" s="647"/>
      <c r="AL15" s="611">
        <v>0.1</v>
      </c>
      <c r="AM15" s="612"/>
      <c r="AN15" s="612"/>
      <c r="AO15" s="648"/>
      <c r="AP15" s="605" t="s">
        <v>249</v>
      </c>
      <c r="AQ15" s="606"/>
      <c r="AR15" s="606"/>
      <c r="AS15" s="606"/>
      <c r="AT15" s="606"/>
      <c r="AU15" s="606"/>
      <c r="AV15" s="606"/>
      <c r="AW15" s="606"/>
      <c r="AX15" s="606"/>
      <c r="AY15" s="606"/>
      <c r="AZ15" s="606"/>
      <c r="BA15" s="606"/>
      <c r="BB15" s="606"/>
      <c r="BC15" s="606"/>
      <c r="BD15" s="606"/>
      <c r="BE15" s="606"/>
      <c r="BF15" s="607"/>
      <c r="BG15" s="608">
        <v>1365</v>
      </c>
      <c r="BH15" s="609"/>
      <c r="BI15" s="609"/>
      <c r="BJ15" s="609"/>
      <c r="BK15" s="609"/>
      <c r="BL15" s="609"/>
      <c r="BM15" s="609"/>
      <c r="BN15" s="610"/>
      <c r="BO15" s="646">
        <v>3.1</v>
      </c>
      <c r="BP15" s="646"/>
      <c r="BQ15" s="646"/>
      <c r="BR15" s="646"/>
      <c r="BS15" s="647" t="s">
        <v>122</v>
      </c>
      <c r="BT15" s="647"/>
      <c r="BU15" s="647"/>
      <c r="BV15" s="647"/>
      <c r="BW15" s="647"/>
      <c r="BX15" s="647"/>
      <c r="BY15" s="647"/>
      <c r="BZ15" s="647"/>
      <c r="CA15" s="647"/>
      <c r="CB15" s="682"/>
      <c r="CD15" s="605" t="s">
        <v>250</v>
      </c>
      <c r="CE15" s="606"/>
      <c r="CF15" s="606"/>
      <c r="CG15" s="606"/>
      <c r="CH15" s="606"/>
      <c r="CI15" s="606"/>
      <c r="CJ15" s="606"/>
      <c r="CK15" s="606"/>
      <c r="CL15" s="606"/>
      <c r="CM15" s="606"/>
      <c r="CN15" s="606"/>
      <c r="CO15" s="606"/>
      <c r="CP15" s="606"/>
      <c r="CQ15" s="607"/>
      <c r="CR15" s="608">
        <v>133227</v>
      </c>
      <c r="CS15" s="609"/>
      <c r="CT15" s="609"/>
      <c r="CU15" s="609"/>
      <c r="CV15" s="609"/>
      <c r="CW15" s="609"/>
      <c r="CX15" s="609"/>
      <c r="CY15" s="610"/>
      <c r="CZ15" s="646">
        <v>6.7</v>
      </c>
      <c r="DA15" s="646"/>
      <c r="DB15" s="646"/>
      <c r="DC15" s="646"/>
      <c r="DD15" s="614">
        <v>3405</v>
      </c>
      <c r="DE15" s="609"/>
      <c r="DF15" s="609"/>
      <c r="DG15" s="609"/>
      <c r="DH15" s="609"/>
      <c r="DI15" s="609"/>
      <c r="DJ15" s="609"/>
      <c r="DK15" s="609"/>
      <c r="DL15" s="609"/>
      <c r="DM15" s="609"/>
      <c r="DN15" s="609"/>
      <c r="DO15" s="609"/>
      <c r="DP15" s="610"/>
      <c r="DQ15" s="614">
        <v>103622</v>
      </c>
      <c r="DR15" s="609"/>
      <c r="DS15" s="609"/>
      <c r="DT15" s="609"/>
      <c r="DU15" s="609"/>
      <c r="DV15" s="609"/>
      <c r="DW15" s="609"/>
      <c r="DX15" s="609"/>
      <c r="DY15" s="609"/>
      <c r="DZ15" s="609"/>
      <c r="EA15" s="609"/>
      <c r="EB15" s="609"/>
      <c r="EC15" s="645"/>
    </row>
    <row r="16" spans="2:143" ht="11.25" customHeight="1">
      <c r="B16" s="605" t="s">
        <v>251</v>
      </c>
      <c r="C16" s="606"/>
      <c r="D16" s="606"/>
      <c r="E16" s="606"/>
      <c r="F16" s="606"/>
      <c r="G16" s="606"/>
      <c r="H16" s="606"/>
      <c r="I16" s="606"/>
      <c r="J16" s="606"/>
      <c r="K16" s="606"/>
      <c r="L16" s="606"/>
      <c r="M16" s="606"/>
      <c r="N16" s="606"/>
      <c r="O16" s="606"/>
      <c r="P16" s="606"/>
      <c r="Q16" s="607"/>
      <c r="R16" s="608">
        <v>518</v>
      </c>
      <c r="S16" s="609"/>
      <c r="T16" s="609"/>
      <c r="U16" s="609"/>
      <c r="V16" s="609"/>
      <c r="W16" s="609"/>
      <c r="X16" s="609"/>
      <c r="Y16" s="610"/>
      <c r="Z16" s="646">
        <v>0</v>
      </c>
      <c r="AA16" s="646"/>
      <c r="AB16" s="646"/>
      <c r="AC16" s="646"/>
      <c r="AD16" s="647">
        <v>518</v>
      </c>
      <c r="AE16" s="647"/>
      <c r="AF16" s="647"/>
      <c r="AG16" s="647"/>
      <c r="AH16" s="647"/>
      <c r="AI16" s="647"/>
      <c r="AJ16" s="647"/>
      <c r="AK16" s="647"/>
      <c r="AL16" s="611">
        <v>0.1</v>
      </c>
      <c r="AM16" s="612"/>
      <c r="AN16" s="612"/>
      <c r="AO16" s="648"/>
      <c r="AP16" s="605" t="s">
        <v>252</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2"/>
      <c r="CD16" s="605" t="s">
        <v>253</v>
      </c>
      <c r="CE16" s="606"/>
      <c r="CF16" s="606"/>
      <c r="CG16" s="606"/>
      <c r="CH16" s="606"/>
      <c r="CI16" s="606"/>
      <c r="CJ16" s="606"/>
      <c r="CK16" s="606"/>
      <c r="CL16" s="606"/>
      <c r="CM16" s="606"/>
      <c r="CN16" s="606"/>
      <c r="CO16" s="606"/>
      <c r="CP16" s="606"/>
      <c r="CQ16" s="607"/>
      <c r="CR16" s="608">
        <v>9892</v>
      </c>
      <c r="CS16" s="609"/>
      <c r="CT16" s="609"/>
      <c r="CU16" s="609"/>
      <c r="CV16" s="609"/>
      <c r="CW16" s="609"/>
      <c r="CX16" s="609"/>
      <c r="CY16" s="610"/>
      <c r="CZ16" s="646">
        <v>0.5</v>
      </c>
      <c r="DA16" s="646"/>
      <c r="DB16" s="646"/>
      <c r="DC16" s="646"/>
      <c r="DD16" s="614" t="s">
        <v>122</v>
      </c>
      <c r="DE16" s="609"/>
      <c r="DF16" s="609"/>
      <c r="DG16" s="609"/>
      <c r="DH16" s="609"/>
      <c r="DI16" s="609"/>
      <c r="DJ16" s="609"/>
      <c r="DK16" s="609"/>
      <c r="DL16" s="609"/>
      <c r="DM16" s="609"/>
      <c r="DN16" s="609"/>
      <c r="DO16" s="609"/>
      <c r="DP16" s="610"/>
      <c r="DQ16" s="614">
        <v>9892</v>
      </c>
      <c r="DR16" s="609"/>
      <c r="DS16" s="609"/>
      <c r="DT16" s="609"/>
      <c r="DU16" s="609"/>
      <c r="DV16" s="609"/>
      <c r="DW16" s="609"/>
      <c r="DX16" s="609"/>
      <c r="DY16" s="609"/>
      <c r="DZ16" s="609"/>
      <c r="EA16" s="609"/>
      <c r="EB16" s="609"/>
      <c r="EC16" s="645"/>
    </row>
    <row r="17" spans="2:133" ht="11.25" customHeight="1">
      <c r="B17" s="605" t="s">
        <v>254</v>
      </c>
      <c r="C17" s="606"/>
      <c r="D17" s="606"/>
      <c r="E17" s="606"/>
      <c r="F17" s="606"/>
      <c r="G17" s="606"/>
      <c r="H17" s="606"/>
      <c r="I17" s="606"/>
      <c r="J17" s="606"/>
      <c r="K17" s="606"/>
      <c r="L17" s="606"/>
      <c r="M17" s="606"/>
      <c r="N17" s="606"/>
      <c r="O17" s="606"/>
      <c r="P17" s="606"/>
      <c r="Q17" s="607"/>
      <c r="R17" s="608">
        <v>1434</v>
      </c>
      <c r="S17" s="609"/>
      <c r="T17" s="609"/>
      <c r="U17" s="609"/>
      <c r="V17" s="609"/>
      <c r="W17" s="609"/>
      <c r="X17" s="609"/>
      <c r="Y17" s="610"/>
      <c r="Z17" s="646">
        <v>0.1</v>
      </c>
      <c r="AA17" s="646"/>
      <c r="AB17" s="646"/>
      <c r="AC17" s="646"/>
      <c r="AD17" s="647">
        <v>1434</v>
      </c>
      <c r="AE17" s="647"/>
      <c r="AF17" s="647"/>
      <c r="AG17" s="647"/>
      <c r="AH17" s="647"/>
      <c r="AI17" s="647"/>
      <c r="AJ17" s="647"/>
      <c r="AK17" s="647"/>
      <c r="AL17" s="611">
        <v>0.1</v>
      </c>
      <c r="AM17" s="612"/>
      <c r="AN17" s="612"/>
      <c r="AO17" s="648"/>
      <c r="AP17" s="605" t="s">
        <v>255</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2"/>
      <c r="CD17" s="605" t="s">
        <v>256</v>
      </c>
      <c r="CE17" s="606"/>
      <c r="CF17" s="606"/>
      <c r="CG17" s="606"/>
      <c r="CH17" s="606"/>
      <c r="CI17" s="606"/>
      <c r="CJ17" s="606"/>
      <c r="CK17" s="606"/>
      <c r="CL17" s="606"/>
      <c r="CM17" s="606"/>
      <c r="CN17" s="606"/>
      <c r="CO17" s="606"/>
      <c r="CP17" s="606"/>
      <c r="CQ17" s="607"/>
      <c r="CR17" s="608">
        <v>281622</v>
      </c>
      <c r="CS17" s="609"/>
      <c r="CT17" s="609"/>
      <c r="CU17" s="609"/>
      <c r="CV17" s="609"/>
      <c r="CW17" s="609"/>
      <c r="CX17" s="609"/>
      <c r="CY17" s="610"/>
      <c r="CZ17" s="646">
        <v>14.2</v>
      </c>
      <c r="DA17" s="646"/>
      <c r="DB17" s="646"/>
      <c r="DC17" s="646"/>
      <c r="DD17" s="614" t="s">
        <v>122</v>
      </c>
      <c r="DE17" s="609"/>
      <c r="DF17" s="609"/>
      <c r="DG17" s="609"/>
      <c r="DH17" s="609"/>
      <c r="DI17" s="609"/>
      <c r="DJ17" s="609"/>
      <c r="DK17" s="609"/>
      <c r="DL17" s="609"/>
      <c r="DM17" s="609"/>
      <c r="DN17" s="609"/>
      <c r="DO17" s="609"/>
      <c r="DP17" s="610"/>
      <c r="DQ17" s="614">
        <v>281622</v>
      </c>
      <c r="DR17" s="609"/>
      <c r="DS17" s="609"/>
      <c r="DT17" s="609"/>
      <c r="DU17" s="609"/>
      <c r="DV17" s="609"/>
      <c r="DW17" s="609"/>
      <c r="DX17" s="609"/>
      <c r="DY17" s="609"/>
      <c r="DZ17" s="609"/>
      <c r="EA17" s="609"/>
      <c r="EB17" s="609"/>
      <c r="EC17" s="645"/>
    </row>
    <row r="18" spans="2:133" ht="11.25" customHeight="1">
      <c r="B18" s="605" t="s">
        <v>257</v>
      </c>
      <c r="C18" s="606"/>
      <c r="D18" s="606"/>
      <c r="E18" s="606"/>
      <c r="F18" s="606"/>
      <c r="G18" s="606"/>
      <c r="H18" s="606"/>
      <c r="I18" s="606"/>
      <c r="J18" s="606"/>
      <c r="K18" s="606"/>
      <c r="L18" s="606"/>
      <c r="M18" s="606"/>
      <c r="N18" s="606"/>
      <c r="O18" s="606"/>
      <c r="P18" s="606"/>
      <c r="Q18" s="607"/>
      <c r="R18" s="608" t="s">
        <v>122</v>
      </c>
      <c r="S18" s="609"/>
      <c r="T18" s="609"/>
      <c r="U18" s="609"/>
      <c r="V18" s="609"/>
      <c r="W18" s="609"/>
      <c r="X18" s="609"/>
      <c r="Y18" s="610"/>
      <c r="Z18" s="646" t="s">
        <v>122</v>
      </c>
      <c r="AA18" s="646"/>
      <c r="AB18" s="646"/>
      <c r="AC18" s="646"/>
      <c r="AD18" s="647" t="s">
        <v>122</v>
      </c>
      <c r="AE18" s="647"/>
      <c r="AF18" s="647"/>
      <c r="AG18" s="647"/>
      <c r="AH18" s="647"/>
      <c r="AI18" s="647"/>
      <c r="AJ18" s="647"/>
      <c r="AK18" s="647"/>
      <c r="AL18" s="611" t="s">
        <v>122</v>
      </c>
      <c r="AM18" s="612"/>
      <c r="AN18" s="612"/>
      <c r="AO18" s="648"/>
      <c r="AP18" s="605" t="s">
        <v>258</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2"/>
      <c r="CD18" s="605" t="s">
        <v>259</v>
      </c>
      <c r="CE18" s="606"/>
      <c r="CF18" s="606"/>
      <c r="CG18" s="606"/>
      <c r="CH18" s="606"/>
      <c r="CI18" s="606"/>
      <c r="CJ18" s="606"/>
      <c r="CK18" s="606"/>
      <c r="CL18" s="606"/>
      <c r="CM18" s="606"/>
      <c r="CN18" s="606"/>
      <c r="CO18" s="606"/>
      <c r="CP18" s="606"/>
      <c r="CQ18" s="607"/>
      <c r="CR18" s="608">
        <v>1760</v>
      </c>
      <c r="CS18" s="609"/>
      <c r="CT18" s="609"/>
      <c r="CU18" s="609"/>
      <c r="CV18" s="609"/>
      <c r="CW18" s="609"/>
      <c r="CX18" s="609"/>
      <c r="CY18" s="610"/>
      <c r="CZ18" s="646">
        <v>0.1</v>
      </c>
      <c r="DA18" s="646"/>
      <c r="DB18" s="646"/>
      <c r="DC18" s="646"/>
      <c r="DD18" s="614" t="s">
        <v>122</v>
      </c>
      <c r="DE18" s="609"/>
      <c r="DF18" s="609"/>
      <c r="DG18" s="609"/>
      <c r="DH18" s="609"/>
      <c r="DI18" s="609"/>
      <c r="DJ18" s="609"/>
      <c r="DK18" s="609"/>
      <c r="DL18" s="609"/>
      <c r="DM18" s="609"/>
      <c r="DN18" s="609"/>
      <c r="DO18" s="609"/>
      <c r="DP18" s="610"/>
      <c r="DQ18" s="614">
        <v>1760</v>
      </c>
      <c r="DR18" s="609"/>
      <c r="DS18" s="609"/>
      <c r="DT18" s="609"/>
      <c r="DU18" s="609"/>
      <c r="DV18" s="609"/>
      <c r="DW18" s="609"/>
      <c r="DX18" s="609"/>
      <c r="DY18" s="609"/>
      <c r="DZ18" s="609"/>
      <c r="EA18" s="609"/>
      <c r="EB18" s="609"/>
      <c r="EC18" s="645"/>
    </row>
    <row r="19" spans="2:133" ht="11.25" customHeight="1">
      <c r="B19" s="605" t="s">
        <v>260</v>
      </c>
      <c r="C19" s="606"/>
      <c r="D19" s="606"/>
      <c r="E19" s="606"/>
      <c r="F19" s="606"/>
      <c r="G19" s="606"/>
      <c r="H19" s="606"/>
      <c r="I19" s="606"/>
      <c r="J19" s="606"/>
      <c r="K19" s="606"/>
      <c r="L19" s="606"/>
      <c r="M19" s="606"/>
      <c r="N19" s="606"/>
      <c r="O19" s="606"/>
      <c r="P19" s="606"/>
      <c r="Q19" s="607"/>
      <c r="R19" s="608">
        <v>1434</v>
      </c>
      <c r="S19" s="609"/>
      <c r="T19" s="609"/>
      <c r="U19" s="609"/>
      <c r="V19" s="609"/>
      <c r="W19" s="609"/>
      <c r="X19" s="609"/>
      <c r="Y19" s="610"/>
      <c r="Z19" s="646">
        <v>0.1</v>
      </c>
      <c r="AA19" s="646"/>
      <c r="AB19" s="646"/>
      <c r="AC19" s="646"/>
      <c r="AD19" s="647">
        <v>1434</v>
      </c>
      <c r="AE19" s="647"/>
      <c r="AF19" s="647"/>
      <c r="AG19" s="647"/>
      <c r="AH19" s="647"/>
      <c r="AI19" s="647"/>
      <c r="AJ19" s="647"/>
      <c r="AK19" s="647"/>
      <c r="AL19" s="611">
        <v>0.1</v>
      </c>
      <c r="AM19" s="612"/>
      <c r="AN19" s="612"/>
      <c r="AO19" s="648"/>
      <c r="AP19" s="605" t="s">
        <v>261</v>
      </c>
      <c r="AQ19" s="606"/>
      <c r="AR19" s="606"/>
      <c r="AS19" s="606"/>
      <c r="AT19" s="606"/>
      <c r="AU19" s="606"/>
      <c r="AV19" s="606"/>
      <c r="AW19" s="606"/>
      <c r="AX19" s="606"/>
      <c r="AY19" s="606"/>
      <c r="AZ19" s="606"/>
      <c r="BA19" s="606"/>
      <c r="BB19" s="606"/>
      <c r="BC19" s="606"/>
      <c r="BD19" s="606"/>
      <c r="BE19" s="606"/>
      <c r="BF19" s="607"/>
      <c r="BG19" s="608" t="s">
        <v>122</v>
      </c>
      <c r="BH19" s="609"/>
      <c r="BI19" s="609"/>
      <c r="BJ19" s="609"/>
      <c r="BK19" s="609"/>
      <c r="BL19" s="609"/>
      <c r="BM19" s="609"/>
      <c r="BN19" s="610"/>
      <c r="BO19" s="646" t="s">
        <v>122</v>
      </c>
      <c r="BP19" s="646"/>
      <c r="BQ19" s="646"/>
      <c r="BR19" s="646"/>
      <c r="BS19" s="647" t="s">
        <v>122</v>
      </c>
      <c r="BT19" s="647"/>
      <c r="BU19" s="647"/>
      <c r="BV19" s="647"/>
      <c r="BW19" s="647"/>
      <c r="BX19" s="647"/>
      <c r="BY19" s="647"/>
      <c r="BZ19" s="647"/>
      <c r="CA19" s="647"/>
      <c r="CB19" s="682"/>
      <c r="CD19" s="605" t="s">
        <v>262</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c r="B20" s="683" t="s">
        <v>263</v>
      </c>
      <c r="C20" s="684"/>
      <c r="D20" s="684"/>
      <c r="E20" s="684"/>
      <c r="F20" s="684"/>
      <c r="G20" s="684"/>
      <c r="H20" s="684"/>
      <c r="I20" s="684"/>
      <c r="J20" s="684"/>
      <c r="K20" s="684"/>
      <c r="L20" s="684"/>
      <c r="M20" s="684"/>
      <c r="N20" s="684"/>
      <c r="O20" s="684"/>
      <c r="P20" s="684"/>
      <c r="Q20" s="685"/>
      <c r="R20" s="608" t="s">
        <v>122</v>
      </c>
      <c r="S20" s="609"/>
      <c r="T20" s="609"/>
      <c r="U20" s="609"/>
      <c r="V20" s="609"/>
      <c r="W20" s="609"/>
      <c r="X20" s="609"/>
      <c r="Y20" s="610"/>
      <c r="Z20" s="646" t="s">
        <v>122</v>
      </c>
      <c r="AA20" s="646"/>
      <c r="AB20" s="646"/>
      <c r="AC20" s="646"/>
      <c r="AD20" s="647" t="s">
        <v>122</v>
      </c>
      <c r="AE20" s="647"/>
      <c r="AF20" s="647"/>
      <c r="AG20" s="647"/>
      <c r="AH20" s="647"/>
      <c r="AI20" s="647"/>
      <c r="AJ20" s="647"/>
      <c r="AK20" s="647"/>
      <c r="AL20" s="611" t="s">
        <v>122</v>
      </c>
      <c r="AM20" s="612"/>
      <c r="AN20" s="612"/>
      <c r="AO20" s="648"/>
      <c r="AP20" s="605" t="s">
        <v>264</v>
      </c>
      <c r="AQ20" s="606"/>
      <c r="AR20" s="606"/>
      <c r="AS20" s="606"/>
      <c r="AT20" s="606"/>
      <c r="AU20" s="606"/>
      <c r="AV20" s="606"/>
      <c r="AW20" s="606"/>
      <c r="AX20" s="606"/>
      <c r="AY20" s="606"/>
      <c r="AZ20" s="606"/>
      <c r="BA20" s="606"/>
      <c r="BB20" s="606"/>
      <c r="BC20" s="606"/>
      <c r="BD20" s="606"/>
      <c r="BE20" s="606"/>
      <c r="BF20" s="607"/>
      <c r="BG20" s="608" t="s">
        <v>122</v>
      </c>
      <c r="BH20" s="609"/>
      <c r="BI20" s="609"/>
      <c r="BJ20" s="609"/>
      <c r="BK20" s="609"/>
      <c r="BL20" s="609"/>
      <c r="BM20" s="609"/>
      <c r="BN20" s="610"/>
      <c r="BO20" s="646" t="s">
        <v>122</v>
      </c>
      <c r="BP20" s="646"/>
      <c r="BQ20" s="646"/>
      <c r="BR20" s="646"/>
      <c r="BS20" s="647" t="s">
        <v>122</v>
      </c>
      <c r="BT20" s="647"/>
      <c r="BU20" s="647"/>
      <c r="BV20" s="647"/>
      <c r="BW20" s="647"/>
      <c r="BX20" s="647"/>
      <c r="BY20" s="647"/>
      <c r="BZ20" s="647"/>
      <c r="CA20" s="647"/>
      <c r="CB20" s="682"/>
      <c r="CD20" s="605" t="s">
        <v>265</v>
      </c>
      <c r="CE20" s="606"/>
      <c r="CF20" s="606"/>
      <c r="CG20" s="606"/>
      <c r="CH20" s="606"/>
      <c r="CI20" s="606"/>
      <c r="CJ20" s="606"/>
      <c r="CK20" s="606"/>
      <c r="CL20" s="606"/>
      <c r="CM20" s="606"/>
      <c r="CN20" s="606"/>
      <c r="CO20" s="606"/>
      <c r="CP20" s="606"/>
      <c r="CQ20" s="607"/>
      <c r="CR20" s="608">
        <v>1981545</v>
      </c>
      <c r="CS20" s="609"/>
      <c r="CT20" s="609"/>
      <c r="CU20" s="609"/>
      <c r="CV20" s="609"/>
      <c r="CW20" s="609"/>
      <c r="CX20" s="609"/>
      <c r="CY20" s="610"/>
      <c r="CZ20" s="646">
        <v>100</v>
      </c>
      <c r="DA20" s="646"/>
      <c r="DB20" s="646"/>
      <c r="DC20" s="646"/>
      <c r="DD20" s="614">
        <v>491037</v>
      </c>
      <c r="DE20" s="609"/>
      <c r="DF20" s="609"/>
      <c r="DG20" s="609"/>
      <c r="DH20" s="609"/>
      <c r="DI20" s="609"/>
      <c r="DJ20" s="609"/>
      <c r="DK20" s="609"/>
      <c r="DL20" s="609"/>
      <c r="DM20" s="609"/>
      <c r="DN20" s="609"/>
      <c r="DO20" s="609"/>
      <c r="DP20" s="610"/>
      <c r="DQ20" s="614">
        <v>1397517</v>
      </c>
      <c r="DR20" s="609"/>
      <c r="DS20" s="609"/>
      <c r="DT20" s="609"/>
      <c r="DU20" s="609"/>
      <c r="DV20" s="609"/>
      <c r="DW20" s="609"/>
      <c r="DX20" s="609"/>
      <c r="DY20" s="609"/>
      <c r="DZ20" s="609"/>
      <c r="EA20" s="609"/>
      <c r="EB20" s="609"/>
      <c r="EC20" s="645"/>
    </row>
    <row r="21" spans="2:133" ht="11.25" customHeight="1">
      <c r="B21" s="605" t="s">
        <v>266</v>
      </c>
      <c r="C21" s="606"/>
      <c r="D21" s="606"/>
      <c r="E21" s="606"/>
      <c r="F21" s="606"/>
      <c r="G21" s="606"/>
      <c r="H21" s="606"/>
      <c r="I21" s="606"/>
      <c r="J21" s="606"/>
      <c r="K21" s="606"/>
      <c r="L21" s="606"/>
      <c r="M21" s="606"/>
      <c r="N21" s="606"/>
      <c r="O21" s="606"/>
      <c r="P21" s="606"/>
      <c r="Q21" s="607"/>
      <c r="R21" s="608">
        <v>1104846</v>
      </c>
      <c r="S21" s="609"/>
      <c r="T21" s="609"/>
      <c r="U21" s="609"/>
      <c r="V21" s="609"/>
      <c r="W21" s="609"/>
      <c r="X21" s="609"/>
      <c r="Y21" s="610"/>
      <c r="Z21" s="646">
        <v>52.6</v>
      </c>
      <c r="AA21" s="646"/>
      <c r="AB21" s="646"/>
      <c r="AC21" s="646"/>
      <c r="AD21" s="647">
        <v>834393</v>
      </c>
      <c r="AE21" s="647"/>
      <c r="AF21" s="647"/>
      <c r="AG21" s="647"/>
      <c r="AH21" s="647"/>
      <c r="AI21" s="647"/>
      <c r="AJ21" s="647"/>
      <c r="AK21" s="647"/>
      <c r="AL21" s="611">
        <v>87</v>
      </c>
      <c r="AM21" s="612"/>
      <c r="AN21" s="612"/>
      <c r="AO21" s="648"/>
      <c r="AP21" s="605" t="s">
        <v>267</v>
      </c>
      <c r="AQ21" s="686"/>
      <c r="AR21" s="686"/>
      <c r="AS21" s="686"/>
      <c r="AT21" s="686"/>
      <c r="AU21" s="686"/>
      <c r="AV21" s="686"/>
      <c r="AW21" s="686"/>
      <c r="AX21" s="686"/>
      <c r="AY21" s="686"/>
      <c r="AZ21" s="686"/>
      <c r="BA21" s="686"/>
      <c r="BB21" s="686"/>
      <c r="BC21" s="686"/>
      <c r="BD21" s="686"/>
      <c r="BE21" s="686"/>
      <c r="BF21" s="687"/>
      <c r="BG21" s="608" t="s">
        <v>122</v>
      </c>
      <c r="BH21" s="609"/>
      <c r="BI21" s="609"/>
      <c r="BJ21" s="609"/>
      <c r="BK21" s="609"/>
      <c r="BL21" s="609"/>
      <c r="BM21" s="609"/>
      <c r="BN21" s="610"/>
      <c r="BO21" s="646" t="s">
        <v>122</v>
      </c>
      <c r="BP21" s="646"/>
      <c r="BQ21" s="646"/>
      <c r="BR21" s="646"/>
      <c r="BS21" s="647" t="s">
        <v>122</v>
      </c>
      <c r="BT21" s="647"/>
      <c r="BU21" s="647"/>
      <c r="BV21" s="647"/>
      <c r="BW21" s="647"/>
      <c r="BX21" s="647"/>
      <c r="BY21" s="647"/>
      <c r="BZ21" s="647"/>
      <c r="CA21" s="647"/>
      <c r="CB21" s="682"/>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c r="B22" s="605" t="s">
        <v>268</v>
      </c>
      <c r="C22" s="606"/>
      <c r="D22" s="606"/>
      <c r="E22" s="606"/>
      <c r="F22" s="606"/>
      <c r="G22" s="606"/>
      <c r="H22" s="606"/>
      <c r="I22" s="606"/>
      <c r="J22" s="606"/>
      <c r="K22" s="606"/>
      <c r="L22" s="606"/>
      <c r="M22" s="606"/>
      <c r="N22" s="606"/>
      <c r="O22" s="606"/>
      <c r="P22" s="606"/>
      <c r="Q22" s="607"/>
      <c r="R22" s="608">
        <v>834393</v>
      </c>
      <c r="S22" s="609"/>
      <c r="T22" s="609"/>
      <c r="U22" s="609"/>
      <c r="V22" s="609"/>
      <c r="W22" s="609"/>
      <c r="X22" s="609"/>
      <c r="Y22" s="610"/>
      <c r="Z22" s="646">
        <v>39.799999999999997</v>
      </c>
      <c r="AA22" s="646"/>
      <c r="AB22" s="646"/>
      <c r="AC22" s="646"/>
      <c r="AD22" s="647">
        <v>834393</v>
      </c>
      <c r="AE22" s="647"/>
      <c r="AF22" s="647"/>
      <c r="AG22" s="647"/>
      <c r="AH22" s="647"/>
      <c r="AI22" s="647"/>
      <c r="AJ22" s="647"/>
      <c r="AK22" s="647"/>
      <c r="AL22" s="611">
        <v>87</v>
      </c>
      <c r="AM22" s="612"/>
      <c r="AN22" s="612"/>
      <c r="AO22" s="648"/>
      <c r="AP22" s="605" t="s">
        <v>269</v>
      </c>
      <c r="AQ22" s="686"/>
      <c r="AR22" s="686"/>
      <c r="AS22" s="686"/>
      <c r="AT22" s="686"/>
      <c r="AU22" s="686"/>
      <c r="AV22" s="686"/>
      <c r="AW22" s="686"/>
      <c r="AX22" s="686"/>
      <c r="AY22" s="686"/>
      <c r="AZ22" s="686"/>
      <c r="BA22" s="686"/>
      <c r="BB22" s="686"/>
      <c r="BC22" s="686"/>
      <c r="BD22" s="686"/>
      <c r="BE22" s="686"/>
      <c r="BF22" s="687"/>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2"/>
      <c r="CD22" s="660" t="s">
        <v>270</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c r="B23" s="605" t="s">
        <v>271</v>
      </c>
      <c r="C23" s="606"/>
      <c r="D23" s="606"/>
      <c r="E23" s="606"/>
      <c r="F23" s="606"/>
      <c r="G23" s="606"/>
      <c r="H23" s="606"/>
      <c r="I23" s="606"/>
      <c r="J23" s="606"/>
      <c r="K23" s="606"/>
      <c r="L23" s="606"/>
      <c r="M23" s="606"/>
      <c r="N23" s="606"/>
      <c r="O23" s="606"/>
      <c r="P23" s="606"/>
      <c r="Q23" s="607"/>
      <c r="R23" s="608">
        <v>270453</v>
      </c>
      <c r="S23" s="609"/>
      <c r="T23" s="609"/>
      <c r="U23" s="609"/>
      <c r="V23" s="609"/>
      <c r="W23" s="609"/>
      <c r="X23" s="609"/>
      <c r="Y23" s="610"/>
      <c r="Z23" s="646">
        <v>12.9</v>
      </c>
      <c r="AA23" s="646"/>
      <c r="AB23" s="646"/>
      <c r="AC23" s="646"/>
      <c r="AD23" s="647" t="s">
        <v>122</v>
      </c>
      <c r="AE23" s="647"/>
      <c r="AF23" s="647"/>
      <c r="AG23" s="647"/>
      <c r="AH23" s="647"/>
      <c r="AI23" s="647"/>
      <c r="AJ23" s="647"/>
      <c r="AK23" s="647"/>
      <c r="AL23" s="611" t="s">
        <v>122</v>
      </c>
      <c r="AM23" s="612"/>
      <c r="AN23" s="612"/>
      <c r="AO23" s="648"/>
      <c r="AP23" s="605" t="s">
        <v>272</v>
      </c>
      <c r="AQ23" s="686"/>
      <c r="AR23" s="686"/>
      <c r="AS23" s="686"/>
      <c r="AT23" s="686"/>
      <c r="AU23" s="686"/>
      <c r="AV23" s="686"/>
      <c r="AW23" s="686"/>
      <c r="AX23" s="686"/>
      <c r="AY23" s="686"/>
      <c r="AZ23" s="686"/>
      <c r="BA23" s="686"/>
      <c r="BB23" s="686"/>
      <c r="BC23" s="686"/>
      <c r="BD23" s="686"/>
      <c r="BE23" s="686"/>
      <c r="BF23" s="687"/>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2"/>
      <c r="CD23" s="660" t="s">
        <v>212</v>
      </c>
      <c r="CE23" s="661"/>
      <c r="CF23" s="661"/>
      <c r="CG23" s="661"/>
      <c r="CH23" s="661"/>
      <c r="CI23" s="661"/>
      <c r="CJ23" s="661"/>
      <c r="CK23" s="661"/>
      <c r="CL23" s="661"/>
      <c r="CM23" s="661"/>
      <c r="CN23" s="661"/>
      <c r="CO23" s="661"/>
      <c r="CP23" s="661"/>
      <c r="CQ23" s="662"/>
      <c r="CR23" s="660" t="s">
        <v>273</v>
      </c>
      <c r="CS23" s="661"/>
      <c r="CT23" s="661"/>
      <c r="CU23" s="661"/>
      <c r="CV23" s="661"/>
      <c r="CW23" s="661"/>
      <c r="CX23" s="661"/>
      <c r="CY23" s="662"/>
      <c r="CZ23" s="660" t="s">
        <v>274</v>
      </c>
      <c r="DA23" s="661"/>
      <c r="DB23" s="661"/>
      <c r="DC23" s="662"/>
      <c r="DD23" s="660" t="s">
        <v>275</v>
      </c>
      <c r="DE23" s="661"/>
      <c r="DF23" s="661"/>
      <c r="DG23" s="661"/>
      <c r="DH23" s="661"/>
      <c r="DI23" s="661"/>
      <c r="DJ23" s="661"/>
      <c r="DK23" s="662"/>
      <c r="DL23" s="698" t="s">
        <v>276</v>
      </c>
      <c r="DM23" s="699"/>
      <c r="DN23" s="699"/>
      <c r="DO23" s="699"/>
      <c r="DP23" s="699"/>
      <c r="DQ23" s="699"/>
      <c r="DR23" s="699"/>
      <c r="DS23" s="699"/>
      <c r="DT23" s="699"/>
      <c r="DU23" s="699"/>
      <c r="DV23" s="700"/>
      <c r="DW23" s="660" t="s">
        <v>277</v>
      </c>
      <c r="DX23" s="661"/>
      <c r="DY23" s="661"/>
      <c r="DZ23" s="661"/>
      <c r="EA23" s="661"/>
      <c r="EB23" s="661"/>
      <c r="EC23" s="662"/>
    </row>
    <row r="24" spans="2:133" ht="11.25" customHeight="1">
      <c r="B24" s="605" t="s">
        <v>278</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279</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2"/>
      <c r="CD24" s="666" t="s">
        <v>280</v>
      </c>
      <c r="CE24" s="667"/>
      <c r="CF24" s="667"/>
      <c r="CG24" s="667"/>
      <c r="CH24" s="667"/>
      <c r="CI24" s="667"/>
      <c r="CJ24" s="667"/>
      <c r="CK24" s="667"/>
      <c r="CL24" s="667"/>
      <c r="CM24" s="667"/>
      <c r="CN24" s="667"/>
      <c r="CO24" s="667"/>
      <c r="CP24" s="667"/>
      <c r="CQ24" s="668"/>
      <c r="CR24" s="663">
        <v>713749</v>
      </c>
      <c r="CS24" s="664"/>
      <c r="CT24" s="664"/>
      <c r="CU24" s="664"/>
      <c r="CV24" s="664"/>
      <c r="CW24" s="664"/>
      <c r="CX24" s="664"/>
      <c r="CY24" s="689"/>
      <c r="CZ24" s="690">
        <v>36</v>
      </c>
      <c r="DA24" s="672"/>
      <c r="DB24" s="672"/>
      <c r="DC24" s="692"/>
      <c r="DD24" s="688">
        <v>638895</v>
      </c>
      <c r="DE24" s="664"/>
      <c r="DF24" s="664"/>
      <c r="DG24" s="664"/>
      <c r="DH24" s="664"/>
      <c r="DI24" s="664"/>
      <c r="DJ24" s="664"/>
      <c r="DK24" s="689"/>
      <c r="DL24" s="688">
        <v>628206</v>
      </c>
      <c r="DM24" s="664"/>
      <c r="DN24" s="664"/>
      <c r="DO24" s="664"/>
      <c r="DP24" s="664"/>
      <c r="DQ24" s="664"/>
      <c r="DR24" s="664"/>
      <c r="DS24" s="664"/>
      <c r="DT24" s="664"/>
      <c r="DU24" s="664"/>
      <c r="DV24" s="689"/>
      <c r="DW24" s="690">
        <v>65.400000000000006</v>
      </c>
      <c r="DX24" s="672"/>
      <c r="DY24" s="672"/>
      <c r="DZ24" s="672"/>
      <c r="EA24" s="672"/>
      <c r="EB24" s="672"/>
      <c r="EC24" s="691"/>
    </row>
    <row r="25" spans="2:133" ht="11.25" customHeight="1">
      <c r="B25" s="605" t="s">
        <v>281</v>
      </c>
      <c r="C25" s="606"/>
      <c r="D25" s="606"/>
      <c r="E25" s="606"/>
      <c r="F25" s="606"/>
      <c r="G25" s="606"/>
      <c r="H25" s="606"/>
      <c r="I25" s="606"/>
      <c r="J25" s="606"/>
      <c r="K25" s="606"/>
      <c r="L25" s="606"/>
      <c r="M25" s="606"/>
      <c r="N25" s="606"/>
      <c r="O25" s="606"/>
      <c r="P25" s="606"/>
      <c r="Q25" s="607"/>
      <c r="R25" s="608">
        <v>1171589</v>
      </c>
      <c r="S25" s="609"/>
      <c r="T25" s="609"/>
      <c r="U25" s="609"/>
      <c r="V25" s="609"/>
      <c r="W25" s="609"/>
      <c r="X25" s="609"/>
      <c r="Y25" s="610"/>
      <c r="Z25" s="646">
        <v>55.8</v>
      </c>
      <c r="AA25" s="646"/>
      <c r="AB25" s="646"/>
      <c r="AC25" s="646"/>
      <c r="AD25" s="647">
        <v>901136</v>
      </c>
      <c r="AE25" s="647"/>
      <c r="AF25" s="647"/>
      <c r="AG25" s="647"/>
      <c r="AH25" s="647"/>
      <c r="AI25" s="647"/>
      <c r="AJ25" s="647"/>
      <c r="AK25" s="647"/>
      <c r="AL25" s="611">
        <v>93.9</v>
      </c>
      <c r="AM25" s="612"/>
      <c r="AN25" s="612"/>
      <c r="AO25" s="648"/>
      <c r="AP25" s="605" t="s">
        <v>282</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2"/>
      <c r="CD25" s="605" t="s">
        <v>283</v>
      </c>
      <c r="CE25" s="606"/>
      <c r="CF25" s="606"/>
      <c r="CG25" s="606"/>
      <c r="CH25" s="606"/>
      <c r="CI25" s="606"/>
      <c r="CJ25" s="606"/>
      <c r="CK25" s="606"/>
      <c r="CL25" s="606"/>
      <c r="CM25" s="606"/>
      <c r="CN25" s="606"/>
      <c r="CO25" s="606"/>
      <c r="CP25" s="606"/>
      <c r="CQ25" s="607"/>
      <c r="CR25" s="608">
        <v>393748</v>
      </c>
      <c r="CS25" s="621"/>
      <c r="CT25" s="621"/>
      <c r="CU25" s="621"/>
      <c r="CV25" s="621"/>
      <c r="CW25" s="621"/>
      <c r="CX25" s="621"/>
      <c r="CY25" s="622"/>
      <c r="CZ25" s="611">
        <v>19.899999999999999</v>
      </c>
      <c r="DA25" s="623"/>
      <c r="DB25" s="623"/>
      <c r="DC25" s="624"/>
      <c r="DD25" s="614">
        <v>334583</v>
      </c>
      <c r="DE25" s="621"/>
      <c r="DF25" s="621"/>
      <c r="DG25" s="621"/>
      <c r="DH25" s="621"/>
      <c r="DI25" s="621"/>
      <c r="DJ25" s="621"/>
      <c r="DK25" s="622"/>
      <c r="DL25" s="614">
        <v>334524</v>
      </c>
      <c r="DM25" s="621"/>
      <c r="DN25" s="621"/>
      <c r="DO25" s="621"/>
      <c r="DP25" s="621"/>
      <c r="DQ25" s="621"/>
      <c r="DR25" s="621"/>
      <c r="DS25" s="621"/>
      <c r="DT25" s="621"/>
      <c r="DU25" s="621"/>
      <c r="DV25" s="622"/>
      <c r="DW25" s="611">
        <v>34.799999999999997</v>
      </c>
      <c r="DX25" s="623"/>
      <c r="DY25" s="623"/>
      <c r="DZ25" s="623"/>
      <c r="EA25" s="623"/>
      <c r="EB25" s="623"/>
      <c r="EC25" s="635"/>
    </row>
    <row r="26" spans="2:133" ht="11.25" customHeight="1">
      <c r="B26" s="605" t="s">
        <v>284</v>
      </c>
      <c r="C26" s="606"/>
      <c r="D26" s="606"/>
      <c r="E26" s="606"/>
      <c r="F26" s="606"/>
      <c r="G26" s="606"/>
      <c r="H26" s="606"/>
      <c r="I26" s="606"/>
      <c r="J26" s="606"/>
      <c r="K26" s="606"/>
      <c r="L26" s="606"/>
      <c r="M26" s="606"/>
      <c r="N26" s="606"/>
      <c r="O26" s="606"/>
      <c r="P26" s="606"/>
      <c r="Q26" s="607"/>
      <c r="R26" s="608" t="s">
        <v>122</v>
      </c>
      <c r="S26" s="609"/>
      <c r="T26" s="609"/>
      <c r="U26" s="609"/>
      <c r="V26" s="609"/>
      <c r="W26" s="609"/>
      <c r="X26" s="609"/>
      <c r="Y26" s="610"/>
      <c r="Z26" s="646" t="s">
        <v>122</v>
      </c>
      <c r="AA26" s="646"/>
      <c r="AB26" s="646"/>
      <c r="AC26" s="646"/>
      <c r="AD26" s="647" t="s">
        <v>122</v>
      </c>
      <c r="AE26" s="647"/>
      <c r="AF26" s="647"/>
      <c r="AG26" s="647"/>
      <c r="AH26" s="647"/>
      <c r="AI26" s="647"/>
      <c r="AJ26" s="647"/>
      <c r="AK26" s="647"/>
      <c r="AL26" s="611" t="s">
        <v>122</v>
      </c>
      <c r="AM26" s="612"/>
      <c r="AN26" s="612"/>
      <c r="AO26" s="648"/>
      <c r="AP26" s="605" t="s">
        <v>285</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2"/>
      <c r="CD26" s="605" t="s">
        <v>286</v>
      </c>
      <c r="CE26" s="606"/>
      <c r="CF26" s="606"/>
      <c r="CG26" s="606"/>
      <c r="CH26" s="606"/>
      <c r="CI26" s="606"/>
      <c r="CJ26" s="606"/>
      <c r="CK26" s="606"/>
      <c r="CL26" s="606"/>
      <c r="CM26" s="606"/>
      <c r="CN26" s="606"/>
      <c r="CO26" s="606"/>
      <c r="CP26" s="606"/>
      <c r="CQ26" s="607"/>
      <c r="CR26" s="608">
        <v>163928</v>
      </c>
      <c r="CS26" s="609"/>
      <c r="CT26" s="609"/>
      <c r="CU26" s="609"/>
      <c r="CV26" s="609"/>
      <c r="CW26" s="609"/>
      <c r="CX26" s="609"/>
      <c r="CY26" s="610"/>
      <c r="CZ26" s="611">
        <v>8.3000000000000007</v>
      </c>
      <c r="DA26" s="623"/>
      <c r="DB26" s="623"/>
      <c r="DC26" s="624"/>
      <c r="DD26" s="614">
        <v>129778</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c r="B27" s="605" t="s">
        <v>287</v>
      </c>
      <c r="C27" s="606"/>
      <c r="D27" s="606"/>
      <c r="E27" s="606"/>
      <c r="F27" s="606"/>
      <c r="G27" s="606"/>
      <c r="H27" s="606"/>
      <c r="I27" s="606"/>
      <c r="J27" s="606"/>
      <c r="K27" s="606"/>
      <c r="L27" s="606"/>
      <c r="M27" s="606"/>
      <c r="N27" s="606"/>
      <c r="O27" s="606"/>
      <c r="P27" s="606"/>
      <c r="Q27" s="607"/>
      <c r="R27" s="608" t="s">
        <v>122</v>
      </c>
      <c r="S27" s="609"/>
      <c r="T27" s="609"/>
      <c r="U27" s="609"/>
      <c r="V27" s="609"/>
      <c r="W27" s="609"/>
      <c r="X27" s="609"/>
      <c r="Y27" s="610"/>
      <c r="Z27" s="646" t="s">
        <v>122</v>
      </c>
      <c r="AA27" s="646"/>
      <c r="AB27" s="646"/>
      <c r="AC27" s="646"/>
      <c r="AD27" s="647" t="s">
        <v>122</v>
      </c>
      <c r="AE27" s="647"/>
      <c r="AF27" s="647"/>
      <c r="AG27" s="647"/>
      <c r="AH27" s="647"/>
      <c r="AI27" s="647"/>
      <c r="AJ27" s="647"/>
      <c r="AK27" s="647"/>
      <c r="AL27" s="611" t="s">
        <v>122</v>
      </c>
      <c r="AM27" s="612"/>
      <c r="AN27" s="612"/>
      <c r="AO27" s="648"/>
      <c r="AP27" s="605" t="s">
        <v>288</v>
      </c>
      <c r="AQ27" s="606"/>
      <c r="AR27" s="606"/>
      <c r="AS27" s="606"/>
      <c r="AT27" s="606"/>
      <c r="AU27" s="606"/>
      <c r="AV27" s="606"/>
      <c r="AW27" s="606"/>
      <c r="AX27" s="606"/>
      <c r="AY27" s="606"/>
      <c r="AZ27" s="606"/>
      <c r="BA27" s="606"/>
      <c r="BB27" s="606"/>
      <c r="BC27" s="606"/>
      <c r="BD27" s="606"/>
      <c r="BE27" s="606"/>
      <c r="BF27" s="607"/>
      <c r="BG27" s="608">
        <v>43837</v>
      </c>
      <c r="BH27" s="609"/>
      <c r="BI27" s="609"/>
      <c r="BJ27" s="609"/>
      <c r="BK27" s="609"/>
      <c r="BL27" s="609"/>
      <c r="BM27" s="609"/>
      <c r="BN27" s="610"/>
      <c r="BO27" s="646">
        <v>100</v>
      </c>
      <c r="BP27" s="646"/>
      <c r="BQ27" s="646"/>
      <c r="BR27" s="646"/>
      <c r="BS27" s="647" t="s">
        <v>122</v>
      </c>
      <c r="BT27" s="647"/>
      <c r="BU27" s="647"/>
      <c r="BV27" s="647"/>
      <c r="BW27" s="647"/>
      <c r="BX27" s="647"/>
      <c r="BY27" s="647"/>
      <c r="BZ27" s="647"/>
      <c r="CA27" s="647"/>
      <c r="CB27" s="682"/>
      <c r="CD27" s="605" t="s">
        <v>289</v>
      </c>
      <c r="CE27" s="606"/>
      <c r="CF27" s="606"/>
      <c r="CG27" s="606"/>
      <c r="CH27" s="606"/>
      <c r="CI27" s="606"/>
      <c r="CJ27" s="606"/>
      <c r="CK27" s="606"/>
      <c r="CL27" s="606"/>
      <c r="CM27" s="606"/>
      <c r="CN27" s="606"/>
      <c r="CO27" s="606"/>
      <c r="CP27" s="606"/>
      <c r="CQ27" s="607"/>
      <c r="CR27" s="608">
        <v>38379</v>
      </c>
      <c r="CS27" s="621"/>
      <c r="CT27" s="621"/>
      <c r="CU27" s="621"/>
      <c r="CV27" s="621"/>
      <c r="CW27" s="621"/>
      <c r="CX27" s="621"/>
      <c r="CY27" s="622"/>
      <c r="CZ27" s="611">
        <v>1.9</v>
      </c>
      <c r="DA27" s="623"/>
      <c r="DB27" s="623"/>
      <c r="DC27" s="624"/>
      <c r="DD27" s="614">
        <v>22690</v>
      </c>
      <c r="DE27" s="621"/>
      <c r="DF27" s="621"/>
      <c r="DG27" s="621"/>
      <c r="DH27" s="621"/>
      <c r="DI27" s="621"/>
      <c r="DJ27" s="621"/>
      <c r="DK27" s="622"/>
      <c r="DL27" s="614">
        <v>12060</v>
      </c>
      <c r="DM27" s="621"/>
      <c r="DN27" s="621"/>
      <c r="DO27" s="621"/>
      <c r="DP27" s="621"/>
      <c r="DQ27" s="621"/>
      <c r="DR27" s="621"/>
      <c r="DS27" s="621"/>
      <c r="DT27" s="621"/>
      <c r="DU27" s="621"/>
      <c r="DV27" s="622"/>
      <c r="DW27" s="611">
        <v>1.3</v>
      </c>
      <c r="DX27" s="623"/>
      <c r="DY27" s="623"/>
      <c r="DZ27" s="623"/>
      <c r="EA27" s="623"/>
      <c r="EB27" s="623"/>
      <c r="EC27" s="635"/>
    </row>
    <row r="28" spans="2:133" ht="11.25" customHeight="1">
      <c r="B28" s="605" t="s">
        <v>290</v>
      </c>
      <c r="C28" s="606"/>
      <c r="D28" s="606"/>
      <c r="E28" s="606"/>
      <c r="F28" s="606"/>
      <c r="G28" s="606"/>
      <c r="H28" s="606"/>
      <c r="I28" s="606"/>
      <c r="J28" s="606"/>
      <c r="K28" s="606"/>
      <c r="L28" s="606"/>
      <c r="M28" s="606"/>
      <c r="N28" s="606"/>
      <c r="O28" s="606"/>
      <c r="P28" s="606"/>
      <c r="Q28" s="607"/>
      <c r="R28" s="608">
        <v>15283</v>
      </c>
      <c r="S28" s="609"/>
      <c r="T28" s="609"/>
      <c r="U28" s="609"/>
      <c r="V28" s="609"/>
      <c r="W28" s="609"/>
      <c r="X28" s="609"/>
      <c r="Y28" s="610"/>
      <c r="Z28" s="646">
        <v>0.7</v>
      </c>
      <c r="AA28" s="646"/>
      <c r="AB28" s="646"/>
      <c r="AC28" s="646"/>
      <c r="AD28" s="647" t="s">
        <v>122</v>
      </c>
      <c r="AE28" s="647"/>
      <c r="AF28" s="647"/>
      <c r="AG28" s="647"/>
      <c r="AH28" s="647"/>
      <c r="AI28" s="647"/>
      <c r="AJ28" s="647"/>
      <c r="AK28" s="647"/>
      <c r="AL28" s="611" t="s">
        <v>122</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291</v>
      </c>
      <c r="CE28" s="606"/>
      <c r="CF28" s="606"/>
      <c r="CG28" s="606"/>
      <c r="CH28" s="606"/>
      <c r="CI28" s="606"/>
      <c r="CJ28" s="606"/>
      <c r="CK28" s="606"/>
      <c r="CL28" s="606"/>
      <c r="CM28" s="606"/>
      <c r="CN28" s="606"/>
      <c r="CO28" s="606"/>
      <c r="CP28" s="606"/>
      <c r="CQ28" s="607"/>
      <c r="CR28" s="608">
        <v>281622</v>
      </c>
      <c r="CS28" s="609"/>
      <c r="CT28" s="609"/>
      <c r="CU28" s="609"/>
      <c r="CV28" s="609"/>
      <c r="CW28" s="609"/>
      <c r="CX28" s="609"/>
      <c r="CY28" s="610"/>
      <c r="CZ28" s="611">
        <v>14.2</v>
      </c>
      <c r="DA28" s="623"/>
      <c r="DB28" s="623"/>
      <c r="DC28" s="624"/>
      <c r="DD28" s="614">
        <v>281622</v>
      </c>
      <c r="DE28" s="609"/>
      <c r="DF28" s="609"/>
      <c r="DG28" s="609"/>
      <c r="DH28" s="609"/>
      <c r="DI28" s="609"/>
      <c r="DJ28" s="609"/>
      <c r="DK28" s="610"/>
      <c r="DL28" s="614">
        <v>281622</v>
      </c>
      <c r="DM28" s="609"/>
      <c r="DN28" s="609"/>
      <c r="DO28" s="609"/>
      <c r="DP28" s="609"/>
      <c r="DQ28" s="609"/>
      <c r="DR28" s="609"/>
      <c r="DS28" s="609"/>
      <c r="DT28" s="609"/>
      <c r="DU28" s="609"/>
      <c r="DV28" s="610"/>
      <c r="DW28" s="611">
        <v>29.3</v>
      </c>
      <c r="DX28" s="623"/>
      <c r="DY28" s="623"/>
      <c r="DZ28" s="623"/>
      <c r="EA28" s="623"/>
      <c r="EB28" s="623"/>
      <c r="EC28" s="635"/>
    </row>
    <row r="29" spans="2:133" ht="11.25" customHeight="1">
      <c r="B29" s="605" t="s">
        <v>292</v>
      </c>
      <c r="C29" s="606"/>
      <c r="D29" s="606"/>
      <c r="E29" s="606"/>
      <c r="F29" s="606"/>
      <c r="G29" s="606"/>
      <c r="H29" s="606"/>
      <c r="I29" s="606"/>
      <c r="J29" s="606"/>
      <c r="K29" s="606"/>
      <c r="L29" s="606"/>
      <c r="M29" s="606"/>
      <c r="N29" s="606"/>
      <c r="O29" s="606"/>
      <c r="P29" s="606"/>
      <c r="Q29" s="607"/>
      <c r="R29" s="608">
        <v>173</v>
      </c>
      <c r="S29" s="609"/>
      <c r="T29" s="609"/>
      <c r="U29" s="609"/>
      <c r="V29" s="609"/>
      <c r="W29" s="609"/>
      <c r="X29" s="609"/>
      <c r="Y29" s="610"/>
      <c r="Z29" s="646">
        <v>0</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2"/>
      <c r="CD29" s="627" t="s">
        <v>293</v>
      </c>
      <c r="CE29" s="628"/>
      <c r="CF29" s="605" t="s">
        <v>66</v>
      </c>
      <c r="CG29" s="606"/>
      <c r="CH29" s="606"/>
      <c r="CI29" s="606"/>
      <c r="CJ29" s="606"/>
      <c r="CK29" s="606"/>
      <c r="CL29" s="606"/>
      <c r="CM29" s="606"/>
      <c r="CN29" s="606"/>
      <c r="CO29" s="606"/>
      <c r="CP29" s="606"/>
      <c r="CQ29" s="607"/>
      <c r="CR29" s="608">
        <v>281419</v>
      </c>
      <c r="CS29" s="621"/>
      <c r="CT29" s="621"/>
      <c r="CU29" s="621"/>
      <c r="CV29" s="621"/>
      <c r="CW29" s="621"/>
      <c r="CX29" s="621"/>
      <c r="CY29" s="622"/>
      <c r="CZ29" s="611">
        <v>14.2</v>
      </c>
      <c r="DA29" s="623"/>
      <c r="DB29" s="623"/>
      <c r="DC29" s="624"/>
      <c r="DD29" s="614">
        <v>281419</v>
      </c>
      <c r="DE29" s="621"/>
      <c r="DF29" s="621"/>
      <c r="DG29" s="621"/>
      <c r="DH29" s="621"/>
      <c r="DI29" s="621"/>
      <c r="DJ29" s="621"/>
      <c r="DK29" s="622"/>
      <c r="DL29" s="614">
        <v>281419</v>
      </c>
      <c r="DM29" s="621"/>
      <c r="DN29" s="621"/>
      <c r="DO29" s="621"/>
      <c r="DP29" s="621"/>
      <c r="DQ29" s="621"/>
      <c r="DR29" s="621"/>
      <c r="DS29" s="621"/>
      <c r="DT29" s="621"/>
      <c r="DU29" s="621"/>
      <c r="DV29" s="622"/>
      <c r="DW29" s="611">
        <v>29.3</v>
      </c>
      <c r="DX29" s="623"/>
      <c r="DY29" s="623"/>
      <c r="DZ29" s="623"/>
      <c r="EA29" s="623"/>
      <c r="EB29" s="623"/>
      <c r="EC29" s="635"/>
    </row>
    <row r="30" spans="2:133" ht="11.25" customHeight="1">
      <c r="B30" s="605" t="s">
        <v>294</v>
      </c>
      <c r="C30" s="606"/>
      <c r="D30" s="606"/>
      <c r="E30" s="606"/>
      <c r="F30" s="606"/>
      <c r="G30" s="606"/>
      <c r="H30" s="606"/>
      <c r="I30" s="606"/>
      <c r="J30" s="606"/>
      <c r="K30" s="606"/>
      <c r="L30" s="606"/>
      <c r="M30" s="606"/>
      <c r="N30" s="606"/>
      <c r="O30" s="606"/>
      <c r="P30" s="606"/>
      <c r="Q30" s="607"/>
      <c r="R30" s="608">
        <v>93981</v>
      </c>
      <c r="S30" s="609"/>
      <c r="T30" s="609"/>
      <c r="U30" s="609"/>
      <c r="V30" s="609"/>
      <c r="W30" s="609"/>
      <c r="X30" s="609"/>
      <c r="Y30" s="610"/>
      <c r="Z30" s="646">
        <v>4.5</v>
      </c>
      <c r="AA30" s="646"/>
      <c r="AB30" s="646"/>
      <c r="AC30" s="646"/>
      <c r="AD30" s="647" t="s">
        <v>122</v>
      </c>
      <c r="AE30" s="647"/>
      <c r="AF30" s="647"/>
      <c r="AG30" s="647"/>
      <c r="AH30" s="647"/>
      <c r="AI30" s="647"/>
      <c r="AJ30" s="647"/>
      <c r="AK30" s="647"/>
      <c r="AL30" s="611" t="s">
        <v>122</v>
      </c>
      <c r="AM30" s="612"/>
      <c r="AN30" s="612"/>
      <c r="AO30" s="648"/>
      <c r="AP30" s="660" t="s">
        <v>212</v>
      </c>
      <c r="AQ30" s="661"/>
      <c r="AR30" s="661"/>
      <c r="AS30" s="661"/>
      <c r="AT30" s="661"/>
      <c r="AU30" s="661"/>
      <c r="AV30" s="661"/>
      <c r="AW30" s="661"/>
      <c r="AX30" s="661"/>
      <c r="AY30" s="661"/>
      <c r="AZ30" s="661"/>
      <c r="BA30" s="661"/>
      <c r="BB30" s="661"/>
      <c r="BC30" s="661"/>
      <c r="BD30" s="661"/>
      <c r="BE30" s="661"/>
      <c r="BF30" s="662"/>
      <c r="BG30" s="660" t="s">
        <v>295</v>
      </c>
      <c r="BH30" s="680"/>
      <c r="BI30" s="680"/>
      <c r="BJ30" s="680"/>
      <c r="BK30" s="680"/>
      <c r="BL30" s="680"/>
      <c r="BM30" s="680"/>
      <c r="BN30" s="680"/>
      <c r="BO30" s="680"/>
      <c r="BP30" s="680"/>
      <c r="BQ30" s="681"/>
      <c r="BR30" s="660" t="s">
        <v>296</v>
      </c>
      <c r="BS30" s="680"/>
      <c r="BT30" s="680"/>
      <c r="BU30" s="680"/>
      <c r="BV30" s="680"/>
      <c r="BW30" s="680"/>
      <c r="BX30" s="680"/>
      <c r="BY30" s="680"/>
      <c r="BZ30" s="680"/>
      <c r="CA30" s="680"/>
      <c r="CB30" s="681"/>
      <c r="CD30" s="629"/>
      <c r="CE30" s="630"/>
      <c r="CF30" s="605" t="s">
        <v>297</v>
      </c>
      <c r="CG30" s="606"/>
      <c r="CH30" s="606"/>
      <c r="CI30" s="606"/>
      <c r="CJ30" s="606"/>
      <c r="CK30" s="606"/>
      <c r="CL30" s="606"/>
      <c r="CM30" s="606"/>
      <c r="CN30" s="606"/>
      <c r="CO30" s="606"/>
      <c r="CP30" s="606"/>
      <c r="CQ30" s="607"/>
      <c r="CR30" s="608">
        <v>271450</v>
      </c>
      <c r="CS30" s="609"/>
      <c r="CT30" s="609"/>
      <c r="CU30" s="609"/>
      <c r="CV30" s="609"/>
      <c r="CW30" s="609"/>
      <c r="CX30" s="609"/>
      <c r="CY30" s="610"/>
      <c r="CZ30" s="611">
        <v>13.7</v>
      </c>
      <c r="DA30" s="623"/>
      <c r="DB30" s="623"/>
      <c r="DC30" s="624"/>
      <c r="DD30" s="614">
        <v>271450</v>
      </c>
      <c r="DE30" s="609"/>
      <c r="DF30" s="609"/>
      <c r="DG30" s="609"/>
      <c r="DH30" s="609"/>
      <c r="DI30" s="609"/>
      <c r="DJ30" s="609"/>
      <c r="DK30" s="610"/>
      <c r="DL30" s="614">
        <v>271450</v>
      </c>
      <c r="DM30" s="609"/>
      <c r="DN30" s="609"/>
      <c r="DO30" s="609"/>
      <c r="DP30" s="609"/>
      <c r="DQ30" s="609"/>
      <c r="DR30" s="609"/>
      <c r="DS30" s="609"/>
      <c r="DT30" s="609"/>
      <c r="DU30" s="609"/>
      <c r="DV30" s="610"/>
      <c r="DW30" s="611">
        <v>28.2</v>
      </c>
      <c r="DX30" s="623"/>
      <c r="DY30" s="623"/>
      <c r="DZ30" s="623"/>
      <c r="EA30" s="623"/>
      <c r="EB30" s="623"/>
      <c r="EC30" s="635"/>
    </row>
    <row r="31" spans="2:133" ht="11.25" customHeight="1">
      <c r="B31" s="683" t="s">
        <v>298</v>
      </c>
      <c r="C31" s="684"/>
      <c r="D31" s="684"/>
      <c r="E31" s="684"/>
      <c r="F31" s="684"/>
      <c r="G31" s="684"/>
      <c r="H31" s="684"/>
      <c r="I31" s="684"/>
      <c r="J31" s="684"/>
      <c r="K31" s="684"/>
      <c r="L31" s="684"/>
      <c r="M31" s="684"/>
      <c r="N31" s="684"/>
      <c r="O31" s="684"/>
      <c r="P31" s="684"/>
      <c r="Q31" s="685"/>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4" t="s">
        <v>299</v>
      </c>
      <c r="AQ31" s="675"/>
      <c r="AR31" s="675"/>
      <c r="AS31" s="675"/>
      <c r="AT31" s="676" t="s">
        <v>300</v>
      </c>
      <c r="AU31" s="200"/>
      <c r="AV31" s="200"/>
      <c r="AW31" s="200"/>
      <c r="AX31" s="666" t="s">
        <v>178</v>
      </c>
      <c r="AY31" s="667"/>
      <c r="AZ31" s="667"/>
      <c r="BA31" s="667"/>
      <c r="BB31" s="667"/>
      <c r="BC31" s="667"/>
      <c r="BD31" s="667"/>
      <c r="BE31" s="667"/>
      <c r="BF31" s="668"/>
      <c r="BG31" s="670">
        <v>97.8</v>
      </c>
      <c r="BH31" s="671"/>
      <c r="BI31" s="671"/>
      <c r="BJ31" s="671"/>
      <c r="BK31" s="671"/>
      <c r="BL31" s="671"/>
      <c r="BM31" s="672">
        <v>96.2</v>
      </c>
      <c r="BN31" s="671"/>
      <c r="BO31" s="671"/>
      <c r="BP31" s="671"/>
      <c r="BQ31" s="673"/>
      <c r="BR31" s="670">
        <v>99.3</v>
      </c>
      <c r="BS31" s="671"/>
      <c r="BT31" s="671"/>
      <c r="BU31" s="671"/>
      <c r="BV31" s="671"/>
      <c r="BW31" s="671"/>
      <c r="BX31" s="672">
        <v>96.6</v>
      </c>
      <c r="BY31" s="671"/>
      <c r="BZ31" s="671"/>
      <c r="CA31" s="671"/>
      <c r="CB31" s="673"/>
      <c r="CD31" s="629"/>
      <c r="CE31" s="630"/>
      <c r="CF31" s="605" t="s">
        <v>301</v>
      </c>
      <c r="CG31" s="606"/>
      <c r="CH31" s="606"/>
      <c r="CI31" s="606"/>
      <c r="CJ31" s="606"/>
      <c r="CK31" s="606"/>
      <c r="CL31" s="606"/>
      <c r="CM31" s="606"/>
      <c r="CN31" s="606"/>
      <c r="CO31" s="606"/>
      <c r="CP31" s="606"/>
      <c r="CQ31" s="607"/>
      <c r="CR31" s="608">
        <v>9969</v>
      </c>
      <c r="CS31" s="621"/>
      <c r="CT31" s="621"/>
      <c r="CU31" s="621"/>
      <c r="CV31" s="621"/>
      <c r="CW31" s="621"/>
      <c r="CX31" s="621"/>
      <c r="CY31" s="622"/>
      <c r="CZ31" s="611">
        <v>0.5</v>
      </c>
      <c r="DA31" s="623"/>
      <c r="DB31" s="623"/>
      <c r="DC31" s="624"/>
      <c r="DD31" s="614">
        <v>9969</v>
      </c>
      <c r="DE31" s="621"/>
      <c r="DF31" s="621"/>
      <c r="DG31" s="621"/>
      <c r="DH31" s="621"/>
      <c r="DI31" s="621"/>
      <c r="DJ31" s="621"/>
      <c r="DK31" s="622"/>
      <c r="DL31" s="614">
        <v>9969</v>
      </c>
      <c r="DM31" s="621"/>
      <c r="DN31" s="621"/>
      <c r="DO31" s="621"/>
      <c r="DP31" s="621"/>
      <c r="DQ31" s="621"/>
      <c r="DR31" s="621"/>
      <c r="DS31" s="621"/>
      <c r="DT31" s="621"/>
      <c r="DU31" s="621"/>
      <c r="DV31" s="622"/>
      <c r="DW31" s="611">
        <v>1</v>
      </c>
      <c r="DX31" s="623"/>
      <c r="DY31" s="623"/>
      <c r="DZ31" s="623"/>
      <c r="EA31" s="623"/>
      <c r="EB31" s="623"/>
      <c r="EC31" s="635"/>
    </row>
    <row r="32" spans="2:133" ht="11.25" customHeight="1">
      <c r="B32" s="605" t="s">
        <v>302</v>
      </c>
      <c r="C32" s="606"/>
      <c r="D32" s="606"/>
      <c r="E32" s="606"/>
      <c r="F32" s="606"/>
      <c r="G32" s="606"/>
      <c r="H32" s="606"/>
      <c r="I32" s="606"/>
      <c r="J32" s="606"/>
      <c r="K32" s="606"/>
      <c r="L32" s="606"/>
      <c r="M32" s="606"/>
      <c r="N32" s="606"/>
      <c r="O32" s="606"/>
      <c r="P32" s="606"/>
      <c r="Q32" s="607"/>
      <c r="R32" s="608">
        <v>278280</v>
      </c>
      <c r="S32" s="609"/>
      <c r="T32" s="609"/>
      <c r="U32" s="609"/>
      <c r="V32" s="609"/>
      <c r="W32" s="609"/>
      <c r="X32" s="609"/>
      <c r="Y32" s="610"/>
      <c r="Z32" s="646">
        <v>13.3</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77"/>
      <c r="AU32" s="196" t="s">
        <v>303</v>
      </c>
      <c r="AX32" s="605" t="s">
        <v>304</v>
      </c>
      <c r="AY32" s="606"/>
      <c r="AZ32" s="606"/>
      <c r="BA32" s="606"/>
      <c r="BB32" s="606"/>
      <c r="BC32" s="606"/>
      <c r="BD32" s="606"/>
      <c r="BE32" s="606"/>
      <c r="BF32" s="607"/>
      <c r="BG32" s="679">
        <v>96.2</v>
      </c>
      <c r="BH32" s="621"/>
      <c r="BI32" s="621"/>
      <c r="BJ32" s="621"/>
      <c r="BK32" s="621"/>
      <c r="BL32" s="621"/>
      <c r="BM32" s="612">
        <v>93.4</v>
      </c>
      <c r="BN32" s="621"/>
      <c r="BO32" s="621"/>
      <c r="BP32" s="621"/>
      <c r="BQ32" s="644"/>
      <c r="BR32" s="679">
        <v>99.3</v>
      </c>
      <c r="BS32" s="621"/>
      <c r="BT32" s="621"/>
      <c r="BU32" s="621"/>
      <c r="BV32" s="621"/>
      <c r="BW32" s="621"/>
      <c r="BX32" s="612">
        <v>95.6</v>
      </c>
      <c r="BY32" s="621"/>
      <c r="BZ32" s="621"/>
      <c r="CA32" s="621"/>
      <c r="CB32" s="644"/>
      <c r="CD32" s="631"/>
      <c r="CE32" s="632"/>
      <c r="CF32" s="605" t="s">
        <v>305</v>
      </c>
      <c r="CG32" s="606"/>
      <c r="CH32" s="606"/>
      <c r="CI32" s="606"/>
      <c r="CJ32" s="606"/>
      <c r="CK32" s="606"/>
      <c r="CL32" s="606"/>
      <c r="CM32" s="606"/>
      <c r="CN32" s="606"/>
      <c r="CO32" s="606"/>
      <c r="CP32" s="606"/>
      <c r="CQ32" s="607"/>
      <c r="CR32" s="608">
        <v>203</v>
      </c>
      <c r="CS32" s="609"/>
      <c r="CT32" s="609"/>
      <c r="CU32" s="609"/>
      <c r="CV32" s="609"/>
      <c r="CW32" s="609"/>
      <c r="CX32" s="609"/>
      <c r="CY32" s="610"/>
      <c r="CZ32" s="611">
        <v>0</v>
      </c>
      <c r="DA32" s="623"/>
      <c r="DB32" s="623"/>
      <c r="DC32" s="624"/>
      <c r="DD32" s="614">
        <v>203</v>
      </c>
      <c r="DE32" s="609"/>
      <c r="DF32" s="609"/>
      <c r="DG32" s="609"/>
      <c r="DH32" s="609"/>
      <c r="DI32" s="609"/>
      <c r="DJ32" s="609"/>
      <c r="DK32" s="610"/>
      <c r="DL32" s="614">
        <v>203</v>
      </c>
      <c r="DM32" s="609"/>
      <c r="DN32" s="609"/>
      <c r="DO32" s="609"/>
      <c r="DP32" s="609"/>
      <c r="DQ32" s="609"/>
      <c r="DR32" s="609"/>
      <c r="DS32" s="609"/>
      <c r="DT32" s="609"/>
      <c r="DU32" s="609"/>
      <c r="DV32" s="610"/>
      <c r="DW32" s="611">
        <v>0</v>
      </c>
      <c r="DX32" s="623"/>
      <c r="DY32" s="623"/>
      <c r="DZ32" s="623"/>
      <c r="EA32" s="623"/>
      <c r="EB32" s="623"/>
      <c r="EC32" s="635"/>
    </row>
    <row r="33" spans="2:133" ht="11.25" customHeight="1">
      <c r="B33" s="605" t="s">
        <v>306</v>
      </c>
      <c r="C33" s="606"/>
      <c r="D33" s="606"/>
      <c r="E33" s="606"/>
      <c r="F33" s="606"/>
      <c r="G33" s="606"/>
      <c r="H33" s="606"/>
      <c r="I33" s="606"/>
      <c r="J33" s="606"/>
      <c r="K33" s="606"/>
      <c r="L33" s="606"/>
      <c r="M33" s="606"/>
      <c r="N33" s="606"/>
      <c r="O33" s="606"/>
      <c r="P33" s="606"/>
      <c r="Q33" s="607"/>
      <c r="R33" s="608">
        <v>60422</v>
      </c>
      <c r="S33" s="609"/>
      <c r="T33" s="609"/>
      <c r="U33" s="609"/>
      <c r="V33" s="609"/>
      <c r="W33" s="609"/>
      <c r="X33" s="609"/>
      <c r="Y33" s="610"/>
      <c r="Z33" s="646">
        <v>2.9</v>
      </c>
      <c r="AA33" s="646"/>
      <c r="AB33" s="646"/>
      <c r="AC33" s="646"/>
      <c r="AD33" s="647">
        <v>58151</v>
      </c>
      <c r="AE33" s="647"/>
      <c r="AF33" s="647"/>
      <c r="AG33" s="647"/>
      <c r="AH33" s="647"/>
      <c r="AI33" s="647"/>
      <c r="AJ33" s="647"/>
      <c r="AK33" s="647"/>
      <c r="AL33" s="611">
        <v>6.1</v>
      </c>
      <c r="AM33" s="612"/>
      <c r="AN33" s="612"/>
      <c r="AO33" s="648"/>
      <c r="AP33" s="651"/>
      <c r="AQ33" s="652"/>
      <c r="AR33" s="652"/>
      <c r="AS33" s="652"/>
      <c r="AT33" s="678"/>
      <c r="AU33" s="201"/>
      <c r="AV33" s="201"/>
      <c r="AW33" s="201"/>
      <c r="AX33" s="589" t="s">
        <v>307</v>
      </c>
      <c r="AY33" s="590"/>
      <c r="AZ33" s="590"/>
      <c r="BA33" s="590"/>
      <c r="BB33" s="590"/>
      <c r="BC33" s="590"/>
      <c r="BD33" s="590"/>
      <c r="BE33" s="590"/>
      <c r="BF33" s="591"/>
      <c r="BG33" s="669">
        <v>99.3</v>
      </c>
      <c r="BH33" s="593"/>
      <c r="BI33" s="593"/>
      <c r="BJ33" s="593"/>
      <c r="BK33" s="593"/>
      <c r="BL33" s="593"/>
      <c r="BM33" s="639">
        <v>99.3</v>
      </c>
      <c r="BN33" s="593"/>
      <c r="BO33" s="593"/>
      <c r="BP33" s="593"/>
      <c r="BQ33" s="656"/>
      <c r="BR33" s="669">
        <v>99.4</v>
      </c>
      <c r="BS33" s="593"/>
      <c r="BT33" s="593"/>
      <c r="BU33" s="593"/>
      <c r="BV33" s="593"/>
      <c r="BW33" s="593"/>
      <c r="BX33" s="639">
        <v>98</v>
      </c>
      <c r="BY33" s="593"/>
      <c r="BZ33" s="593"/>
      <c r="CA33" s="593"/>
      <c r="CB33" s="656"/>
      <c r="CD33" s="605" t="s">
        <v>308</v>
      </c>
      <c r="CE33" s="606"/>
      <c r="CF33" s="606"/>
      <c r="CG33" s="606"/>
      <c r="CH33" s="606"/>
      <c r="CI33" s="606"/>
      <c r="CJ33" s="606"/>
      <c r="CK33" s="606"/>
      <c r="CL33" s="606"/>
      <c r="CM33" s="606"/>
      <c r="CN33" s="606"/>
      <c r="CO33" s="606"/>
      <c r="CP33" s="606"/>
      <c r="CQ33" s="607"/>
      <c r="CR33" s="608">
        <v>766867</v>
      </c>
      <c r="CS33" s="621"/>
      <c r="CT33" s="621"/>
      <c r="CU33" s="621"/>
      <c r="CV33" s="621"/>
      <c r="CW33" s="621"/>
      <c r="CX33" s="621"/>
      <c r="CY33" s="622"/>
      <c r="CZ33" s="611">
        <v>38.700000000000003</v>
      </c>
      <c r="DA33" s="623"/>
      <c r="DB33" s="623"/>
      <c r="DC33" s="624"/>
      <c r="DD33" s="614">
        <v>542508</v>
      </c>
      <c r="DE33" s="621"/>
      <c r="DF33" s="621"/>
      <c r="DG33" s="621"/>
      <c r="DH33" s="621"/>
      <c r="DI33" s="621"/>
      <c r="DJ33" s="621"/>
      <c r="DK33" s="622"/>
      <c r="DL33" s="614">
        <v>242456</v>
      </c>
      <c r="DM33" s="621"/>
      <c r="DN33" s="621"/>
      <c r="DO33" s="621"/>
      <c r="DP33" s="621"/>
      <c r="DQ33" s="621"/>
      <c r="DR33" s="621"/>
      <c r="DS33" s="621"/>
      <c r="DT33" s="621"/>
      <c r="DU33" s="621"/>
      <c r="DV33" s="622"/>
      <c r="DW33" s="611">
        <v>25.2</v>
      </c>
      <c r="DX33" s="623"/>
      <c r="DY33" s="623"/>
      <c r="DZ33" s="623"/>
      <c r="EA33" s="623"/>
      <c r="EB33" s="623"/>
      <c r="EC33" s="635"/>
    </row>
    <row r="34" spans="2:133" ht="11.25" customHeight="1">
      <c r="B34" s="605" t="s">
        <v>309</v>
      </c>
      <c r="C34" s="606"/>
      <c r="D34" s="606"/>
      <c r="E34" s="606"/>
      <c r="F34" s="606"/>
      <c r="G34" s="606"/>
      <c r="H34" s="606"/>
      <c r="I34" s="606"/>
      <c r="J34" s="606"/>
      <c r="K34" s="606"/>
      <c r="L34" s="606"/>
      <c r="M34" s="606"/>
      <c r="N34" s="606"/>
      <c r="O34" s="606"/>
      <c r="P34" s="606"/>
      <c r="Q34" s="607"/>
      <c r="R34" s="608">
        <v>18446</v>
      </c>
      <c r="S34" s="609"/>
      <c r="T34" s="609"/>
      <c r="U34" s="609"/>
      <c r="V34" s="609"/>
      <c r="W34" s="609"/>
      <c r="X34" s="609"/>
      <c r="Y34" s="610"/>
      <c r="Z34" s="646">
        <v>0.9</v>
      </c>
      <c r="AA34" s="646"/>
      <c r="AB34" s="646"/>
      <c r="AC34" s="646"/>
      <c r="AD34" s="647" t="s">
        <v>122</v>
      </c>
      <c r="AE34" s="647"/>
      <c r="AF34" s="647"/>
      <c r="AG34" s="647"/>
      <c r="AH34" s="647"/>
      <c r="AI34" s="647"/>
      <c r="AJ34" s="647"/>
      <c r="AK34" s="647"/>
      <c r="AL34" s="611" t="s">
        <v>122</v>
      </c>
      <c r="AM34" s="612"/>
      <c r="AN34" s="612"/>
      <c r="AO34" s="648"/>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5" t="s">
        <v>310</v>
      </c>
      <c r="CE34" s="606"/>
      <c r="CF34" s="606"/>
      <c r="CG34" s="606"/>
      <c r="CH34" s="606"/>
      <c r="CI34" s="606"/>
      <c r="CJ34" s="606"/>
      <c r="CK34" s="606"/>
      <c r="CL34" s="606"/>
      <c r="CM34" s="606"/>
      <c r="CN34" s="606"/>
      <c r="CO34" s="606"/>
      <c r="CP34" s="606"/>
      <c r="CQ34" s="607"/>
      <c r="CR34" s="608">
        <v>398670</v>
      </c>
      <c r="CS34" s="609"/>
      <c r="CT34" s="609"/>
      <c r="CU34" s="609"/>
      <c r="CV34" s="609"/>
      <c r="CW34" s="609"/>
      <c r="CX34" s="609"/>
      <c r="CY34" s="610"/>
      <c r="CZ34" s="611">
        <v>20.100000000000001</v>
      </c>
      <c r="DA34" s="623"/>
      <c r="DB34" s="623"/>
      <c r="DC34" s="624"/>
      <c r="DD34" s="614">
        <v>240473</v>
      </c>
      <c r="DE34" s="609"/>
      <c r="DF34" s="609"/>
      <c r="DG34" s="609"/>
      <c r="DH34" s="609"/>
      <c r="DI34" s="609"/>
      <c r="DJ34" s="609"/>
      <c r="DK34" s="610"/>
      <c r="DL34" s="614">
        <v>187401</v>
      </c>
      <c r="DM34" s="609"/>
      <c r="DN34" s="609"/>
      <c r="DO34" s="609"/>
      <c r="DP34" s="609"/>
      <c r="DQ34" s="609"/>
      <c r="DR34" s="609"/>
      <c r="DS34" s="609"/>
      <c r="DT34" s="609"/>
      <c r="DU34" s="609"/>
      <c r="DV34" s="610"/>
      <c r="DW34" s="611">
        <v>19.5</v>
      </c>
      <c r="DX34" s="623"/>
      <c r="DY34" s="623"/>
      <c r="DZ34" s="623"/>
      <c r="EA34" s="623"/>
      <c r="EB34" s="623"/>
      <c r="EC34" s="635"/>
    </row>
    <row r="35" spans="2:133" ht="11.25" customHeight="1">
      <c r="B35" s="605" t="s">
        <v>311</v>
      </c>
      <c r="C35" s="606"/>
      <c r="D35" s="606"/>
      <c r="E35" s="606"/>
      <c r="F35" s="606"/>
      <c r="G35" s="606"/>
      <c r="H35" s="606"/>
      <c r="I35" s="606"/>
      <c r="J35" s="606"/>
      <c r="K35" s="606"/>
      <c r="L35" s="606"/>
      <c r="M35" s="606"/>
      <c r="N35" s="606"/>
      <c r="O35" s="606"/>
      <c r="P35" s="606"/>
      <c r="Q35" s="607"/>
      <c r="R35" s="608">
        <v>53627</v>
      </c>
      <c r="S35" s="609"/>
      <c r="T35" s="609"/>
      <c r="U35" s="609"/>
      <c r="V35" s="609"/>
      <c r="W35" s="609"/>
      <c r="X35" s="609"/>
      <c r="Y35" s="610"/>
      <c r="Z35" s="646">
        <v>2.6</v>
      </c>
      <c r="AA35" s="646"/>
      <c r="AB35" s="646"/>
      <c r="AC35" s="646"/>
      <c r="AD35" s="647" t="s">
        <v>122</v>
      </c>
      <c r="AE35" s="647"/>
      <c r="AF35" s="647"/>
      <c r="AG35" s="647"/>
      <c r="AH35" s="647"/>
      <c r="AI35" s="647"/>
      <c r="AJ35" s="647"/>
      <c r="AK35" s="647"/>
      <c r="AL35" s="611" t="s">
        <v>122</v>
      </c>
      <c r="AM35" s="612"/>
      <c r="AN35" s="612"/>
      <c r="AO35" s="648"/>
      <c r="AP35" s="204"/>
      <c r="AQ35" s="660" t="s">
        <v>312</v>
      </c>
      <c r="AR35" s="661"/>
      <c r="AS35" s="661"/>
      <c r="AT35" s="661"/>
      <c r="AU35" s="661"/>
      <c r="AV35" s="661"/>
      <c r="AW35" s="661"/>
      <c r="AX35" s="661"/>
      <c r="AY35" s="661"/>
      <c r="AZ35" s="661"/>
      <c r="BA35" s="661"/>
      <c r="BB35" s="661"/>
      <c r="BC35" s="661"/>
      <c r="BD35" s="661"/>
      <c r="BE35" s="661"/>
      <c r="BF35" s="662"/>
      <c r="BG35" s="660" t="s">
        <v>313</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314</v>
      </c>
      <c r="CE35" s="606"/>
      <c r="CF35" s="606"/>
      <c r="CG35" s="606"/>
      <c r="CH35" s="606"/>
      <c r="CI35" s="606"/>
      <c r="CJ35" s="606"/>
      <c r="CK35" s="606"/>
      <c r="CL35" s="606"/>
      <c r="CM35" s="606"/>
      <c r="CN35" s="606"/>
      <c r="CO35" s="606"/>
      <c r="CP35" s="606"/>
      <c r="CQ35" s="607"/>
      <c r="CR35" s="608">
        <v>12500</v>
      </c>
      <c r="CS35" s="621"/>
      <c r="CT35" s="621"/>
      <c r="CU35" s="621"/>
      <c r="CV35" s="621"/>
      <c r="CW35" s="621"/>
      <c r="CX35" s="621"/>
      <c r="CY35" s="622"/>
      <c r="CZ35" s="611">
        <v>0.6</v>
      </c>
      <c r="DA35" s="623"/>
      <c r="DB35" s="623"/>
      <c r="DC35" s="624"/>
      <c r="DD35" s="614">
        <v>6233</v>
      </c>
      <c r="DE35" s="621"/>
      <c r="DF35" s="621"/>
      <c r="DG35" s="621"/>
      <c r="DH35" s="621"/>
      <c r="DI35" s="621"/>
      <c r="DJ35" s="621"/>
      <c r="DK35" s="622"/>
      <c r="DL35" s="614">
        <v>6103</v>
      </c>
      <c r="DM35" s="621"/>
      <c r="DN35" s="621"/>
      <c r="DO35" s="621"/>
      <c r="DP35" s="621"/>
      <c r="DQ35" s="621"/>
      <c r="DR35" s="621"/>
      <c r="DS35" s="621"/>
      <c r="DT35" s="621"/>
      <c r="DU35" s="621"/>
      <c r="DV35" s="622"/>
      <c r="DW35" s="611">
        <v>0.6</v>
      </c>
      <c r="DX35" s="623"/>
      <c r="DY35" s="623"/>
      <c r="DZ35" s="623"/>
      <c r="EA35" s="623"/>
      <c r="EB35" s="623"/>
      <c r="EC35" s="635"/>
    </row>
    <row r="36" spans="2:133" ht="11.25" customHeight="1">
      <c r="B36" s="605" t="s">
        <v>315</v>
      </c>
      <c r="C36" s="606"/>
      <c r="D36" s="606"/>
      <c r="E36" s="606"/>
      <c r="F36" s="606"/>
      <c r="G36" s="606"/>
      <c r="H36" s="606"/>
      <c r="I36" s="606"/>
      <c r="J36" s="606"/>
      <c r="K36" s="606"/>
      <c r="L36" s="606"/>
      <c r="M36" s="606"/>
      <c r="N36" s="606"/>
      <c r="O36" s="606"/>
      <c r="P36" s="606"/>
      <c r="Q36" s="607"/>
      <c r="R36" s="608">
        <v>213208</v>
      </c>
      <c r="S36" s="609"/>
      <c r="T36" s="609"/>
      <c r="U36" s="609"/>
      <c r="V36" s="609"/>
      <c r="W36" s="609"/>
      <c r="X36" s="609"/>
      <c r="Y36" s="610"/>
      <c r="Z36" s="646">
        <v>10.199999999999999</v>
      </c>
      <c r="AA36" s="646"/>
      <c r="AB36" s="646"/>
      <c r="AC36" s="646"/>
      <c r="AD36" s="647" t="s">
        <v>122</v>
      </c>
      <c r="AE36" s="647"/>
      <c r="AF36" s="647"/>
      <c r="AG36" s="647"/>
      <c r="AH36" s="647"/>
      <c r="AI36" s="647"/>
      <c r="AJ36" s="647"/>
      <c r="AK36" s="647"/>
      <c r="AL36" s="611" t="s">
        <v>122</v>
      </c>
      <c r="AM36" s="612"/>
      <c r="AN36" s="612"/>
      <c r="AO36" s="648"/>
      <c r="AP36" s="204"/>
      <c r="AQ36" s="657" t="s">
        <v>316</v>
      </c>
      <c r="AR36" s="658"/>
      <c r="AS36" s="658"/>
      <c r="AT36" s="658"/>
      <c r="AU36" s="658"/>
      <c r="AV36" s="658"/>
      <c r="AW36" s="658"/>
      <c r="AX36" s="658"/>
      <c r="AY36" s="659"/>
      <c r="AZ36" s="663">
        <v>75244</v>
      </c>
      <c r="BA36" s="664"/>
      <c r="BB36" s="664"/>
      <c r="BC36" s="664"/>
      <c r="BD36" s="664"/>
      <c r="BE36" s="664"/>
      <c r="BF36" s="665"/>
      <c r="BG36" s="666" t="s">
        <v>317</v>
      </c>
      <c r="BH36" s="667"/>
      <c r="BI36" s="667"/>
      <c r="BJ36" s="667"/>
      <c r="BK36" s="667"/>
      <c r="BL36" s="667"/>
      <c r="BM36" s="667"/>
      <c r="BN36" s="667"/>
      <c r="BO36" s="667"/>
      <c r="BP36" s="667"/>
      <c r="BQ36" s="667"/>
      <c r="BR36" s="667"/>
      <c r="BS36" s="667"/>
      <c r="BT36" s="667"/>
      <c r="BU36" s="668"/>
      <c r="BV36" s="663">
        <v>3772</v>
      </c>
      <c r="BW36" s="664"/>
      <c r="BX36" s="664"/>
      <c r="BY36" s="664"/>
      <c r="BZ36" s="664"/>
      <c r="CA36" s="664"/>
      <c r="CB36" s="665"/>
      <c r="CD36" s="605" t="s">
        <v>318</v>
      </c>
      <c r="CE36" s="606"/>
      <c r="CF36" s="606"/>
      <c r="CG36" s="606"/>
      <c r="CH36" s="606"/>
      <c r="CI36" s="606"/>
      <c r="CJ36" s="606"/>
      <c r="CK36" s="606"/>
      <c r="CL36" s="606"/>
      <c r="CM36" s="606"/>
      <c r="CN36" s="606"/>
      <c r="CO36" s="606"/>
      <c r="CP36" s="606"/>
      <c r="CQ36" s="607"/>
      <c r="CR36" s="608">
        <v>123023</v>
      </c>
      <c r="CS36" s="609"/>
      <c r="CT36" s="609"/>
      <c r="CU36" s="609"/>
      <c r="CV36" s="609"/>
      <c r="CW36" s="609"/>
      <c r="CX36" s="609"/>
      <c r="CY36" s="610"/>
      <c r="CZ36" s="611">
        <v>6.2</v>
      </c>
      <c r="DA36" s="623"/>
      <c r="DB36" s="623"/>
      <c r="DC36" s="624"/>
      <c r="DD36" s="614">
        <v>71134</v>
      </c>
      <c r="DE36" s="609"/>
      <c r="DF36" s="609"/>
      <c r="DG36" s="609"/>
      <c r="DH36" s="609"/>
      <c r="DI36" s="609"/>
      <c r="DJ36" s="609"/>
      <c r="DK36" s="610"/>
      <c r="DL36" s="614">
        <v>40463</v>
      </c>
      <c r="DM36" s="609"/>
      <c r="DN36" s="609"/>
      <c r="DO36" s="609"/>
      <c r="DP36" s="609"/>
      <c r="DQ36" s="609"/>
      <c r="DR36" s="609"/>
      <c r="DS36" s="609"/>
      <c r="DT36" s="609"/>
      <c r="DU36" s="609"/>
      <c r="DV36" s="610"/>
      <c r="DW36" s="611">
        <v>4.2</v>
      </c>
      <c r="DX36" s="623"/>
      <c r="DY36" s="623"/>
      <c r="DZ36" s="623"/>
      <c r="EA36" s="623"/>
      <c r="EB36" s="623"/>
      <c r="EC36" s="635"/>
    </row>
    <row r="37" spans="2:133" ht="11.25" customHeight="1">
      <c r="B37" s="605" t="s">
        <v>319</v>
      </c>
      <c r="C37" s="606"/>
      <c r="D37" s="606"/>
      <c r="E37" s="606"/>
      <c r="F37" s="606"/>
      <c r="G37" s="606"/>
      <c r="H37" s="606"/>
      <c r="I37" s="606"/>
      <c r="J37" s="606"/>
      <c r="K37" s="606"/>
      <c r="L37" s="606"/>
      <c r="M37" s="606"/>
      <c r="N37" s="606"/>
      <c r="O37" s="606"/>
      <c r="P37" s="606"/>
      <c r="Q37" s="607"/>
      <c r="R37" s="608">
        <v>86375</v>
      </c>
      <c r="S37" s="609"/>
      <c r="T37" s="609"/>
      <c r="U37" s="609"/>
      <c r="V37" s="609"/>
      <c r="W37" s="609"/>
      <c r="X37" s="609"/>
      <c r="Y37" s="610"/>
      <c r="Z37" s="646">
        <v>4.0999999999999996</v>
      </c>
      <c r="AA37" s="646"/>
      <c r="AB37" s="646"/>
      <c r="AC37" s="646"/>
      <c r="AD37" s="647">
        <v>316</v>
      </c>
      <c r="AE37" s="647"/>
      <c r="AF37" s="647"/>
      <c r="AG37" s="647"/>
      <c r="AH37" s="647"/>
      <c r="AI37" s="647"/>
      <c r="AJ37" s="647"/>
      <c r="AK37" s="647"/>
      <c r="AL37" s="611">
        <v>0</v>
      </c>
      <c r="AM37" s="612"/>
      <c r="AN37" s="612"/>
      <c r="AO37" s="648"/>
      <c r="AQ37" s="641" t="s">
        <v>320</v>
      </c>
      <c r="AR37" s="642"/>
      <c r="AS37" s="642"/>
      <c r="AT37" s="642"/>
      <c r="AU37" s="642"/>
      <c r="AV37" s="642"/>
      <c r="AW37" s="642"/>
      <c r="AX37" s="642"/>
      <c r="AY37" s="643"/>
      <c r="AZ37" s="608">
        <v>27040</v>
      </c>
      <c r="BA37" s="609"/>
      <c r="BB37" s="609"/>
      <c r="BC37" s="609"/>
      <c r="BD37" s="621"/>
      <c r="BE37" s="621"/>
      <c r="BF37" s="644"/>
      <c r="BG37" s="605" t="s">
        <v>321</v>
      </c>
      <c r="BH37" s="606"/>
      <c r="BI37" s="606"/>
      <c r="BJ37" s="606"/>
      <c r="BK37" s="606"/>
      <c r="BL37" s="606"/>
      <c r="BM37" s="606"/>
      <c r="BN37" s="606"/>
      <c r="BO37" s="606"/>
      <c r="BP37" s="606"/>
      <c r="BQ37" s="606"/>
      <c r="BR37" s="606"/>
      <c r="BS37" s="606"/>
      <c r="BT37" s="606"/>
      <c r="BU37" s="607"/>
      <c r="BV37" s="608">
        <v>2903</v>
      </c>
      <c r="BW37" s="609"/>
      <c r="BX37" s="609"/>
      <c r="BY37" s="609"/>
      <c r="BZ37" s="609"/>
      <c r="CA37" s="609"/>
      <c r="CB37" s="645"/>
      <c r="CD37" s="605" t="s">
        <v>322</v>
      </c>
      <c r="CE37" s="606"/>
      <c r="CF37" s="606"/>
      <c r="CG37" s="606"/>
      <c r="CH37" s="606"/>
      <c r="CI37" s="606"/>
      <c r="CJ37" s="606"/>
      <c r="CK37" s="606"/>
      <c r="CL37" s="606"/>
      <c r="CM37" s="606"/>
      <c r="CN37" s="606"/>
      <c r="CO37" s="606"/>
      <c r="CP37" s="606"/>
      <c r="CQ37" s="607"/>
      <c r="CR37" s="608">
        <v>1909</v>
      </c>
      <c r="CS37" s="621"/>
      <c r="CT37" s="621"/>
      <c r="CU37" s="621"/>
      <c r="CV37" s="621"/>
      <c r="CW37" s="621"/>
      <c r="CX37" s="621"/>
      <c r="CY37" s="622"/>
      <c r="CZ37" s="611">
        <v>0.1</v>
      </c>
      <c r="DA37" s="623"/>
      <c r="DB37" s="623"/>
      <c r="DC37" s="624"/>
      <c r="DD37" s="614">
        <v>1892</v>
      </c>
      <c r="DE37" s="621"/>
      <c r="DF37" s="621"/>
      <c r="DG37" s="621"/>
      <c r="DH37" s="621"/>
      <c r="DI37" s="621"/>
      <c r="DJ37" s="621"/>
      <c r="DK37" s="622"/>
      <c r="DL37" s="614">
        <v>1892</v>
      </c>
      <c r="DM37" s="621"/>
      <c r="DN37" s="621"/>
      <c r="DO37" s="621"/>
      <c r="DP37" s="621"/>
      <c r="DQ37" s="621"/>
      <c r="DR37" s="621"/>
      <c r="DS37" s="621"/>
      <c r="DT37" s="621"/>
      <c r="DU37" s="621"/>
      <c r="DV37" s="622"/>
      <c r="DW37" s="611">
        <v>0.2</v>
      </c>
      <c r="DX37" s="623"/>
      <c r="DY37" s="623"/>
      <c r="DZ37" s="623"/>
      <c r="EA37" s="623"/>
      <c r="EB37" s="623"/>
      <c r="EC37" s="635"/>
    </row>
    <row r="38" spans="2:133" ht="11.25" customHeight="1">
      <c r="B38" s="605" t="s">
        <v>323</v>
      </c>
      <c r="C38" s="606"/>
      <c r="D38" s="606"/>
      <c r="E38" s="606"/>
      <c r="F38" s="606"/>
      <c r="G38" s="606"/>
      <c r="H38" s="606"/>
      <c r="I38" s="606"/>
      <c r="J38" s="606"/>
      <c r="K38" s="606"/>
      <c r="L38" s="606"/>
      <c r="M38" s="606"/>
      <c r="N38" s="606"/>
      <c r="O38" s="606"/>
      <c r="P38" s="606"/>
      <c r="Q38" s="607"/>
      <c r="R38" s="608">
        <v>107159</v>
      </c>
      <c r="S38" s="609"/>
      <c r="T38" s="609"/>
      <c r="U38" s="609"/>
      <c r="V38" s="609"/>
      <c r="W38" s="609"/>
      <c r="X38" s="609"/>
      <c r="Y38" s="610"/>
      <c r="Z38" s="646">
        <v>5.0999999999999996</v>
      </c>
      <c r="AA38" s="646"/>
      <c r="AB38" s="646"/>
      <c r="AC38" s="646"/>
      <c r="AD38" s="647" t="s">
        <v>122</v>
      </c>
      <c r="AE38" s="647"/>
      <c r="AF38" s="647"/>
      <c r="AG38" s="647"/>
      <c r="AH38" s="647"/>
      <c r="AI38" s="647"/>
      <c r="AJ38" s="647"/>
      <c r="AK38" s="647"/>
      <c r="AL38" s="611" t="s">
        <v>122</v>
      </c>
      <c r="AM38" s="612"/>
      <c r="AN38" s="612"/>
      <c r="AO38" s="648"/>
      <c r="AQ38" s="641" t="s">
        <v>324</v>
      </c>
      <c r="AR38" s="642"/>
      <c r="AS38" s="642"/>
      <c r="AT38" s="642"/>
      <c r="AU38" s="642"/>
      <c r="AV38" s="642"/>
      <c r="AW38" s="642"/>
      <c r="AX38" s="642"/>
      <c r="AY38" s="643"/>
      <c r="AZ38" s="608">
        <v>21954</v>
      </c>
      <c r="BA38" s="609"/>
      <c r="BB38" s="609"/>
      <c r="BC38" s="609"/>
      <c r="BD38" s="621"/>
      <c r="BE38" s="621"/>
      <c r="BF38" s="644"/>
      <c r="BG38" s="605" t="s">
        <v>325</v>
      </c>
      <c r="BH38" s="606"/>
      <c r="BI38" s="606"/>
      <c r="BJ38" s="606"/>
      <c r="BK38" s="606"/>
      <c r="BL38" s="606"/>
      <c r="BM38" s="606"/>
      <c r="BN38" s="606"/>
      <c r="BO38" s="606"/>
      <c r="BP38" s="606"/>
      <c r="BQ38" s="606"/>
      <c r="BR38" s="606"/>
      <c r="BS38" s="606"/>
      <c r="BT38" s="606"/>
      <c r="BU38" s="607"/>
      <c r="BV38" s="608">
        <v>62</v>
      </c>
      <c r="BW38" s="609"/>
      <c r="BX38" s="609"/>
      <c r="BY38" s="609"/>
      <c r="BZ38" s="609"/>
      <c r="CA38" s="609"/>
      <c r="CB38" s="645"/>
      <c r="CD38" s="605" t="s">
        <v>326</v>
      </c>
      <c r="CE38" s="606"/>
      <c r="CF38" s="606"/>
      <c r="CG38" s="606"/>
      <c r="CH38" s="606"/>
      <c r="CI38" s="606"/>
      <c r="CJ38" s="606"/>
      <c r="CK38" s="606"/>
      <c r="CL38" s="606"/>
      <c r="CM38" s="606"/>
      <c r="CN38" s="606"/>
      <c r="CO38" s="606"/>
      <c r="CP38" s="606"/>
      <c r="CQ38" s="607"/>
      <c r="CR38" s="608">
        <v>75244</v>
      </c>
      <c r="CS38" s="609"/>
      <c r="CT38" s="609"/>
      <c r="CU38" s="609"/>
      <c r="CV38" s="609"/>
      <c r="CW38" s="609"/>
      <c r="CX38" s="609"/>
      <c r="CY38" s="610"/>
      <c r="CZ38" s="611">
        <v>3.8</v>
      </c>
      <c r="DA38" s="623"/>
      <c r="DB38" s="623"/>
      <c r="DC38" s="624"/>
      <c r="DD38" s="614">
        <v>69509</v>
      </c>
      <c r="DE38" s="609"/>
      <c r="DF38" s="609"/>
      <c r="DG38" s="609"/>
      <c r="DH38" s="609"/>
      <c r="DI38" s="609"/>
      <c r="DJ38" s="609"/>
      <c r="DK38" s="610"/>
      <c r="DL38" s="614">
        <v>8489</v>
      </c>
      <c r="DM38" s="609"/>
      <c r="DN38" s="609"/>
      <c r="DO38" s="609"/>
      <c r="DP38" s="609"/>
      <c r="DQ38" s="609"/>
      <c r="DR38" s="609"/>
      <c r="DS38" s="609"/>
      <c r="DT38" s="609"/>
      <c r="DU38" s="609"/>
      <c r="DV38" s="610"/>
      <c r="DW38" s="611">
        <v>0.9</v>
      </c>
      <c r="DX38" s="623"/>
      <c r="DY38" s="623"/>
      <c r="DZ38" s="623"/>
      <c r="EA38" s="623"/>
      <c r="EB38" s="623"/>
      <c r="EC38" s="635"/>
    </row>
    <row r="39" spans="2:133" ht="11.25" customHeight="1">
      <c r="B39" s="605" t="s">
        <v>327</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328</v>
      </c>
      <c r="AR39" s="642"/>
      <c r="AS39" s="642"/>
      <c r="AT39" s="642"/>
      <c r="AU39" s="642"/>
      <c r="AV39" s="642"/>
      <c r="AW39" s="642"/>
      <c r="AX39" s="642"/>
      <c r="AY39" s="643"/>
      <c r="AZ39" s="608">
        <v>1760</v>
      </c>
      <c r="BA39" s="609"/>
      <c r="BB39" s="609"/>
      <c r="BC39" s="609"/>
      <c r="BD39" s="621"/>
      <c r="BE39" s="621"/>
      <c r="BF39" s="644"/>
      <c r="BG39" s="605" t="s">
        <v>329</v>
      </c>
      <c r="BH39" s="606"/>
      <c r="BI39" s="606"/>
      <c r="BJ39" s="606"/>
      <c r="BK39" s="606"/>
      <c r="BL39" s="606"/>
      <c r="BM39" s="606"/>
      <c r="BN39" s="606"/>
      <c r="BO39" s="606"/>
      <c r="BP39" s="606"/>
      <c r="BQ39" s="606"/>
      <c r="BR39" s="606"/>
      <c r="BS39" s="606"/>
      <c r="BT39" s="606"/>
      <c r="BU39" s="607"/>
      <c r="BV39" s="608">
        <v>103</v>
      </c>
      <c r="BW39" s="609"/>
      <c r="BX39" s="609"/>
      <c r="BY39" s="609"/>
      <c r="BZ39" s="609"/>
      <c r="CA39" s="609"/>
      <c r="CB39" s="645"/>
      <c r="CD39" s="605" t="s">
        <v>330</v>
      </c>
      <c r="CE39" s="606"/>
      <c r="CF39" s="606"/>
      <c r="CG39" s="606"/>
      <c r="CH39" s="606"/>
      <c r="CI39" s="606"/>
      <c r="CJ39" s="606"/>
      <c r="CK39" s="606"/>
      <c r="CL39" s="606"/>
      <c r="CM39" s="606"/>
      <c r="CN39" s="606"/>
      <c r="CO39" s="606"/>
      <c r="CP39" s="606"/>
      <c r="CQ39" s="607"/>
      <c r="CR39" s="608">
        <v>157430</v>
      </c>
      <c r="CS39" s="621"/>
      <c r="CT39" s="621"/>
      <c r="CU39" s="621"/>
      <c r="CV39" s="621"/>
      <c r="CW39" s="621"/>
      <c r="CX39" s="621"/>
      <c r="CY39" s="622"/>
      <c r="CZ39" s="611">
        <v>7.9</v>
      </c>
      <c r="DA39" s="623"/>
      <c r="DB39" s="623"/>
      <c r="DC39" s="624"/>
      <c r="DD39" s="614">
        <v>155159</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c r="B40" s="605" t="s">
        <v>331</v>
      </c>
      <c r="C40" s="606"/>
      <c r="D40" s="606"/>
      <c r="E40" s="606"/>
      <c r="F40" s="606"/>
      <c r="G40" s="606"/>
      <c r="H40" s="606"/>
      <c r="I40" s="606"/>
      <c r="J40" s="606"/>
      <c r="K40" s="606"/>
      <c r="L40" s="606"/>
      <c r="M40" s="606"/>
      <c r="N40" s="606"/>
      <c r="O40" s="606"/>
      <c r="P40" s="606"/>
      <c r="Q40" s="607"/>
      <c r="R40" s="608">
        <v>1359</v>
      </c>
      <c r="S40" s="609"/>
      <c r="T40" s="609"/>
      <c r="U40" s="609"/>
      <c r="V40" s="609"/>
      <c r="W40" s="609"/>
      <c r="X40" s="609"/>
      <c r="Y40" s="610"/>
      <c r="Z40" s="646">
        <v>0.1</v>
      </c>
      <c r="AA40" s="646"/>
      <c r="AB40" s="646"/>
      <c r="AC40" s="646"/>
      <c r="AD40" s="647" t="s">
        <v>122</v>
      </c>
      <c r="AE40" s="647"/>
      <c r="AF40" s="647"/>
      <c r="AG40" s="647"/>
      <c r="AH40" s="647"/>
      <c r="AI40" s="647"/>
      <c r="AJ40" s="647"/>
      <c r="AK40" s="647"/>
      <c r="AL40" s="611" t="s">
        <v>122</v>
      </c>
      <c r="AM40" s="612"/>
      <c r="AN40" s="612"/>
      <c r="AO40" s="648"/>
      <c r="AQ40" s="641" t="s">
        <v>332</v>
      </c>
      <c r="AR40" s="642"/>
      <c r="AS40" s="642"/>
      <c r="AT40" s="642"/>
      <c r="AU40" s="642"/>
      <c r="AV40" s="642"/>
      <c r="AW40" s="642"/>
      <c r="AX40" s="642"/>
      <c r="AY40" s="643"/>
      <c r="AZ40" s="608" t="s">
        <v>122</v>
      </c>
      <c r="BA40" s="609"/>
      <c r="BB40" s="609"/>
      <c r="BC40" s="609"/>
      <c r="BD40" s="621"/>
      <c r="BE40" s="621"/>
      <c r="BF40" s="644"/>
      <c r="BG40" s="649" t="s">
        <v>333</v>
      </c>
      <c r="BH40" s="650"/>
      <c r="BI40" s="650"/>
      <c r="BJ40" s="650"/>
      <c r="BK40" s="650"/>
      <c r="BL40" s="205"/>
      <c r="BM40" s="606" t="s">
        <v>334</v>
      </c>
      <c r="BN40" s="606"/>
      <c r="BO40" s="606"/>
      <c r="BP40" s="606"/>
      <c r="BQ40" s="606"/>
      <c r="BR40" s="606"/>
      <c r="BS40" s="606"/>
      <c r="BT40" s="606"/>
      <c r="BU40" s="607"/>
      <c r="BV40" s="608">
        <v>118</v>
      </c>
      <c r="BW40" s="609"/>
      <c r="BX40" s="609"/>
      <c r="BY40" s="609"/>
      <c r="BZ40" s="609"/>
      <c r="CA40" s="609"/>
      <c r="CB40" s="645"/>
      <c r="CD40" s="605" t="s">
        <v>335</v>
      </c>
      <c r="CE40" s="606"/>
      <c r="CF40" s="606"/>
      <c r="CG40" s="606"/>
      <c r="CH40" s="606"/>
      <c r="CI40" s="606"/>
      <c r="CJ40" s="606"/>
      <c r="CK40" s="606"/>
      <c r="CL40" s="606"/>
      <c r="CM40" s="606"/>
      <c r="CN40" s="606"/>
      <c r="CO40" s="606"/>
      <c r="CP40" s="606"/>
      <c r="CQ40" s="607"/>
      <c r="CR40" s="608" t="s">
        <v>122</v>
      </c>
      <c r="CS40" s="609"/>
      <c r="CT40" s="609"/>
      <c r="CU40" s="609"/>
      <c r="CV40" s="609"/>
      <c r="CW40" s="609"/>
      <c r="CX40" s="609"/>
      <c r="CY40" s="610"/>
      <c r="CZ40" s="611" t="s">
        <v>122</v>
      </c>
      <c r="DA40" s="623"/>
      <c r="DB40" s="623"/>
      <c r="DC40" s="624"/>
      <c r="DD40" s="614" t="s">
        <v>122</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c r="B41" s="589" t="s">
        <v>336</v>
      </c>
      <c r="C41" s="590"/>
      <c r="D41" s="590"/>
      <c r="E41" s="590"/>
      <c r="F41" s="590"/>
      <c r="G41" s="590"/>
      <c r="H41" s="590"/>
      <c r="I41" s="590"/>
      <c r="J41" s="590"/>
      <c r="K41" s="590"/>
      <c r="L41" s="590"/>
      <c r="M41" s="590"/>
      <c r="N41" s="590"/>
      <c r="O41" s="590"/>
      <c r="P41" s="590"/>
      <c r="Q41" s="591"/>
      <c r="R41" s="592">
        <v>2098543</v>
      </c>
      <c r="S41" s="633"/>
      <c r="T41" s="633"/>
      <c r="U41" s="633"/>
      <c r="V41" s="633"/>
      <c r="W41" s="633"/>
      <c r="X41" s="633"/>
      <c r="Y41" s="636"/>
      <c r="Z41" s="637">
        <v>100</v>
      </c>
      <c r="AA41" s="637"/>
      <c r="AB41" s="637"/>
      <c r="AC41" s="637"/>
      <c r="AD41" s="638">
        <v>959603</v>
      </c>
      <c r="AE41" s="638"/>
      <c r="AF41" s="638"/>
      <c r="AG41" s="638"/>
      <c r="AH41" s="638"/>
      <c r="AI41" s="638"/>
      <c r="AJ41" s="638"/>
      <c r="AK41" s="638"/>
      <c r="AL41" s="595">
        <v>100</v>
      </c>
      <c r="AM41" s="639"/>
      <c r="AN41" s="639"/>
      <c r="AO41" s="640"/>
      <c r="AQ41" s="641" t="s">
        <v>337</v>
      </c>
      <c r="AR41" s="642"/>
      <c r="AS41" s="642"/>
      <c r="AT41" s="642"/>
      <c r="AU41" s="642"/>
      <c r="AV41" s="642"/>
      <c r="AW41" s="642"/>
      <c r="AX41" s="642"/>
      <c r="AY41" s="643"/>
      <c r="AZ41" s="608">
        <v>5055</v>
      </c>
      <c r="BA41" s="609"/>
      <c r="BB41" s="609"/>
      <c r="BC41" s="609"/>
      <c r="BD41" s="621"/>
      <c r="BE41" s="621"/>
      <c r="BF41" s="644"/>
      <c r="BG41" s="649"/>
      <c r="BH41" s="650"/>
      <c r="BI41" s="650"/>
      <c r="BJ41" s="650"/>
      <c r="BK41" s="650"/>
      <c r="BL41" s="205"/>
      <c r="BM41" s="606" t="s">
        <v>338</v>
      </c>
      <c r="BN41" s="606"/>
      <c r="BO41" s="606"/>
      <c r="BP41" s="606"/>
      <c r="BQ41" s="606"/>
      <c r="BR41" s="606"/>
      <c r="BS41" s="606"/>
      <c r="BT41" s="606"/>
      <c r="BU41" s="607"/>
      <c r="BV41" s="608">
        <v>8</v>
      </c>
      <c r="BW41" s="609"/>
      <c r="BX41" s="609"/>
      <c r="BY41" s="609"/>
      <c r="BZ41" s="609"/>
      <c r="CA41" s="609"/>
      <c r="CB41" s="645"/>
      <c r="CD41" s="605" t="s">
        <v>339</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c r="AQ42" s="653" t="s">
        <v>340</v>
      </c>
      <c r="AR42" s="654"/>
      <c r="AS42" s="654"/>
      <c r="AT42" s="654"/>
      <c r="AU42" s="654"/>
      <c r="AV42" s="654"/>
      <c r="AW42" s="654"/>
      <c r="AX42" s="654"/>
      <c r="AY42" s="655"/>
      <c r="AZ42" s="592">
        <v>19435</v>
      </c>
      <c r="BA42" s="633"/>
      <c r="BB42" s="633"/>
      <c r="BC42" s="633"/>
      <c r="BD42" s="593"/>
      <c r="BE42" s="593"/>
      <c r="BF42" s="656"/>
      <c r="BG42" s="651"/>
      <c r="BH42" s="652"/>
      <c r="BI42" s="652"/>
      <c r="BJ42" s="652"/>
      <c r="BK42" s="652"/>
      <c r="BL42" s="206"/>
      <c r="BM42" s="590" t="s">
        <v>341</v>
      </c>
      <c r="BN42" s="590"/>
      <c r="BO42" s="590"/>
      <c r="BP42" s="590"/>
      <c r="BQ42" s="590"/>
      <c r="BR42" s="590"/>
      <c r="BS42" s="590"/>
      <c r="BT42" s="590"/>
      <c r="BU42" s="591"/>
      <c r="BV42" s="592">
        <v>448</v>
      </c>
      <c r="BW42" s="633"/>
      <c r="BX42" s="633"/>
      <c r="BY42" s="633"/>
      <c r="BZ42" s="633"/>
      <c r="CA42" s="633"/>
      <c r="CB42" s="634"/>
      <c r="CD42" s="605" t="s">
        <v>342</v>
      </c>
      <c r="CE42" s="606"/>
      <c r="CF42" s="606"/>
      <c r="CG42" s="606"/>
      <c r="CH42" s="606"/>
      <c r="CI42" s="606"/>
      <c r="CJ42" s="606"/>
      <c r="CK42" s="606"/>
      <c r="CL42" s="606"/>
      <c r="CM42" s="606"/>
      <c r="CN42" s="606"/>
      <c r="CO42" s="606"/>
      <c r="CP42" s="606"/>
      <c r="CQ42" s="607"/>
      <c r="CR42" s="608">
        <v>500929</v>
      </c>
      <c r="CS42" s="621"/>
      <c r="CT42" s="621"/>
      <c r="CU42" s="621"/>
      <c r="CV42" s="621"/>
      <c r="CW42" s="621"/>
      <c r="CX42" s="621"/>
      <c r="CY42" s="622"/>
      <c r="CZ42" s="611">
        <v>25.3</v>
      </c>
      <c r="DA42" s="623"/>
      <c r="DB42" s="623"/>
      <c r="DC42" s="624"/>
      <c r="DD42" s="614">
        <v>216114</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c r="B43" s="196" t="s">
        <v>343</v>
      </c>
      <c r="CD43" s="605" t="s">
        <v>344</v>
      </c>
      <c r="CE43" s="606"/>
      <c r="CF43" s="606"/>
      <c r="CG43" s="606"/>
      <c r="CH43" s="606"/>
      <c r="CI43" s="606"/>
      <c r="CJ43" s="606"/>
      <c r="CK43" s="606"/>
      <c r="CL43" s="606"/>
      <c r="CM43" s="606"/>
      <c r="CN43" s="606"/>
      <c r="CO43" s="606"/>
      <c r="CP43" s="606"/>
      <c r="CQ43" s="607"/>
      <c r="CR43" s="608" t="s">
        <v>122</v>
      </c>
      <c r="CS43" s="621"/>
      <c r="CT43" s="621"/>
      <c r="CU43" s="621"/>
      <c r="CV43" s="621"/>
      <c r="CW43" s="621"/>
      <c r="CX43" s="621"/>
      <c r="CY43" s="622"/>
      <c r="CZ43" s="611" t="s">
        <v>122</v>
      </c>
      <c r="DA43" s="623"/>
      <c r="DB43" s="623"/>
      <c r="DC43" s="624"/>
      <c r="DD43" s="614" t="s">
        <v>122</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c r="B44" s="625" t="s">
        <v>345</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293</v>
      </c>
      <c r="CE44" s="628"/>
      <c r="CF44" s="605" t="s">
        <v>346</v>
      </c>
      <c r="CG44" s="606"/>
      <c r="CH44" s="606"/>
      <c r="CI44" s="606"/>
      <c r="CJ44" s="606"/>
      <c r="CK44" s="606"/>
      <c r="CL44" s="606"/>
      <c r="CM44" s="606"/>
      <c r="CN44" s="606"/>
      <c r="CO44" s="606"/>
      <c r="CP44" s="606"/>
      <c r="CQ44" s="607"/>
      <c r="CR44" s="608">
        <v>491037</v>
      </c>
      <c r="CS44" s="609"/>
      <c r="CT44" s="609"/>
      <c r="CU44" s="609"/>
      <c r="CV44" s="609"/>
      <c r="CW44" s="609"/>
      <c r="CX44" s="609"/>
      <c r="CY44" s="610"/>
      <c r="CZ44" s="611">
        <v>24.8</v>
      </c>
      <c r="DA44" s="612"/>
      <c r="DB44" s="612"/>
      <c r="DC44" s="613"/>
      <c r="DD44" s="614">
        <v>206222</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c r="B45" s="625" t="s">
        <v>347</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348</v>
      </c>
      <c r="CG45" s="606"/>
      <c r="CH45" s="606"/>
      <c r="CI45" s="606"/>
      <c r="CJ45" s="606"/>
      <c r="CK45" s="606"/>
      <c r="CL45" s="606"/>
      <c r="CM45" s="606"/>
      <c r="CN45" s="606"/>
      <c r="CO45" s="606"/>
      <c r="CP45" s="606"/>
      <c r="CQ45" s="607"/>
      <c r="CR45" s="608">
        <v>66529</v>
      </c>
      <c r="CS45" s="621"/>
      <c r="CT45" s="621"/>
      <c r="CU45" s="621"/>
      <c r="CV45" s="621"/>
      <c r="CW45" s="621"/>
      <c r="CX45" s="621"/>
      <c r="CY45" s="622"/>
      <c r="CZ45" s="611">
        <v>3.4</v>
      </c>
      <c r="DA45" s="623"/>
      <c r="DB45" s="623"/>
      <c r="DC45" s="624"/>
      <c r="DD45" s="614">
        <v>6218</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c r="B46" s="207"/>
      <c r="CD46" s="629"/>
      <c r="CE46" s="630"/>
      <c r="CF46" s="605" t="s">
        <v>349</v>
      </c>
      <c r="CG46" s="606"/>
      <c r="CH46" s="606"/>
      <c r="CI46" s="606"/>
      <c r="CJ46" s="606"/>
      <c r="CK46" s="606"/>
      <c r="CL46" s="606"/>
      <c r="CM46" s="606"/>
      <c r="CN46" s="606"/>
      <c r="CO46" s="606"/>
      <c r="CP46" s="606"/>
      <c r="CQ46" s="607"/>
      <c r="CR46" s="608">
        <v>419308</v>
      </c>
      <c r="CS46" s="609"/>
      <c r="CT46" s="609"/>
      <c r="CU46" s="609"/>
      <c r="CV46" s="609"/>
      <c r="CW46" s="609"/>
      <c r="CX46" s="609"/>
      <c r="CY46" s="610"/>
      <c r="CZ46" s="611">
        <v>21.2</v>
      </c>
      <c r="DA46" s="612"/>
      <c r="DB46" s="612"/>
      <c r="DC46" s="613"/>
      <c r="DD46" s="614">
        <v>198804</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c r="B47" s="207"/>
      <c r="CD47" s="629"/>
      <c r="CE47" s="630"/>
      <c r="CF47" s="605" t="s">
        <v>350</v>
      </c>
      <c r="CG47" s="606"/>
      <c r="CH47" s="606"/>
      <c r="CI47" s="606"/>
      <c r="CJ47" s="606"/>
      <c r="CK47" s="606"/>
      <c r="CL47" s="606"/>
      <c r="CM47" s="606"/>
      <c r="CN47" s="606"/>
      <c r="CO47" s="606"/>
      <c r="CP47" s="606"/>
      <c r="CQ47" s="607"/>
      <c r="CR47" s="608">
        <v>9892</v>
      </c>
      <c r="CS47" s="621"/>
      <c r="CT47" s="621"/>
      <c r="CU47" s="621"/>
      <c r="CV47" s="621"/>
      <c r="CW47" s="621"/>
      <c r="CX47" s="621"/>
      <c r="CY47" s="622"/>
      <c r="CZ47" s="611">
        <v>0.5</v>
      </c>
      <c r="DA47" s="623"/>
      <c r="DB47" s="623"/>
      <c r="DC47" s="624"/>
      <c r="DD47" s="614">
        <v>9892</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1">
      <c r="B48" s="207"/>
      <c r="CD48" s="631"/>
      <c r="CE48" s="632"/>
      <c r="CF48" s="605" t="s">
        <v>351</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c r="B49" s="207"/>
      <c r="CD49" s="589" t="s">
        <v>352</v>
      </c>
      <c r="CE49" s="590"/>
      <c r="CF49" s="590"/>
      <c r="CG49" s="590"/>
      <c r="CH49" s="590"/>
      <c r="CI49" s="590"/>
      <c r="CJ49" s="590"/>
      <c r="CK49" s="590"/>
      <c r="CL49" s="590"/>
      <c r="CM49" s="590"/>
      <c r="CN49" s="590"/>
      <c r="CO49" s="590"/>
      <c r="CP49" s="590"/>
      <c r="CQ49" s="591"/>
      <c r="CR49" s="592">
        <v>1981545</v>
      </c>
      <c r="CS49" s="593"/>
      <c r="CT49" s="593"/>
      <c r="CU49" s="593"/>
      <c r="CV49" s="593"/>
      <c r="CW49" s="593"/>
      <c r="CX49" s="593"/>
      <c r="CY49" s="594"/>
      <c r="CZ49" s="595">
        <v>100</v>
      </c>
      <c r="DA49" s="596"/>
      <c r="DB49" s="596"/>
      <c r="DC49" s="597"/>
      <c r="DD49" s="598">
        <v>1397517</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IUSq9TIuv54tnLGPhWXpMey5mWwevOeV+1iJUyhSStcimm0aasTg2eu2f3BucGov2T9guqNWIoQZgvLYAp74kQ==" saltValue="sKcQo2e1oeNW4jnX+4IMc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cols>
    <col min="1" max="130" width="2.7265625" style="213" customWidth="1"/>
    <col min="131" max="131" width="1.6328125" style="213" customWidth="1"/>
    <col min="132" max="16384" width="9" style="213" hidden="1"/>
  </cols>
  <sheetData>
    <row r="1" spans="1:131" ht="11.25" customHeight="1" thickBot="1">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c r="A2" s="1077" t="s">
        <v>353</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354</v>
      </c>
      <c r="DK2" s="1079"/>
      <c r="DL2" s="1079"/>
      <c r="DM2" s="1079"/>
      <c r="DN2" s="1079"/>
      <c r="DO2" s="1080"/>
      <c r="DP2" s="210"/>
      <c r="DQ2" s="1078" t="s">
        <v>355</v>
      </c>
      <c r="DR2" s="1079"/>
      <c r="DS2" s="1079"/>
      <c r="DT2" s="1079"/>
      <c r="DU2" s="1079"/>
      <c r="DV2" s="1079"/>
      <c r="DW2" s="1079"/>
      <c r="DX2" s="1079"/>
      <c r="DY2" s="1079"/>
      <c r="DZ2" s="1080"/>
      <c r="EA2" s="212"/>
    </row>
    <row r="3" spans="1:131" ht="11.25" customHeight="1">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c r="A4" s="1046" t="s">
        <v>356</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357</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6"/>
    </row>
    <row r="5" spans="1:131" s="217" customFormat="1" ht="26.25" customHeight="1">
      <c r="A5" s="982" t="s">
        <v>358</v>
      </c>
      <c r="B5" s="983"/>
      <c r="C5" s="983"/>
      <c r="D5" s="983"/>
      <c r="E5" s="983"/>
      <c r="F5" s="983"/>
      <c r="G5" s="983"/>
      <c r="H5" s="983"/>
      <c r="I5" s="983"/>
      <c r="J5" s="983"/>
      <c r="K5" s="983"/>
      <c r="L5" s="983"/>
      <c r="M5" s="983"/>
      <c r="N5" s="983"/>
      <c r="O5" s="983"/>
      <c r="P5" s="984"/>
      <c r="Q5" s="988" t="s">
        <v>359</v>
      </c>
      <c r="R5" s="989"/>
      <c r="S5" s="989"/>
      <c r="T5" s="989"/>
      <c r="U5" s="990"/>
      <c r="V5" s="988" t="s">
        <v>360</v>
      </c>
      <c r="W5" s="989"/>
      <c r="X5" s="989"/>
      <c r="Y5" s="989"/>
      <c r="Z5" s="990"/>
      <c r="AA5" s="988" t="s">
        <v>361</v>
      </c>
      <c r="AB5" s="989"/>
      <c r="AC5" s="989"/>
      <c r="AD5" s="989"/>
      <c r="AE5" s="989"/>
      <c r="AF5" s="1081" t="s">
        <v>362</v>
      </c>
      <c r="AG5" s="989"/>
      <c r="AH5" s="989"/>
      <c r="AI5" s="989"/>
      <c r="AJ5" s="1002"/>
      <c r="AK5" s="989" t="s">
        <v>363</v>
      </c>
      <c r="AL5" s="989"/>
      <c r="AM5" s="989"/>
      <c r="AN5" s="989"/>
      <c r="AO5" s="990"/>
      <c r="AP5" s="988" t="s">
        <v>364</v>
      </c>
      <c r="AQ5" s="989"/>
      <c r="AR5" s="989"/>
      <c r="AS5" s="989"/>
      <c r="AT5" s="990"/>
      <c r="AU5" s="988" t="s">
        <v>365</v>
      </c>
      <c r="AV5" s="989"/>
      <c r="AW5" s="989"/>
      <c r="AX5" s="989"/>
      <c r="AY5" s="1002"/>
      <c r="AZ5" s="214"/>
      <c r="BA5" s="214"/>
      <c r="BB5" s="214"/>
      <c r="BC5" s="214"/>
      <c r="BD5" s="214"/>
      <c r="BE5" s="215"/>
      <c r="BF5" s="215"/>
      <c r="BG5" s="215"/>
      <c r="BH5" s="215"/>
      <c r="BI5" s="215"/>
      <c r="BJ5" s="215"/>
      <c r="BK5" s="215"/>
      <c r="BL5" s="215"/>
      <c r="BM5" s="215"/>
      <c r="BN5" s="215"/>
      <c r="BO5" s="215"/>
      <c r="BP5" s="215"/>
      <c r="BQ5" s="982" t="s">
        <v>366</v>
      </c>
      <c r="BR5" s="983"/>
      <c r="BS5" s="983"/>
      <c r="BT5" s="983"/>
      <c r="BU5" s="983"/>
      <c r="BV5" s="983"/>
      <c r="BW5" s="983"/>
      <c r="BX5" s="983"/>
      <c r="BY5" s="983"/>
      <c r="BZ5" s="983"/>
      <c r="CA5" s="983"/>
      <c r="CB5" s="983"/>
      <c r="CC5" s="983"/>
      <c r="CD5" s="983"/>
      <c r="CE5" s="983"/>
      <c r="CF5" s="983"/>
      <c r="CG5" s="984"/>
      <c r="CH5" s="988" t="s">
        <v>367</v>
      </c>
      <c r="CI5" s="989"/>
      <c r="CJ5" s="989"/>
      <c r="CK5" s="989"/>
      <c r="CL5" s="990"/>
      <c r="CM5" s="988" t="s">
        <v>368</v>
      </c>
      <c r="CN5" s="989"/>
      <c r="CO5" s="989"/>
      <c r="CP5" s="989"/>
      <c r="CQ5" s="990"/>
      <c r="CR5" s="988" t="s">
        <v>369</v>
      </c>
      <c r="CS5" s="989"/>
      <c r="CT5" s="989"/>
      <c r="CU5" s="989"/>
      <c r="CV5" s="990"/>
      <c r="CW5" s="988" t="s">
        <v>370</v>
      </c>
      <c r="CX5" s="989"/>
      <c r="CY5" s="989"/>
      <c r="CZ5" s="989"/>
      <c r="DA5" s="990"/>
      <c r="DB5" s="988" t="s">
        <v>371</v>
      </c>
      <c r="DC5" s="989"/>
      <c r="DD5" s="989"/>
      <c r="DE5" s="989"/>
      <c r="DF5" s="990"/>
      <c r="DG5" s="1071" t="s">
        <v>372</v>
      </c>
      <c r="DH5" s="1072"/>
      <c r="DI5" s="1072"/>
      <c r="DJ5" s="1072"/>
      <c r="DK5" s="1073"/>
      <c r="DL5" s="1071" t="s">
        <v>373</v>
      </c>
      <c r="DM5" s="1072"/>
      <c r="DN5" s="1072"/>
      <c r="DO5" s="1072"/>
      <c r="DP5" s="1073"/>
      <c r="DQ5" s="988" t="s">
        <v>374</v>
      </c>
      <c r="DR5" s="989"/>
      <c r="DS5" s="989"/>
      <c r="DT5" s="989"/>
      <c r="DU5" s="990"/>
      <c r="DV5" s="988" t="s">
        <v>365</v>
      </c>
      <c r="DW5" s="989"/>
      <c r="DX5" s="989"/>
      <c r="DY5" s="989"/>
      <c r="DZ5" s="1002"/>
      <c r="EA5" s="216"/>
    </row>
    <row r="6" spans="1:131" s="217" customFormat="1" ht="26.25" customHeight="1" thickBot="1">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6"/>
    </row>
    <row r="7" spans="1:131" s="217" customFormat="1" ht="26.25" customHeight="1" thickTop="1">
      <c r="A7" s="218">
        <v>1</v>
      </c>
      <c r="B7" s="1034" t="s">
        <v>375</v>
      </c>
      <c r="C7" s="1035"/>
      <c r="D7" s="1035"/>
      <c r="E7" s="1035"/>
      <c r="F7" s="1035"/>
      <c r="G7" s="1035"/>
      <c r="H7" s="1035"/>
      <c r="I7" s="1035"/>
      <c r="J7" s="1035"/>
      <c r="K7" s="1035"/>
      <c r="L7" s="1035"/>
      <c r="M7" s="1035"/>
      <c r="N7" s="1035"/>
      <c r="O7" s="1035"/>
      <c r="P7" s="1036"/>
      <c r="Q7" s="1089">
        <v>2082</v>
      </c>
      <c r="R7" s="1090"/>
      <c r="S7" s="1090"/>
      <c r="T7" s="1090"/>
      <c r="U7" s="1090"/>
      <c r="V7" s="1090">
        <v>1967</v>
      </c>
      <c r="W7" s="1090"/>
      <c r="X7" s="1090"/>
      <c r="Y7" s="1090"/>
      <c r="Z7" s="1090"/>
      <c r="AA7" s="1090">
        <v>115</v>
      </c>
      <c r="AB7" s="1090"/>
      <c r="AC7" s="1090"/>
      <c r="AD7" s="1090"/>
      <c r="AE7" s="1091"/>
      <c r="AF7" s="1092">
        <v>59</v>
      </c>
      <c r="AG7" s="1093"/>
      <c r="AH7" s="1093"/>
      <c r="AI7" s="1093"/>
      <c r="AJ7" s="1094"/>
      <c r="AK7" s="1095">
        <v>54</v>
      </c>
      <c r="AL7" s="1096"/>
      <c r="AM7" s="1096"/>
      <c r="AN7" s="1096"/>
      <c r="AO7" s="1096"/>
      <c r="AP7" s="1096">
        <v>2566</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8">
        <v>1</v>
      </c>
      <c r="BR7" s="219"/>
      <c r="BS7" s="1086" t="s">
        <v>556</v>
      </c>
      <c r="BT7" s="1087"/>
      <c r="BU7" s="1087"/>
      <c r="BV7" s="1087"/>
      <c r="BW7" s="1087"/>
      <c r="BX7" s="1087"/>
      <c r="BY7" s="1087"/>
      <c r="BZ7" s="1087"/>
      <c r="CA7" s="1087"/>
      <c r="CB7" s="1087"/>
      <c r="CC7" s="1087"/>
      <c r="CD7" s="1087"/>
      <c r="CE7" s="1087"/>
      <c r="CF7" s="1087"/>
      <c r="CG7" s="1099"/>
      <c r="CH7" s="1083">
        <v>10</v>
      </c>
      <c r="CI7" s="1084"/>
      <c r="CJ7" s="1084"/>
      <c r="CK7" s="1084"/>
      <c r="CL7" s="1085"/>
      <c r="CM7" s="1083">
        <v>112</v>
      </c>
      <c r="CN7" s="1084"/>
      <c r="CO7" s="1084"/>
      <c r="CP7" s="1084"/>
      <c r="CQ7" s="1085"/>
      <c r="CR7" s="1083">
        <v>3</v>
      </c>
      <c r="CS7" s="1084"/>
      <c r="CT7" s="1084"/>
      <c r="CU7" s="1084"/>
      <c r="CV7" s="1085"/>
      <c r="CW7" s="1083" t="s">
        <v>552</v>
      </c>
      <c r="CX7" s="1084"/>
      <c r="CY7" s="1084"/>
      <c r="CZ7" s="1084"/>
      <c r="DA7" s="1085"/>
      <c r="DB7" s="1083" t="s">
        <v>552</v>
      </c>
      <c r="DC7" s="1084"/>
      <c r="DD7" s="1084"/>
      <c r="DE7" s="1084"/>
      <c r="DF7" s="1085"/>
      <c r="DG7" s="1083" t="s">
        <v>552</v>
      </c>
      <c r="DH7" s="1084"/>
      <c r="DI7" s="1084"/>
      <c r="DJ7" s="1084"/>
      <c r="DK7" s="1085"/>
      <c r="DL7" s="1083" t="s">
        <v>552</v>
      </c>
      <c r="DM7" s="1084"/>
      <c r="DN7" s="1084"/>
      <c r="DO7" s="1084"/>
      <c r="DP7" s="1085"/>
      <c r="DQ7" s="1083" t="s">
        <v>552</v>
      </c>
      <c r="DR7" s="1084"/>
      <c r="DS7" s="1084"/>
      <c r="DT7" s="1084"/>
      <c r="DU7" s="1085"/>
      <c r="DV7" s="1086"/>
      <c r="DW7" s="1087"/>
      <c r="DX7" s="1087"/>
      <c r="DY7" s="1087"/>
      <c r="DZ7" s="1088"/>
      <c r="EA7" s="216"/>
    </row>
    <row r="8" spans="1:131" s="217" customFormat="1" ht="26.25" customHeight="1">
      <c r="A8" s="220">
        <v>2</v>
      </c>
      <c r="B8" s="1017" t="s">
        <v>376</v>
      </c>
      <c r="C8" s="1018"/>
      <c r="D8" s="1018"/>
      <c r="E8" s="1018"/>
      <c r="F8" s="1018"/>
      <c r="G8" s="1018"/>
      <c r="H8" s="1018"/>
      <c r="I8" s="1018"/>
      <c r="J8" s="1018"/>
      <c r="K8" s="1018"/>
      <c r="L8" s="1018"/>
      <c r="M8" s="1018"/>
      <c r="N8" s="1018"/>
      <c r="O8" s="1018"/>
      <c r="P8" s="1019"/>
      <c r="Q8" s="1025">
        <v>31</v>
      </c>
      <c r="R8" s="1026"/>
      <c r="S8" s="1026"/>
      <c r="T8" s="1026"/>
      <c r="U8" s="1026"/>
      <c r="V8" s="1026">
        <v>28</v>
      </c>
      <c r="W8" s="1026"/>
      <c r="X8" s="1026"/>
      <c r="Y8" s="1026"/>
      <c r="Z8" s="1026"/>
      <c r="AA8" s="1026">
        <v>2</v>
      </c>
      <c r="AB8" s="1026"/>
      <c r="AC8" s="1026"/>
      <c r="AD8" s="1026"/>
      <c r="AE8" s="1027"/>
      <c r="AF8" s="1022">
        <v>2</v>
      </c>
      <c r="AG8" s="1023"/>
      <c r="AH8" s="1023"/>
      <c r="AI8" s="1023"/>
      <c r="AJ8" s="1024"/>
      <c r="AK8" s="1067">
        <v>4</v>
      </c>
      <c r="AL8" s="1068"/>
      <c r="AM8" s="1068"/>
      <c r="AN8" s="1068"/>
      <c r="AO8" s="1068"/>
      <c r="AP8" s="1068"/>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0">
        <v>2</v>
      </c>
      <c r="BR8" s="221"/>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16"/>
    </row>
    <row r="9" spans="1:131" s="217" customFormat="1" ht="26.25" customHeight="1">
      <c r="A9" s="220">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0">
        <v>3</v>
      </c>
      <c r="BR9" s="221"/>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6"/>
    </row>
    <row r="10" spans="1:131" s="217" customFormat="1" ht="26.25" customHeight="1">
      <c r="A10" s="220">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0">
        <v>4</v>
      </c>
      <c r="BR10" s="221"/>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6"/>
    </row>
    <row r="11" spans="1:131" s="217" customFormat="1" ht="26.25" customHeight="1">
      <c r="A11" s="220">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0">
        <v>5</v>
      </c>
      <c r="BR11" s="221"/>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6"/>
    </row>
    <row r="12" spans="1:131" s="217" customFormat="1" ht="26.25" customHeight="1">
      <c r="A12" s="220">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0">
        <v>6</v>
      </c>
      <c r="BR12" s="221"/>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6"/>
    </row>
    <row r="13" spans="1:131" s="217" customFormat="1" ht="26.25" customHeight="1">
      <c r="A13" s="220">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0">
        <v>7</v>
      </c>
      <c r="BR13" s="221"/>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6"/>
    </row>
    <row r="14" spans="1:131" s="217" customFormat="1" ht="26.25" customHeight="1">
      <c r="A14" s="220">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0">
        <v>8</v>
      </c>
      <c r="BR14" s="221"/>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6"/>
    </row>
    <row r="15" spans="1:131" s="217" customFormat="1" ht="26.25" customHeight="1">
      <c r="A15" s="220">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0">
        <v>9</v>
      </c>
      <c r="BR15" s="221"/>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6"/>
    </row>
    <row r="16" spans="1:131" s="217" customFormat="1" ht="26.25" customHeight="1">
      <c r="A16" s="220">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0">
        <v>10</v>
      </c>
      <c r="BR16" s="221"/>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6"/>
    </row>
    <row r="17" spans="1:131" s="217" customFormat="1" ht="26.25" customHeight="1">
      <c r="A17" s="220">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0">
        <v>11</v>
      </c>
      <c r="BR17" s="221"/>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6"/>
    </row>
    <row r="18" spans="1:131" s="217" customFormat="1" ht="26.25" customHeight="1">
      <c r="A18" s="220">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0">
        <v>12</v>
      </c>
      <c r="BR18" s="221"/>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6"/>
    </row>
    <row r="19" spans="1:131" s="217" customFormat="1" ht="26.25" customHeight="1">
      <c r="A19" s="220">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0">
        <v>13</v>
      </c>
      <c r="BR19" s="221"/>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6"/>
    </row>
    <row r="20" spans="1:131" s="217" customFormat="1" ht="26.25" customHeight="1">
      <c r="A20" s="220">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0">
        <v>14</v>
      </c>
      <c r="BR20" s="221"/>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6"/>
    </row>
    <row r="21" spans="1:131" s="217" customFormat="1" ht="26.25" customHeight="1" thickBot="1">
      <c r="A21" s="220">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0">
        <v>15</v>
      </c>
      <c r="BR21" s="221"/>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6"/>
    </row>
    <row r="22" spans="1:131" s="217" customFormat="1" ht="26.25" customHeight="1">
      <c r="A22" s="220">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377</v>
      </c>
      <c r="BA22" s="1015"/>
      <c r="BB22" s="1015"/>
      <c r="BC22" s="1015"/>
      <c r="BD22" s="1016"/>
      <c r="BE22" s="215"/>
      <c r="BF22" s="215"/>
      <c r="BG22" s="215"/>
      <c r="BH22" s="215"/>
      <c r="BI22" s="215"/>
      <c r="BJ22" s="215"/>
      <c r="BK22" s="215"/>
      <c r="BL22" s="215"/>
      <c r="BM22" s="215"/>
      <c r="BN22" s="215"/>
      <c r="BO22" s="215"/>
      <c r="BP22" s="215"/>
      <c r="BQ22" s="220">
        <v>16</v>
      </c>
      <c r="BR22" s="221"/>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6"/>
    </row>
    <row r="23" spans="1:131" s="217" customFormat="1" ht="26.25" customHeight="1" thickBot="1">
      <c r="A23" s="222" t="s">
        <v>378</v>
      </c>
      <c r="B23" s="924" t="s">
        <v>379</v>
      </c>
      <c r="C23" s="925"/>
      <c r="D23" s="925"/>
      <c r="E23" s="925"/>
      <c r="F23" s="925"/>
      <c r="G23" s="925"/>
      <c r="H23" s="925"/>
      <c r="I23" s="925"/>
      <c r="J23" s="925"/>
      <c r="K23" s="925"/>
      <c r="L23" s="925"/>
      <c r="M23" s="925"/>
      <c r="N23" s="925"/>
      <c r="O23" s="925"/>
      <c r="P23" s="935"/>
      <c r="Q23" s="1054">
        <v>2108</v>
      </c>
      <c r="R23" s="1048"/>
      <c r="S23" s="1048"/>
      <c r="T23" s="1048"/>
      <c r="U23" s="1048"/>
      <c r="V23" s="1048">
        <v>1991</v>
      </c>
      <c r="W23" s="1048"/>
      <c r="X23" s="1048"/>
      <c r="Y23" s="1048"/>
      <c r="Z23" s="1048"/>
      <c r="AA23" s="1048">
        <v>117</v>
      </c>
      <c r="AB23" s="1048"/>
      <c r="AC23" s="1048"/>
      <c r="AD23" s="1048"/>
      <c r="AE23" s="1055"/>
      <c r="AF23" s="1056">
        <v>61</v>
      </c>
      <c r="AG23" s="1048"/>
      <c r="AH23" s="1048"/>
      <c r="AI23" s="1048"/>
      <c r="AJ23" s="1057"/>
      <c r="AK23" s="1058"/>
      <c r="AL23" s="1059"/>
      <c r="AM23" s="1059"/>
      <c r="AN23" s="1059"/>
      <c r="AO23" s="1059"/>
      <c r="AP23" s="1048"/>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0">
        <v>17</v>
      </c>
      <c r="BR23" s="221"/>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6"/>
    </row>
    <row r="24" spans="1:131" s="217" customFormat="1" ht="26.25" customHeight="1">
      <c r="A24" s="1047" t="s">
        <v>380</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0">
        <v>18</v>
      </c>
      <c r="BR24" s="221"/>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6"/>
    </row>
    <row r="25" spans="1:131" ht="26.25" customHeight="1" thickBot="1">
      <c r="A25" s="1046" t="s">
        <v>381</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3"/>
      <c r="BP25" s="223"/>
      <c r="BQ25" s="220">
        <v>19</v>
      </c>
      <c r="BR25" s="221"/>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c r="A26" s="982" t="s">
        <v>358</v>
      </c>
      <c r="B26" s="983"/>
      <c r="C26" s="983"/>
      <c r="D26" s="983"/>
      <c r="E26" s="983"/>
      <c r="F26" s="983"/>
      <c r="G26" s="983"/>
      <c r="H26" s="983"/>
      <c r="I26" s="983"/>
      <c r="J26" s="983"/>
      <c r="K26" s="983"/>
      <c r="L26" s="983"/>
      <c r="M26" s="983"/>
      <c r="N26" s="983"/>
      <c r="O26" s="983"/>
      <c r="P26" s="984"/>
      <c r="Q26" s="988" t="s">
        <v>382</v>
      </c>
      <c r="R26" s="989"/>
      <c r="S26" s="989"/>
      <c r="T26" s="989"/>
      <c r="U26" s="990"/>
      <c r="V26" s="988" t="s">
        <v>383</v>
      </c>
      <c r="W26" s="989"/>
      <c r="X26" s="989"/>
      <c r="Y26" s="989"/>
      <c r="Z26" s="990"/>
      <c r="AA26" s="988" t="s">
        <v>384</v>
      </c>
      <c r="AB26" s="989"/>
      <c r="AC26" s="989"/>
      <c r="AD26" s="989"/>
      <c r="AE26" s="989"/>
      <c r="AF26" s="1042" t="s">
        <v>385</v>
      </c>
      <c r="AG26" s="995"/>
      <c r="AH26" s="995"/>
      <c r="AI26" s="995"/>
      <c r="AJ26" s="1043"/>
      <c r="AK26" s="989" t="s">
        <v>386</v>
      </c>
      <c r="AL26" s="989"/>
      <c r="AM26" s="989"/>
      <c r="AN26" s="989"/>
      <c r="AO26" s="990"/>
      <c r="AP26" s="988" t="s">
        <v>387</v>
      </c>
      <c r="AQ26" s="989"/>
      <c r="AR26" s="989"/>
      <c r="AS26" s="989"/>
      <c r="AT26" s="990"/>
      <c r="AU26" s="988" t="s">
        <v>388</v>
      </c>
      <c r="AV26" s="989"/>
      <c r="AW26" s="989"/>
      <c r="AX26" s="989"/>
      <c r="AY26" s="990"/>
      <c r="AZ26" s="988" t="s">
        <v>389</v>
      </c>
      <c r="BA26" s="989"/>
      <c r="BB26" s="989"/>
      <c r="BC26" s="989"/>
      <c r="BD26" s="990"/>
      <c r="BE26" s="988" t="s">
        <v>365</v>
      </c>
      <c r="BF26" s="989"/>
      <c r="BG26" s="989"/>
      <c r="BH26" s="989"/>
      <c r="BI26" s="1002"/>
      <c r="BJ26" s="214"/>
      <c r="BK26" s="214"/>
      <c r="BL26" s="214"/>
      <c r="BM26" s="214"/>
      <c r="BN26" s="214"/>
      <c r="BO26" s="223"/>
      <c r="BP26" s="223"/>
      <c r="BQ26" s="220">
        <v>20</v>
      </c>
      <c r="BR26" s="221"/>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3"/>
      <c r="BP27" s="223"/>
      <c r="BQ27" s="220">
        <v>21</v>
      </c>
      <c r="BR27" s="221"/>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c r="A28" s="224">
        <v>1</v>
      </c>
      <c r="B28" s="1034" t="s">
        <v>390</v>
      </c>
      <c r="C28" s="1035"/>
      <c r="D28" s="1035"/>
      <c r="E28" s="1035"/>
      <c r="F28" s="1035"/>
      <c r="G28" s="1035"/>
      <c r="H28" s="1035"/>
      <c r="I28" s="1035"/>
      <c r="J28" s="1035"/>
      <c r="K28" s="1035"/>
      <c r="L28" s="1035"/>
      <c r="M28" s="1035"/>
      <c r="N28" s="1035"/>
      <c r="O28" s="1035"/>
      <c r="P28" s="1036"/>
      <c r="Q28" s="1037">
        <v>78</v>
      </c>
      <c r="R28" s="1038"/>
      <c r="S28" s="1038"/>
      <c r="T28" s="1038"/>
      <c r="U28" s="1038"/>
      <c r="V28" s="1038">
        <v>75</v>
      </c>
      <c r="W28" s="1038"/>
      <c r="X28" s="1038"/>
      <c r="Y28" s="1038"/>
      <c r="Z28" s="1038"/>
      <c r="AA28" s="1038">
        <v>4</v>
      </c>
      <c r="AB28" s="1038"/>
      <c r="AC28" s="1038"/>
      <c r="AD28" s="1038"/>
      <c r="AE28" s="1039"/>
      <c r="AF28" s="1040">
        <v>4</v>
      </c>
      <c r="AG28" s="1038"/>
      <c r="AH28" s="1038"/>
      <c r="AI28" s="1038"/>
      <c r="AJ28" s="1041"/>
      <c r="AK28" s="1029">
        <v>5</v>
      </c>
      <c r="AL28" s="1030"/>
      <c r="AM28" s="1030"/>
      <c r="AN28" s="1030"/>
      <c r="AO28" s="1030"/>
      <c r="AP28" s="1030" t="s">
        <v>552</v>
      </c>
      <c r="AQ28" s="1030"/>
      <c r="AR28" s="1030"/>
      <c r="AS28" s="1030"/>
      <c r="AT28" s="1030"/>
      <c r="AU28" s="1030" t="s">
        <v>552</v>
      </c>
      <c r="AV28" s="1030"/>
      <c r="AW28" s="1030"/>
      <c r="AX28" s="1030"/>
      <c r="AY28" s="1030"/>
      <c r="AZ28" s="1031" t="s">
        <v>552</v>
      </c>
      <c r="BA28" s="1031"/>
      <c r="BB28" s="1031"/>
      <c r="BC28" s="1031"/>
      <c r="BD28" s="1031"/>
      <c r="BE28" s="1032"/>
      <c r="BF28" s="1032"/>
      <c r="BG28" s="1032"/>
      <c r="BH28" s="1032"/>
      <c r="BI28" s="1033"/>
      <c r="BJ28" s="214"/>
      <c r="BK28" s="214"/>
      <c r="BL28" s="214"/>
      <c r="BM28" s="214"/>
      <c r="BN28" s="214"/>
      <c r="BO28" s="223"/>
      <c r="BP28" s="223"/>
      <c r="BQ28" s="220">
        <v>22</v>
      </c>
      <c r="BR28" s="221"/>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c r="A29" s="224">
        <v>2</v>
      </c>
      <c r="B29" s="1017" t="s">
        <v>550</v>
      </c>
      <c r="C29" s="1018"/>
      <c r="D29" s="1018"/>
      <c r="E29" s="1018"/>
      <c r="F29" s="1018"/>
      <c r="G29" s="1018"/>
      <c r="H29" s="1018"/>
      <c r="I29" s="1018"/>
      <c r="J29" s="1018"/>
      <c r="K29" s="1018"/>
      <c r="L29" s="1018"/>
      <c r="M29" s="1018"/>
      <c r="N29" s="1018"/>
      <c r="O29" s="1018"/>
      <c r="P29" s="1019"/>
      <c r="Q29" s="1025">
        <v>56</v>
      </c>
      <c r="R29" s="1026"/>
      <c r="S29" s="1026"/>
      <c r="T29" s="1026"/>
      <c r="U29" s="1026"/>
      <c r="V29" s="1026">
        <v>49</v>
      </c>
      <c r="W29" s="1026"/>
      <c r="X29" s="1026"/>
      <c r="Y29" s="1026"/>
      <c r="Z29" s="1026"/>
      <c r="AA29" s="1026">
        <v>6</v>
      </c>
      <c r="AB29" s="1026"/>
      <c r="AC29" s="1026"/>
      <c r="AD29" s="1026"/>
      <c r="AE29" s="1027"/>
      <c r="AF29" s="1022">
        <v>6</v>
      </c>
      <c r="AG29" s="1023"/>
      <c r="AH29" s="1023"/>
      <c r="AI29" s="1023"/>
      <c r="AJ29" s="1024"/>
      <c r="AK29" s="967">
        <v>8</v>
      </c>
      <c r="AL29" s="958"/>
      <c r="AM29" s="958"/>
      <c r="AN29" s="958"/>
      <c r="AO29" s="958"/>
      <c r="AP29" s="958" t="s">
        <v>552</v>
      </c>
      <c r="AQ29" s="958"/>
      <c r="AR29" s="958"/>
      <c r="AS29" s="958"/>
      <c r="AT29" s="958"/>
      <c r="AU29" s="958" t="s">
        <v>552</v>
      </c>
      <c r="AV29" s="958"/>
      <c r="AW29" s="958"/>
      <c r="AX29" s="958"/>
      <c r="AY29" s="958"/>
      <c r="AZ29" s="1028" t="s">
        <v>552</v>
      </c>
      <c r="BA29" s="1028"/>
      <c r="BB29" s="1028"/>
      <c r="BC29" s="1028"/>
      <c r="BD29" s="1028"/>
      <c r="BE29" s="959"/>
      <c r="BF29" s="959"/>
      <c r="BG29" s="959"/>
      <c r="BH29" s="959"/>
      <c r="BI29" s="960"/>
      <c r="BJ29" s="214"/>
      <c r="BK29" s="214"/>
      <c r="BL29" s="214"/>
      <c r="BM29" s="214"/>
      <c r="BN29" s="214"/>
      <c r="BO29" s="223"/>
      <c r="BP29" s="223"/>
      <c r="BQ29" s="220">
        <v>23</v>
      </c>
      <c r="BR29" s="221"/>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c r="A30" s="224">
        <v>3</v>
      </c>
      <c r="B30" s="1017" t="s">
        <v>551</v>
      </c>
      <c r="C30" s="1018"/>
      <c r="D30" s="1018"/>
      <c r="E30" s="1018"/>
      <c r="F30" s="1018"/>
      <c r="G30" s="1018"/>
      <c r="H30" s="1018"/>
      <c r="I30" s="1018"/>
      <c r="J30" s="1018"/>
      <c r="K30" s="1018"/>
      <c r="L30" s="1018"/>
      <c r="M30" s="1018"/>
      <c r="N30" s="1018"/>
      <c r="O30" s="1018"/>
      <c r="P30" s="1019"/>
      <c r="Q30" s="1025">
        <v>2</v>
      </c>
      <c r="R30" s="1026"/>
      <c r="S30" s="1026"/>
      <c r="T30" s="1026"/>
      <c r="U30" s="1026"/>
      <c r="V30" s="1026">
        <v>2</v>
      </c>
      <c r="W30" s="1026"/>
      <c r="X30" s="1026"/>
      <c r="Y30" s="1026"/>
      <c r="Z30" s="1026"/>
      <c r="AA30" s="1026">
        <v>0</v>
      </c>
      <c r="AB30" s="1026"/>
      <c r="AC30" s="1026"/>
      <c r="AD30" s="1026"/>
      <c r="AE30" s="1027"/>
      <c r="AF30" s="1022">
        <v>0</v>
      </c>
      <c r="AG30" s="1023"/>
      <c r="AH30" s="1023"/>
      <c r="AI30" s="1023"/>
      <c r="AJ30" s="1024"/>
      <c r="AK30" s="967">
        <v>1</v>
      </c>
      <c r="AL30" s="958"/>
      <c r="AM30" s="958"/>
      <c r="AN30" s="958"/>
      <c r="AO30" s="958"/>
      <c r="AP30" s="958" t="s">
        <v>552</v>
      </c>
      <c r="AQ30" s="958"/>
      <c r="AR30" s="958"/>
      <c r="AS30" s="958"/>
      <c r="AT30" s="958"/>
      <c r="AU30" s="958" t="s">
        <v>552</v>
      </c>
      <c r="AV30" s="958"/>
      <c r="AW30" s="958"/>
      <c r="AX30" s="958"/>
      <c r="AY30" s="958"/>
      <c r="AZ30" s="1028" t="s">
        <v>552</v>
      </c>
      <c r="BA30" s="1028"/>
      <c r="BB30" s="1028"/>
      <c r="BC30" s="1028"/>
      <c r="BD30" s="1028"/>
      <c r="BE30" s="959"/>
      <c r="BF30" s="959"/>
      <c r="BG30" s="959"/>
      <c r="BH30" s="959"/>
      <c r="BI30" s="960"/>
      <c r="BJ30" s="214"/>
      <c r="BK30" s="214"/>
      <c r="BL30" s="214"/>
      <c r="BM30" s="214"/>
      <c r="BN30" s="214"/>
      <c r="BO30" s="223"/>
      <c r="BP30" s="223"/>
      <c r="BQ30" s="220">
        <v>24</v>
      </c>
      <c r="BR30" s="221"/>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c r="A31" s="224">
        <v>4</v>
      </c>
      <c r="B31" s="1017" t="s">
        <v>392</v>
      </c>
      <c r="C31" s="1018"/>
      <c r="D31" s="1018"/>
      <c r="E31" s="1018"/>
      <c r="F31" s="1018"/>
      <c r="G31" s="1018"/>
      <c r="H31" s="1018"/>
      <c r="I31" s="1018"/>
      <c r="J31" s="1018"/>
      <c r="K31" s="1018"/>
      <c r="L31" s="1018"/>
      <c r="M31" s="1018"/>
      <c r="N31" s="1018"/>
      <c r="O31" s="1018"/>
      <c r="P31" s="1019"/>
      <c r="Q31" s="1025">
        <v>6</v>
      </c>
      <c r="R31" s="1026"/>
      <c r="S31" s="1026"/>
      <c r="T31" s="1026"/>
      <c r="U31" s="1026"/>
      <c r="V31" s="1026">
        <v>5</v>
      </c>
      <c r="W31" s="1026"/>
      <c r="X31" s="1026"/>
      <c r="Y31" s="1026"/>
      <c r="Z31" s="1026"/>
      <c r="AA31" s="1026">
        <v>2</v>
      </c>
      <c r="AB31" s="1026"/>
      <c r="AC31" s="1026"/>
      <c r="AD31" s="1026"/>
      <c r="AE31" s="1027"/>
      <c r="AF31" s="1022">
        <v>2</v>
      </c>
      <c r="AG31" s="1023"/>
      <c r="AH31" s="1023"/>
      <c r="AI31" s="1023"/>
      <c r="AJ31" s="1024"/>
      <c r="AK31" s="967">
        <v>2</v>
      </c>
      <c r="AL31" s="958"/>
      <c r="AM31" s="958"/>
      <c r="AN31" s="958"/>
      <c r="AO31" s="958"/>
      <c r="AP31" s="958" t="s">
        <v>552</v>
      </c>
      <c r="AQ31" s="958"/>
      <c r="AR31" s="958"/>
      <c r="AS31" s="958"/>
      <c r="AT31" s="958"/>
      <c r="AU31" s="958" t="s">
        <v>552</v>
      </c>
      <c r="AV31" s="958"/>
      <c r="AW31" s="958"/>
      <c r="AX31" s="958"/>
      <c r="AY31" s="958"/>
      <c r="AZ31" s="1028" t="s">
        <v>552</v>
      </c>
      <c r="BA31" s="1028"/>
      <c r="BB31" s="1028"/>
      <c r="BC31" s="1028"/>
      <c r="BD31" s="1028"/>
      <c r="BE31" s="959"/>
      <c r="BF31" s="959"/>
      <c r="BG31" s="959"/>
      <c r="BH31" s="959"/>
      <c r="BI31" s="960"/>
      <c r="BJ31" s="214"/>
      <c r="BK31" s="214"/>
      <c r="BL31" s="214"/>
      <c r="BM31" s="214"/>
      <c r="BN31" s="214"/>
      <c r="BO31" s="223"/>
      <c r="BP31" s="223"/>
      <c r="BQ31" s="220">
        <v>25</v>
      </c>
      <c r="BR31" s="221"/>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c r="A32" s="224">
        <v>5</v>
      </c>
      <c r="B32" s="1017" t="s">
        <v>393</v>
      </c>
      <c r="C32" s="1018"/>
      <c r="D32" s="1018"/>
      <c r="E32" s="1018"/>
      <c r="F32" s="1018"/>
      <c r="G32" s="1018"/>
      <c r="H32" s="1018"/>
      <c r="I32" s="1018"/>
      <c r="J32" s="1018"/>
      <c r="K32" s="1018"/>
      <c r="L32" s="1018"/>
      <c r="M32" s="1018"/>
      <c r="N32" s="1018"/>
      <c r="O32" s="1018"/>
      <c r="P32" s="1019"/>
      <c r="Q32" s="1025">
        <v>777</v>
      </c>
      <c r="R32" s="1026"/>
      <c r="S32" s="1026"/>
      <c r="T32" s="1026"/>
      <c r="U32" s="1026"/>
      <c r="V32" s="1026">
        <v>769</v>
      </c>
      <c r="W32" s="1026"/>
      <c r="X32" s="1026"/>
      <c r="Y32" s="1026"/>
      <c r="Z32" s="1026"/>
      <c r="AA32" s="1026">
        <v>7</v>
      </c>
      <c r="AB32" s="1026"/>
      <c r="AC32" s="1026"/>
      <c r="AD32" s="1026"/>
      <c r="AE32" s="1027"/>
      <c r="AF32" s="1022">
        <v>7</v>
      </c>
      <c r="AG32" s="1023"/>
      <c r="AH32" s="1023"/>
      <c r="AI32" s="1023"/>
      <c r="AJ32" s="1024"/>
      <c r="AK32" s="967">
        <v>2</v>
      </c>
      <c r="AL32" s="958"/>
      <c r="AM32" s="958"/>
      <c r="AN32" s="958"/>
      <c r="AO32" s="958"/>
      <c r="AP32" s="958" t="s">
        <v>552</v>
      </c>
      <c r="AQ32" s="958"/>
      <c r="AR32" s="958"/>
      <c r="AS32" s="958"/>
      <c r="AT32" s="958"/>
      <c r="AU32" s="958" t="s">
        <v>552</v>
      </c>
      <c r="AV32" s="958"/>
      <c r="AW32" s="958"/>
      <c r="AX32" s="958"/>
      <c r="AY32" s="958"/>
      <c r="AZ32" s="1028" t="s">
        <v>552</v>
      </c>
      <c r="BA32" s="1028"/>
      <c r="BB32" s="1028"/>
      <c r="BC32" s="1028"/>
      <c r="BD32" s="1028"/>
      <c r="BE32" s="959" t="s">
        <v>394</v>
      </c>
      <c r="BF32" s="959"/>
      <c r="BG32" s="959"/>
      <c r="BH32" s="959"/>
      <c r="BI32" s="960"/>
      <c r="BJ32" s="214"/>
      <c r="BK32" s="214"/>
      <c r="BL32" s="214"/>
      <c r="BM32" s="214"/>
      <c r="BN32" s="214"/>
      <c r="BO32" s="223"/>
      <c r="BP32" s="223"/>
      <c r="BQ32" s="220">
        <v>26</v>
      </c>
      <c r="BR32" s="221"/>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c r="A33" s="224">
        <v>6</v>
      </c>
      <c r="B33" s="1017" t="s">
        <v>395</v>
      </c>
      <c r="C33" s="1018"/>
      <c r="D33" s="1018"/>
      <c r="E33" s="1018"/>
      <c r="F33" s="1018"/>
      <c r="G33" s="1018"/>
      <c r="H33" s="1018"/>
      <c r="I33" s="1018"/>
      <c r="J33" s="1018"/>
      <c r="K33" s="1018"/>
      <c r="L33" s="1018"/>
      <c r="M33" s="1018"/>
      <c r="N33" s="1018"/>
      <c r="O33" s="1018"/>
      <c r="P33" s="1019"/>
      <c r="Q33" s="1025">
        <v>49</v>
      </c>
      <c r="R33" s="1026"/>
      <c r="S33" s="1026"/>
      <c r="T33" s="1026"/>
      <c r="U33" s="1026"/>
      <c r="V33" s="1026">
        <v>49</v>
      </c>
      <c r="W33" s="1026"/>
      <c r="X33" s="1026"/>
      <c r="Y33" s="1026"/>
      <c r="Z33" s="1026"/>
      <c r="AA33" s="1026">
        <v>0</v>
      </c>
      <c r="AB33" s="1026"/>
      <c r="AC33" s="1026"/>
      <c r="AD33" s="1026"/>
      <c r="AE33" s="1027"/>
      <c r="AF33" s="1022">
        <v>0</v>
      </c>
      <c r="AG33" s="1023"/>
      <c r="AH33" s="1023"/>
      <c r="AI33" s="1023"/>
      <c r="AJ33" s="1024"/>
      <c r="AK33" s="967">
        <v>27</v>
      </c>
      <c r="AL33" s="958"/>
      <c r="AM33" s="958"/>
      <c r="AN33" s="958"/>
      <c r="AO33" s="958"/>
      <c r="AP33" s="958">
        <v>293</v>
      </c>
      <c r="AQ33" s="958"/>
      <c r="AR33" s="958"/>
      <c r="AS33" s="958"/>
      <c r="AT33" s="958"/>
      <c r="AU33" s="958" t="s">
        <v>552</v>
      </c>
      <c r="AV33" s="958"/>
      <c r="AW33" s="958"/>
      <c r="AX33" s="958"/>
      <c r="AY33" s="958"/>
      <c r="AZ33" s="1028" t="s">
        <v>552</v>
      </c>
      <c r="BA33" s="1028"/>
      <c r="BB33" s="1028"/>
      <c r="BC33" s="1028"/>
      <c r="BD33" s="1028"/>
      <c r="BE33" s="959" t="s">
        <v>394</v>
      </c>
      <c r="BF33" s="959"/>
      <c r="BG33" s="959"/>
      <c r="BH33" s="959"/>
      <c r="BI33" s="960"/>
      <c r="BJ33" s="214"/>
      <c r="BK33" s="214"/>
      <c r="BL33" s="214"/>
      <c r="BM33" s="214"/>
      <c r="BN33" s="214"/>
      <c r="BO33" s="223"/>
      <c r="BP33" s="223"/>
      <c r="BQ33" s="220">
        <v>27</v>
      </c>
      <c r="BR33" s="221"/>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c r="A34" s="224">
        <v>7</v>
      </c>
      <c r="B34" s="1017" t="s">
        <v>563</v>
      </c>
      <c r="C34" s="1018"/>
      <c r="D34" s="1018"/>
      <c r="E34" s="1018"/>
      <c r="F34" s="1018"/>
      <c r="G34" s="1018"/>
      <c r="H34" s="1018"/>
      <c r="I34" s="1018"/>
      <c r="J34" s="1018"/>
      <c r="K34" s="1018"/>
      <c r="L34" s="1018"/>
      <c r="M34" s="1018"/>
      <c r="N34" s="1018"/>
      <c r="O34" s="1018"/>
      <c r="P34" s="1019"/>
      <c r="Q34" s="1025">
        <v>31</v>
      </c>
      <c r="R34" s="1026"/>
      <c r="S34" s="1026"/>
      <c r="T34" s="1026"/>
      <c r="U34" s="1026"/>
      <c r="V34" s="1026">
        <v>31</v>
      </c>
      <c r="W34" s="1026"/>
      <c r="X34" s="1026"/>
      <c r="Y34" s="1026"/>
      <c r="Z34" s="1026"/>
      <c r="AA34" s="1026">
        <v>0</v>
      </c>
      <c r="AB34" s="1026"/>
      <c r="AC34" s="1026"/>
      <c r="AD34" s="1026"/>
      <c r="AE34" s="1027"/>
      <c r="AF34" s="1022">
        <v>0</v>
      </c>
      <c r="AG34" s="1023"/>
      <c r="AH34" s="1023"/>
      <c r="AI34" s="1023"/>
      <c r="AJ34" s="1024"/>
      <c r="AK34" s="967" t="s">
        <v>564</v>
      </c>
      <c r="AL34" s="958"/>
      <c r="AM34" s="958"/>
      <c r="AN34" s="958"/>
      <c r="AO34" s="958"/>
      <c r="AP34" s="958" t="s">
        <v>564</v>
      </c>
      <c r="AQ34" s="958"/>
      <c r="AR34" s="958"/>
      <c r="AS34" s="958"/>
      <c r="AT34" s="958"/>
      <c r="AU34" s="958" t="s">
        <v>564</v>
      </c>
      <c r="AV34" s="958"/>
      <c r="AW34" s="958"/>
      <c r="AX34" s="958"/>
      <c r="AY34" s="958"/>
      <c r="AZ34" s="1028" t="s">
        <v>564</v>
      </c>
      <c r="BA34" s="1028"/>
      <c r="BB34" s="1028"/>
      <c r="BC34" s="1028"/>
      <c r="BD34" s="1028"/>
      <c r="BE34" s="959" t="s">
        <v>394</v>
      </c>
      <c r="BF34" s="959"/>
      <c r="BG34" s="959"/>
      <c r="BH34" s="959"/>
      <c r="BI34" s="960"/>
      <c r="BJ34" s="214"/>
      <c r="BK34" s="214"/>
      <c r="BL34" s="214"/>
      <c r="BM34" s="214"/>
      <c r="BN34" s="214"/>
      <c r="BO34" s="223"/>
      <c r="BP34" s="223"/>
      <c r="BQ34" s="220">
        <v>28</v>
      </c>
      <c r="BR34" s="221"/>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c r="A35" s="224">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3"/>
      <c r="BP35" s="223"/>
      <c r="BQ35" s="220">
        <v>29</v>
      </c>
      <c r="BR35" s="221"/>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c r="A36" s="224">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3"/>
      <c r="BP36" s="223"/>
      <c r="BQ36" s="220">
        <v>30</v>
      </c>
      <c r="BR36" s="221"/>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c r="A37" s="224">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3"/>
      <c r="BP37" s="223"/>
      <c r="BQ37" s="220">
        <v>31</v>
      </c>
      <c r="BR37" s="221"/>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c r="A38" s="224">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3"/>
      <c r="BP38" s="223"/>
      <c r="BQ38" s="220">
        <v>32</v>
      </c>
      <c r="BR38" s="221"/>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c r="A39" s="224">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3"/>
      <c r="BP39" s="223"/>
      <c r="BQ39" s="220">
        <v>33</v>
      </c>
      <c r="BR39" s="221"/>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c r="A40" s="220">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3"/>
      <c r="BP40" s="223"/>
      <c r="BQ40" s="220">
        <v>34</v>
      </c>
      <c r="BR40" s="221"/>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c r="A41" s="220">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3"/>
      <c r="BP41" s="223"/>
      <c r="BQ41" s="220">
        <v>35</v>
      </c>
      <c r="BR41" s="221"/>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c r="A42" s="220">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3"/>
      <c r="BP42" s="223"/>
      <c r="BQ42" s="220">
        <v>36</v>
      </c>
      <c r="BR42" s="221"/>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c r="A43" s="220">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3"/>
      <c r="BP43" s="223"/>
      <c r="BQ43" s="220">
        <v>37</v>
      </c>
      <c r="BR43" s="221"/>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c r="A44" s="220">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3"/>
      <c r="BP44" s="223"/>
      <c r="BQ44" s="220">
        <v>38</v>
      </c>
      <c r="BR44" s="221"/>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c r="A45" s="220">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3"/>
      <c r="BP45" s="223"/>
      <c r="BQ45" s="220">
        <v>39</v>
      </c>
      <c r="BR45" s="221"/>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c r="A46" s="220">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3"/>
      <c r="BP46" s="223"/>
      <c r="BQ46" s="220">
        <v>40</v>
      </c>
      <c r="BR46" s="221"/>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c r="A47" s="220">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3"/>
      <c r="BP47" s="223"/>
      <c r="BQ47" s="220">
        <v>41</v>
      </c>
      <c r="BR47" s="221"/>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c r="A48" s="220">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3"/>
      <c r="BP48" s="223"/>
      <c r="BQ48" s="220">
        <v>42</v>
      </c>
      <c r="BR48" s="221"/>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c r="A49" s="220">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3"/>
      <c r="BP49" s="223"/>
      <c r="BQ49" s="220">
        <v>43</v>
      </c>
      <c r="BR49" s="221"/>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c r="A50" s="220">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3"/>
      <c r="BP50" s="223"/>
      <c r="BQ50" s="220">
        <v>44</v>
      </c>
      <c r="BR50" s="221"/>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c r="A51" s="220">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3"/>
      <c r="BP51" s="223"/>
      <c r="BQ51" s="220">
        <v>45</v>
      </c>
      <c r="BR51" s="221"/>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c r="A52" s="220">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3"/>
      <c r="BP52" s="223"/>
      <c r="BQ52" s="220">
        <v>46</v>
      </c>
      <c r="BR52" s="221"/>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c r="A53" s="220">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3"/>
      <c r="BP53" s="223"/>
      <c r="BQ53" s="220">
        <v>47</v>
      </c>
      <c r="BR53" s="221"/>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c r="A54" s="220">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3"/>
      <c r="BP54" s="223"/>
      <c r="BQ54" s="220">
        <v>48</v>
      </c>
      <c r="BR54" s="221"/>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c r="A55" s="220">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3"/>
      <c r="BP55" s="223"/>
      <c r="BQ55" s="220">
        <v>49</v>
      </c>
      <c r="BR55" s="221"/>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c r="A56" s="220">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3"/>
      <c r="BP56" s="223"/>
      <c r="BQ56" s="220">
        <v>50</v>
      </c>
      <c r="BR56" s="221"/>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c r="A57" s="220">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3"/>
      <c r="BP57" s="223"/>
      <c r="BQ57" s="220">
        <v>51</v>
      </c>
      <c r="BR57" s="221"/>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c r="A58" s="220">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3"/>
      <c r="BP58" s="223"/>
      <c r="BQ58" s="220">
        <v>52</v>
      </c>
      <c r="BR58" s="221"/>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c r="A59" s="220">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3"/>
      <c r="BP59" s="223"/>
      <c r="BQ59" s="220">
        <v>53</v>
      </c>
      <c r="BR59" s="221"/>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c r="A60" s="220">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3"/>
      <c r="BP60" s="223"/>
      <c r="BQ60" s="220">
        <v>54</v>
      </c>
      <c r="BR60" s="221"/>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c r="A61" s="220">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3"/>
      <c r="BP61" s="223"/>
      <c r="BQ61" s="220">
        <v>55</v>
      </c>
      <c r="BR61" s="221"/>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c r="A62" s="220">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396</v>
      </c>
      <c r="BK62" s="1015"/>
      <c r="BL62" s="1015"/>
      <c r="BM62" s="1015"/>
      <c r="BN62" s="1016"/>
      <c r="BO62" s="223"/>
      <c r="BP62" s="223"/>
      <c r="BQ62" s="220">
        <v>56</v>
      </c>
      <c r="BR62" s="221"/>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c r="A63" s="222" t="s">
        <v>378</v>
      </c>
      <c r="B63" s="924" t="s">
        <v>397</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20</v>
      </c>
      <c r="AG63" s="946"/>
      <c r="AH63" s="946"/>
      <c r="AI63" s="946"/>
      <c r="AJ63" s="1009"/>
      <c r="AK63" s="1010"/>
      <c r="AL63" s="950"/>
      <c r="AM63" s="950"/>
      <c r="AN63" s="950"/>
      <c r="AO63" s="950"/>
      <c r="AP63" s="946">
        <v>293</v>
      </c>
      <c r="AQ63" s="946"/>
      <c r="AR63" s="946"/>
      <c r="AS63" s="946"/>
      <c r="AT63" s="946"/>
      <c r="AU63" s="946" t="s">
        <v>552</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3"/>
      <c r="BP63" s="223"/>
      <c r="BQ63" s="220">
        <v>57</v>
      </c>
      <c r="BR63" s="221"/>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c r="A65" s="214" t="s">
        <v>398</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c r="A66" s="982" t="s">
        <v>399</v>
      </c>
      <c r="B66" s="983"/>
      <c r="C66" s="983"/>
      <c r="D66" s="983"/>
      <c r="E66" s="983"/>
      <c r="F66" s="983"/>
      <c r="G66" s="983"/>
      <c r="H66" s="983"/>
      <c r="I66" s="983"/>
      <c r="J66" s="983"/>
      <c r="K66" s="983"/>
      <c r="L66" s="983"/>
      <c r="M66" s="983"/>
      <c r="N66" s="983"/>
      <c r="O66" s="983"/>
      <c r="P66" s="984"/>
      <c r="Q66" s="988" t="s">
        <v>382</v>
      </c>
      <c r="R66" s="989"/>
      <c r="S66" s="989"/>
      <c r="T66" s="989"/>
      <c r="U66" s="990"/>
      <c r="V66" s="988" t="s">
        <v>383</v>
      </c>
      <c r="W66" s="989"/>
      <c r="X66" s="989"/>
      <c r="Y66" s="989"/>
      <c r="Z66" s="990"/>
      <c r="AA66" s="988" t="s">
        <v>384</v>
      </c>
      <c r="AB66" s="989"/>
      <c r="AC66" s="989"/>
      <c r="AD66" s="989"/>
      <c r="AE66" s="990"/>
      <c r="AF66" s="994" t="s">
        <v>385</v>
      </c>
      <c r="AG66" s="995"/>
      <c r="AH66" s="995"/>
      <c r="AI66" s="995"/>
      <c r="AJ66" s="996"/>
      <c r="AK66" s="988" t="s">
        <v>386</v>
      </c>
      <c r="AL66" s="983"/>
      <c r="AM66" s="983"/>
      <c r="AN66" s="983"/>
      <c r="AO66" s="984"/>
      <c r="AP66" s="988" t="s">
        <v>387</v>
      </c>
      <c r="AQ66" s="989"/>
      <c r="AR66" s="989"/>
      <c r="AS66" s="989"/>
      <c r="AT66" s="990"/>
      <c r="AU66" s="988" t="s">
        <v>400</v>
      </c>
      <c r="AV66" s="989"/>
      <c r="AW66" s="989"/>
      <c r="AX66" s="989"/>
      <c r="AY66" s="990"/>
      <c r="AZ66" s="988" t="s">
        <v>365</v>
      </c>
      <c r="BA66" s="989"/>
      <c r="BB66" s="989"/>
      <c r="BC66" s="989"/>
      <c r="BD66" s="1002"/>
      <c r="BE66" s="223"/>
      <c r="BF66" s="223"/>
      <c r="BG66" s="223"/>
      <c r="BH66" s="223"/>
      <c r="BI66" s="223"/>
      <c r="BJ66" s="223"/>
      <c r="BK66" s="223"/>
      <c r="BL66" s="223"/>
      <c r="BM66" s="223"/>
      <c r="BN66" s="223"/>
      <c r="BO66" s="223"/>
      <c r="BP66" s="223"/>
      <c r="BQ66" s="220">
        <v>60</v>
      </c>
      <c r="BR66" s="225"/>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3"/>
      <c r="BF67" s="223"/>
      <c r="BG67" s="223"/>
      <c r="BH67" s="223"/>
      <c r="BI67" s="223"/>
      <c r="BJ67" s="223"/>
      <c r="BK67" s="223"/>
      <c r="BL67" s="223"/>
      <c r="BM67" s="223"/>
      <c r="BN67" s="223"/>
      <c r="BO67" s="223"/>
      <c r="BP67" s="223"/>
      <c r="BQ67" s="220">
        <v>61</v>
      </c>
      <c r="BR67" s="225"/>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c r="A68" s="218">
        <v>1</v>
      </c>
      <c r="B68" s="972" t="s">
        <v>553</v>
      </c>
      <c r="C68" s="973"/>
      <c r="D68" s="973"/>
      <c r="E68" s="973"/>
      <c r="F68" s="973"/>
      <c r="G68" s="973"/>
      <c r="H68" s="973"/>
      <c r="I68" s="973"/>
      <c r="J68" s="973"/>
      <c r="K68" s="973"/>
      <c r="L68" s="973"/>
      <c r="M68" s="973"/>
      <c r="N68" s="973"/>
      <c r="O68" s="973"/>
      <c r="P68" s="974"/>
      <c r="Q68" s="975">
        <v>10742</v>
      </c>
      <c r="R68" s="969"/>
      <c r="S68" s="969"/>
      <c r="T68" s="969"/>
      <c r="U68" s="969"/>
      <c r="V68" s="969">
        <v>10165</v>
      </c>
      <c r="W68" s="969"/>
      <c r="X68" s="969"/>
      <c r="Y68" s="969"/>
      <c r="Z68" s="969"/>
      <c r="AA68" s="969">
        <v>577</v>
      </c>
      <c r="AB68" s="969"/>
      <c r="AC68" s="969"/>
      <c r="AD68" s="969"/>
      <c r="AE68" s="969"/>
      <c r="AF68" s="969">
        <v>577</v>
      </c>
      <c r="AG68" s="969"/>
      <c r="AH68" s="969"/>
      <c r="AI68" s="969"/>
      <c r="AJ68" s="969"/>
      <c r="AK68" s="969">
        <v>2262</v>
      </c>
      <c r="AL68" s="969"/>
      <c r="AM68" s="969"/>
      <c r="AN68" s="969"/>
      <c r="AO68" s="969"/>
      <c r="AP68" s="969" t="s">
        <v>562</v>
      </c>
      <c r="AQ68" s="969"/>
      <c r="AR68" s="969"/>
      <c r="AS68" s="969"/>
      <c r="AT68" s="969"/>
      <c r="AU68" s="969" t="s">
        <v>562</v>
      </c>
      <c r="AV68" s="969"/>
      <c r="AW68" s="969"/>
      <c r="AX68" s="969"/>
      <c r="AY68" s="969"/>
      <c r="AZ68" s="970"/>
      <c r="BA68" s="970"/>
      <c r="BB68" s="970"/>
      <c r="BC68" s="970"/>
      <c r="BD68" s="971"/>
      <c r="BE68" s="223"/>
      <c r="BF68" s="223"/>
      <c r="BG68" s="223"/>
      <c r="BH68" s="223"/>
      <c r="BI68" s="223"/>
      <c r="BJ68" s="223"/>
      <c r="BK68" s="223"/>
      <c r="BL68" s="223"/>
      <c r="BM68" s="223"/>
      <c r="BN68" s="223"/>
      <c r="BO68" s="223"/>
      <c r="BP68" s="223"/>
      <c r="BQ68" s="220">
        <v>62</v>
      </c>
      <c r="BR68" s="225"/>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c r="A69" s="220">
        <v>2</v>
      </c>
      <c r="B69" s="961" t="s">
        <v>554</v>
      </c>
      <c r="C69" s="962"/>
      <c r="D69" s="962"/>
      <c r="E69" s="962"/>
      <c r="F69" s="962"/>
      <c r="G69" s="962"/>
      <c r="H69" s="962"/>
      <c r="I69" s="962"/>
      <c r="J69" s="962"/>
      <c r="K69" s="962"/>
      <c r="L69" s="962"/>
      <c r="M69" s="962"/>
      <c r="N69" s="962"/>
      <c r="O69" s="962"/>
      <c r="P69" s="963"/>
      <c r="Q69" s="964">
        <v>100</v>
      </c>
      <c r="R69" s="958"/>
      <c r="S69" s="958"/>
      <c r="T69" s="958"/>
      <c r="U69" s="958"/>
      <c r="V69" s="958">
        <v>91</v>
      </c>
      <c r="W69" s="958"/>
      <c r="X69" s="958"/>
      <c r="Y69" s="958"/>
      <c r="Z69" s="958"/>
      <c r="AA69" s="958">
        <v>9</v>
      </c>
      <c r="AB69" s="958"/>
      <c r="AC69" s="958"/>
      <c r="AD69" s="958"/>
      <c r="AE69" s="958"/>
      <c r="AF69" s="958">
        <v>9</v>
      </c>
      <c r="AG69" s="958"/>
      <c r="AH69" s="958"/>
      <c r="AI69" s="958"/>
      <c r="AJ69" s="958"/>
      <c r="AK69" s="958">
        <v>17</v>
      </c>
      <c r="AL69" s="958"/>
      <c r="AM69" s="958"/>
      <c r="AN69" s="958"/>
      <c r="AO69" s="958"/>
      <c r="AP69" s="958" t="s">
        <v>562</v>
      </c>
      <c r="AQ69" s="958"/>
      <c r="AR69" s="958"/>
      <c r="AS69" s="958"/>
      <c r="AT69" s="958"/>
      <c r="AU69" s="958" t="s">
        <v>562</v>
      </c>
      <c r="AV69" s="958"/>
      <c r="AW69" s="958"/>
      <c r="AX69" s="958"/>
      <c r="AY69" s="958"/>
      <c r="AZ69" s="959"/>
      <c r="BA69" s="959"/>
      <c r="BB69" s="959"/>
      <c r="BC69" s="959"/>
      <c r="BD69" s="960"/>
      <c r="BE69" s="223"/>
      <c r="BF69" s="223"/>
      <c r="BG69" s="223"/>
      <c r="BH69" s="223"/>
      <c r="BI69" s="223"/>
      <c r="BJ69" s="223"/>
      <c r="BK69" s="223"/>
      <c r="BL69" s="223"/>
      <c r="BM69" s="223"/>
      <c r="BN69" s="223"/>
      <c r="BO69" s="223"/>
      <c r="BP69" s="223"/>
      <c r="BQ69" s="220">
        <v>63</v>
      </c>
      <c r="BR69" s="225"/>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c r="A70" s="220">
        <v>3</v>
      </c>
      <c r="B70" s="961" t="s">
        <v>555</v>
      </c>
      <c r="C70" s="962"/>
      <c r="D70" s="962"/>
      <c r="E70" s="962"/>
      <c r="F70" s="962"/>
      <c r="G70" s="962"/>
      <c r="H70" s="962"/>
      <c r="I70" s="962"/>
      <c r="J70" s="962"/>
      <c r="K70" s="962"/>
      <c r="L70" s="962"/>
      <c r="M70" s="962"/>
      <c r="N70" s="962"/>
      <c r="O70" s="962"/>
      <c r="P70" s="963"/>
      <c r="Q70" s="964">
        <v>303344</v>
      </c>
      <c r="R70" s="958"/>
      <c r="S70" s="958"/>
      <c r="T70" s="958"/>
      <c r="U70" s="958"/>
      <c r="V70" s="958">
        <v>298534</v>
      </c>
      <c r="W70" s="958"/>
      <c r="X70" s="958"/>
      <c r="Y70" s="958"/>
      <c r="Z70" s="958"/>
      <c r="AA70" s="958">
        <v>4810</v>
      </c>
      <c r="AB70" s="958"/>
      <c r="AC70" s="958"/>
      <c r="AD70" s="958"/>
      <c r="AE70" s="958"/>
      <c r="AF70" s="958">
        <v>4810</v>
      </c>
      <c r="AG70" s="958"/>
      <c r="AH70" s="958"/>
      <c r="AI70" s="958"/>
      <c r="AJ70" s="958"/>
      <c r="AK70" s="958">
        <v>2401</v>
      </c>
      <c r="AL70" s="958"/>
      <c r="AM70" s="958"/>
      <c r="AN70" s="958"/>
      <c r="AO70" s="958"/>
      <c r="AP70" s="958" t="s">
        <v>562</v>
      </c>
      <c r="AQ70" s="958"/>
      <c r="AR70" s="958"/>
      <c r="AS70" s="958"/>
      <c r="AT70" s="958"/>
      <c r="AU70" s="958" t="s">
        <v>562</v>
      </c>
      <c r="AV70" s="958"/>
      <c r="AW70" s="958"/>
      <c r="AX70" s="958"/>
      <c r="AY70" s="958"/>
      <c r="AZ70" s="959"/>
      <c r="BA70" s="959"/>
      <c r="BB70" s="959"/>
      <c r="BC70" s="959"/>
      <c r="BD70" s="960"/>
      <c r="BE70" s="223"/>
      <c r="BF70" s="223"/>
      <c r="BG70" s="223"/>
      <c r="BH70" s="223"/>
      <c r="BI70" s="223"/>
      <c r="BJ70" s="223"/>
      <c r="BK70" s="223"/>
      <c r="BL70" s="223"/>
      <c r="BM70" s="223"/>
      <c r="BN70" s="223"/>
      <c r="BO70" s="223"/>
      <c r="BP70" s="223"/>
      <c r="BQ70" s="220">
        <v>64</v>
      </c>
      <c r="BR70" s="225"/>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c r="A71" s="220">
        <v>4</v>
      </c>
      <c r="B71" s="961"/>
      <c r="C71" s="962"/>
      <c r="D71" s="962"/>
      <c r="E71" s="962"/>
      <c r="F71" s="962"/>
      <c r="G71" s="962"/>
      <c r="H71" s="962"/>
      <c r="I71" s="962"/>
      <c r="J71" s="962"/>
      <c r="K71" s="962"/>
      <c r="L71" s="962"/>
      <c r="M71" s="962"/>
      <c r="N71" s="962"/>
      <c r="O71" s="962"/>
      <c r="P71" s="963"/>
      <c r="Q71" s="964"/>
      <c r="R71" s="958"/>
      <c r="S71" s="958"/>
      <c r="T71" s="958"/>
      <c r="U71" s="958"/>
      <c r="V71" s="958"/>
      <c r="W71" s="958"/>
      <c r="X71" s="958"/>
      <c r="Y71" s="958"/>
      <c r="Z71" s="958"/>
      <c r="AA71" s="958"/>
      <c r="AB71" s="958"/>
      <c r="AC71" s="958"/>
      <c r="AD71" s="958"/>
      <c r="AE71" s="958"/>
      <c r="AF71" s="958"/>
      <c r="AG71" s="958"/>
      <c r="AH71" s="958"/>
      <c r="AI71" s="958"/>
      <c r="AJ71" s="958"/>
      <c r="AK71" s="958"/>
      <c r="AL71" s="958"/>
      <c r="AM71" s="958"/>
      <c r="AN71" s="958"/>
      <c r="AO71" s="958"/>
      <c r="AP71" s="958"/>
      <c r="AQ71" s="958"/>
      <c r="AR71" s="958"/>
      <c r="AS71" s="958"/>
      <c r="AT71" s="958"/>
      <c r="AU71" s="958"/>
      <c r="AV71" s="958"/>
      <c r="AW71" s="958"/>
      <c r="AX71" s="958"/>
      <c r="AY71" s="958"/>
      <c r="AZ71" s="959"/>
      <c r="BA71" s="959"/>
      <c r="BB71" s="959"/>
      <c r="BC71" s="959"/>
      <c r="BD71" s="960"/>
      <c r="BE71" s="223"/>
      <c r="BF71" s="223"/>
      <c r="BG71" s="223"/>
      <c r="BH71" s="223"/>
      <c r="BI71" s="223"/>
      <c r="BJ71" s="223"/>
      <c r="BK71" s="223"/>
      <c r="BL71" s="223"/>
      <c r="BM71" s="223"/>
      <c r="BN71" s="223"/>
      <c r="BO71" s="223"/>
      <c r="BP71" s="223"/>
      <c r="BQ71" s="220">
        <v>65</v>
      </c>
      <c r="BR71" s="225"/>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c r="A72" s="220">
        <v>5</v>
      </c>
      <c r="B72" s="961"/>
      <c r="C72" s="962"/>
      <c r="D72" s="962"/>
      <c r="E72" s="962"/>
      <c r="F72" s="962"/>
      <c r="G72" s="962"/>
      <c r="H72" s="962"/>
      <c r="I72" s="962"/>
      <c r="J72" s="962"/>
      <c r="K72" s="962"/>
      <c r="L72" s="962"/>
      <c r="M72" s="962"/>
      <c r="N72" s="962"/>
      <c r="O72" s="962"/>
      <c r="P72" s="963"/>
      <c r="Q72" s="964"/>
      <c r="R72" s="958"/>
      <c r="S72" s="958"/>
      <c r="T72" s="958"/>
      <c r="U72" s="958"/>
      <c r="V72" s="958"/>
      <c r="W72" s="958"/>
      <c r="X72" s="958"/>
      <c r="Y72" s="958"/>
      <c r="Z72" s="958"/>
      <c r="AA72" s="958"/>
      <c r="AB72" s="958"/>
      <c r="AC72" s="958"/>
      <c r="AD72" s="958"/>
      <c r="AE72" s="958"/>
      <c r="AF72" s="958"/>
      <c r="AG72" s="958"/>
      <c r="AH72" s="958"/>
      <c r="AI72" s="958"/>
      <c r="AJ72" s="958"/>
      <c r="AK72" s="958"/>
      <c r="AL72" s="958"/>
      <c r="AM72" s="958"/>
      <c r="AN72" s="958"/>
      <c r="AO72" s="958"/>
      <c r="AP72" s="958"/>
      <c r="AQ72" s="958"/>
      <c r="AR72" s="958"/>
      <c r="AS72" s="958"/>
      <c r="AT72" s="958"/>
      <c r="AU72" s="958"/>
      <c r="AV72" s="958"/>
      <c r="AW72" s="958"/>
      <c r="AX72" s="958"/>
      <c r="AY72" s="958"/>
      <c r="AZ72" s="959"/>
      <c r="BA72" s="959"/>
      <c r="BB72" s="959"/>
      <c r="BC72" s="959"/>
      <c r="BD72" s="960"/>
      <c r="BE72" s="223"/>
      <c r="BF72" s="223"/>
      <c r="BG72" s="223"/>
      <c r="BH72" s="223"/>
      <c r="BI72" s="223"/>
      <c r="BJ72" s="223"/>
      <c r="BK72" s="223"/>
      <c r="BL72" s="223"/>
      <c r="BM72" s="223"/>
      <c r="BN72" s="223"/>
      <c r="BO72" s="223"/>
      <c r="BP72" s="223"/>
      <c r="BQ72" s="220">
        <v>66</v>
      </c>
      <c r="BR72" s="225"/>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c r="A73" s="220">
        <v>6</v>
      </c>
      <c r="B73" s="961"/>
      <c r="C73" s="962"/>
      <c r="D73" s="962"/>
      <c r="E73" s="962"/>
      <c r="F73" s="962"/>
      <c r="G73" s="962"/>
      <c r="H73" s="962"/>
      <c r="I73" s="962"/>
      <c r="J73" s="962"/>
      <c r="K73" s="962"/>
      <c r="L73" s="962"/>
      <c r="M73" s="962"/>
      <c r="N73" s="962"/>
      <c r="O73" s="962"/>
      <c r="P73" s="963"/>
      <c r="Q73" s="964"/>
      <c r="R73" s="958"/>
      <c r="S73" s="958"/>
      <c r="T73" s="958"/>
      <c r="U73" s="958"/>
      <c r="V73" s="958"/>
      <c r="W73" s="958"/>
      <c r="X73" s="958"/>
      <c r="Y73" s="958"/>
      <c r="Z73" s="958"/>
      <c r="AA73" s="958"/>
      <c r="AB73" s="958"/>
      <c r="AC73" s="958"/>
      <c r="AD73" s="958"/>
      <c r="AE73" s="958"/>
      <c r="AF73" s="958"/>
      <c r="AG73" s="958"/>
      <c r="AH73" s="958"/>
      <c r="AI73" s="958"/>
      <c r="AJ73" s="958"/>
      <c r="AK73" s="958"/>
      <c r="AL73" s="958"/>
      <c r="AM73" s="958"/>
      <c r="AN73" s="958"/>
      <c r="AO73" s="958"/>
      <c r="AP73" s="958"/>
      <c r="AQ73" s="958"/>
      <c r="AR73" s="958"/>
      <c r="AS73" s="958"/>
      <c r="AT73" s="958"/>
      <c r="AU73" s="958"/>
      <c r="AV73" s="958"/>
      <c r="AW73" s="958"/>
      <c r="AX73" s="958"/>
      <c r="AY73" s="958"/>
      <c r="AZ73" s="959"/>
      <c r="BA73" s="959"/>
      <c r="BB73" s="959"/>
      <c r="BC73" s="959"/>
      <c r="BD73" s="960"/>
      <c r="BE73" s="223"/>
      <c r="BF73" s="223"/>
      <c r="BG73" s="223"/>
      <c r="BH73" s="223"/>
      <c r="BI73" s="223"/>
      <c r="BJ73" s="223"/>
      <c r="BK73" s="223"/>
      <c r="BL73" s="223"/>
      <c r="BM73" s="223"/>
      <c r="BN73" s="223"/>
      <c r="BO73" s="223"/>
      <c r="BP73" s="223"/>
      <c r="BQ73" s="220">
        <v>67</v>
      </c>
      <c r="BR73" s="225"/>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c r="A74" s="220">
        <v>7</v>
      </c>
      <c r="B74" s="961"/>
      <c r="C74" s="962"/>
      <c r="D74" s="962"/>
      <c r="E74" s="962"/>
      <c r="F74" s="962"/>
      <c r="G74" s="962"/>
      <c r="H74" s="962"/>
      <c r="I74" s="962"/>
      <c r="J74" s="962"/>
      <c r="K74" s="962"/>
      <c r="L74" s="962"/>
      <c r="M74" s="962"/>
      <c r="N74" s="962"/>
      <c r="O74" s="962"/>
      <c r="P74" s="963"/>
      <c r="Q74" s="964"/>
      <c r="R74" s="958"/>
      <c r="S74" s="958"/>
      <c r="T74" s="958"/>
      <c r="U74" s="958"/>
      <c r="V74" s="958"/>
      <c r="W74" s="958"/>
      <c r="X74" s="958"/>
      <c r="Y74" s="958"/>
      <c r="Z74" s="958"/>
      <c r="AA74" s="958"/>
      <c r="AB74" s="958"/>
      <c r="AC74" s="958"/>
      <c r="AD74" s="958"/>
      <c r="AE74" s="958"/>
      <c r="AF74" s="958"/>
      <c r="AG74" s="958"/>
      <c r="AH74" s="958"/>
      <c r="AI74" s="958"/>
      <c r="AJ74" s="958"/>
      <c r="AK74" s="958"/>
      <c r="AL74" s="958"/>
      <c r="AM74" s="958"/>
      <c r="AN74" s="958"/>
      <c r="AO74" s="958"/>
      <c r="AP74" s="958"/>
      <c r="AQ74" s="958"/>
      <c r="AR74" s="958"/>
      <c r="AS74" s="958"/>
      <c r="AT74" s="958"/>
      <c r="AU74" s="958"/>
      <c r="AV74" s="958"/>
      <c r="AW74" s="958"/>
      <c r="AX74" s="958"/>
      <c r="AY74" s="958"/>
      <c r="AZ74" s="959"/>
      <c r="BA74" s="959"/>
      <c r="BB74" s="959"/>
      <c r="BC74" s="959"/>
      <c r="BD74" s="960"/>
      <c r="BE74" s="223"/>
      <c r="BF74" s="223"/>
      <c r="BG74" s="223"/>
      <c r="BH74" s="223"/>
      <c r="BI74" s="223"/>
      <c r="BJ74" s="223"/>
      <c r="BK74" s="223"/>
      <c r="BL74" s="223"/>
      <c r="BM74" s="223"/>
      <c r="BN74" s="223"/>
      <c r="BO74" s="223"/>
      <c r="BP74" s="223"/>
      <c r="BQ74" s="220">
        <v>68</v>
      </c>
      <c r="BR74" s="225"/>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c r="A75" s="220">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23"/>
      <c r="BF75" s="223"/>
      <c r="BG75" s="223"/>
      <c r="BH75" s="223"/>
      <c r="BI75" s="223"/>
      <c r="BJ75" s="223"/>
      <c r="BK75" s="223"/>
      <c r="BL75" s="223"/>
      <c r="BM75" s="223"/>
      <c r="BN75" s="223"/>
      <c r="BO75" s="223"/>
      <c r="BP75" s="223"/>
      <c r="BQ75" s="220">
        <v>69</v>
      </c>
      <c r="BR75" s="225"/>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c r="A76" s="220">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3"/>
      <c r="BF76" s="223"/>
      <c r="BG76" s="223"/>
      <c r="BH76" s="223"/>
      <c r="BI76" s="223"/>
      <c r="BJ76" s="223"/>
      <c r="BK76" s="223"/>
      <c r="BL76" s="223"/>
      <c r="BM76" s="223"/>
      <c r="BN76" s="223"/>
      <c r="BO76" s="223"/>
      <c r="BP76" s="223"/>
      <c r="BQ76" s="220">
        <v>70</v>
      </c>
      <c r="BR76" s="225"/>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c r="A77" s="220">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3"/>
      <c r="BF77" s="223"/>
      <c r="BG77" s="223"/>
      <c r="BH77" s="223"/>
      <c r="BI77" s="223"/>
      <c r="BJ77" s="223"/>
      <c r="BK77" s="223"/>
      <c r="BL77" s="223"/>
      <c r="BM77" s="223"/>
      <c r="BN77" s="223"/>
      <c r="BO77" s="223"/>
      <c r="BP77" s="223"/>
      <c r="BQ77" s="220">
        <v>71</v>
      </c>
      <c r="BR77" s="225"/>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c r="A78" s="220">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3"/>
      <c r="BF78" s="223"/>
      <c r="BG78" s="223"/>
      <c r="BH78" s="223"/>
      <c r="BI78" s="223"/>
      <c r="BJ78" s="212"/>
      <c r="BK78" s="212"/>
      <c r="BL78" s="212"/>
      <c r="BM78" s="212"/>
      <c r="BN78" s="212"/>
      <c r="BO78" s="223"/>
      <c r="BP78" s="223"/>
      <c r="BQ78" s="220">
        <v>72</v>
      </c>
      <c r="BR78" s="225"/>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c r="A79" s="220">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3"/>
      <c r="BF79" s="223"/>
      <c r="BG79" s="223"/>
      <c r="BH79" s="223"/>
      <c r="BI79" s="223"/>
      <c r="BJ79" s="212"/>
      <c r="BK79" s="212"/>
      <c r="BL79" s="212"/>
      <c r="BM79" s="212"/>
      <c r="BN79" s="212"/>
      <c r="BO79" s="223"/>
      <c r="BP79" s="223"/>
      <c r="BQ79" s="220">
        <v>73</v>
      </c>
      <c r="BR79" s="225"/>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c r="A80" s="220">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3"/>
      <c r="BF80" s="223"/>
      <c r="BG80" s="223"/>
      <c r="BH80" s="223"/>
      <c r="BI80" s="223"/>
      <c r="BJ80" s="223"/>
      <c r="BK80" s="223"/>
      <c r="BL80" s="223"/>
      <c r="BM80" s="223"/>
      <c r="BN80" s="223"/>
      <c r="BO80" s="223"/>
      <c r="BP80" s="223"/>
      <c r="BQ80" s="220">
        <v>74</v>
      </c>
      <c r="BR80" s="225"/>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c r="A81" s="220">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3"/>
      <c r="BF81" s="223"/>
      <c r="BG81" s="223"/>
      <c r="BH81" s="223"/>
      <c r="BI81" s="223"/>
      <c r="BJ81" s="223"/>
      <c r="BK81" s="223"/>
      <c r="BL81" s="223"/>
      <c r="BM81" s="223"/>
      <c r="BN81" s="223"/>
      <c r="BO81" s="223"/>
      <c r="BP81" s="223"/>
      <c r="BQ81" s="220">
        <v>75</v>
      </c>
      <c r="BR81" s="225"/>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c r="A82" s="220">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3"/>
      <c r="BF82" s="223"/>
      <c r="BG82" s="223"/>
      <c r="BH82" s="223"/>
      <c r="BI82" s="223"/>
      <c r="BJ82" s="223"/>
      <c r="BK82" s="223"/>
      <c r="BL82" s="223"/>
      <c r="BM82" s="223"/>
      <c r="BN82" s="223"/>
      <c r="BO82" s="223"/>
      <c r="BP82" s="223"/>
      <c r="BQ82" s="220">
        <v>76</v>
      </c>
      <c r="BR82" s="225"/>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c r="A83" s="220">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3"/>
      <c r="BF83" s="223"/>
      <c r="BG83" s="223"/>
      <c r="BH83" s="223"/>
      <c r="BI83" s="223"/>
      <c r="BJ83" s="223"/>
      <c r="BK83" s="223"/>
      <c r="BL83" s="223"/>
      <c r="BM83" s="223"/>
      <c r="BN83" s="223"/>
      <c r="BO83" s="223"/>
      <c r="BP83" s="223"/>
      <c r="BQ83" s="220">
        <v>77</v>
      </c>
      <c r="BR83" s="225"/>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c r="A84" s="220">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3"/>
      <c r="BF84" s="223"/>
      <c r="BG84" s="223"/>
      <c r="BH84" s="223"/>
      <c r="BI84" s="223"/>
      <c r="BJ84" s="223"/>
      <c r="BK84" s="223"/>
      <c r="BL84" s="223"/>
      <c r="BM84" s="223"/>
      <c r="BN84" s="223"/>
      <c r="BO84" s="223"/>
      <c r="BP84" s="223"/>
      <c r="BQ84" s="220">
        <v>78</v>
      </c>
      <c r="BR84" s="225"/>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c r="A85" s="220">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3"/>
      <c r="BF85" s="223"/>
      <c r="BG85" s="223"/>
      <c r="BH85" s="223"/>
      <c r="BI85" s="223"/>
      <c r="BJ85" s="223"/>
      <c r="BK85" s="223"/>
      <c r="BL85" s="223"/>
      <c r="BM85" s="223"/>
      <c r="BN85" s="223"/>
      <c r="BO85" s="223"/>
      <c r="BP85" s="223"/>
      <c r="BQ85" s="220">
        <v>79</v>
      </c>
      <c r="BR85" s="225"/>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c r="A86" s="220">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3"/>
      <c r="BF86" s="223"/>
      <c r="BG86" s="223"/>
      <c r="BH86" s="223"/>
      <c r="BI86" s="223"/>
      <c r="BJ86" s="223"/>
      <c r="BK86" s="223"/>
      <c r="BL86" s="223"/>
      <c r="BM86" s="223"/>
      <c r="BN86" s="223"/>
      <c r="BO86" s="223"/>
      <c r="BP86" s="223"/>
      <c r="BQ86" s="220">
        <v>80</v>
      </c>
      <c r="BR86" s="225"/>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c r="A87" s="226">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3"/>
      <c r="BF87" s="223"/>
      <c r="BG87" s="223"/>
      <c r="BH87" s="223"/>
      <c r="BI87" s="223"/>
      <c r="BJ87" s="223"/>
      <c r="BK87" s="223"/>
      <c r="BL87" s="223"/>
      <c r="BM87" s="223"/>
      <c r="BN87" s="223"/>
      <c r="BO87" s="223"/>
      <c r="BP87" s="223"/>
      <c r="BQ87" s="220">
        <v>81</v>
      </c>
      <c r="BR87" s="225"/>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c r="A88" s="222" t="s">
        <v>378</v>
      </c>
      <c r="B88" s="924" t="s">
        <v>401</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5396</v>
      </c>
      <c r="AG88" s="946"/>
      <c r="AH88" s="946"/>
      <c r="AI88" s="946"/>
      <c r="AJ88" s="946"/>
      <c r="AK88" s="950"/>
      <c r="AL88" s="950"/>
      <c r="AM88" s="950"/>
      <c r="AN88" s="950"/>
      <c r="AO88" s="950"/>
      <c r="AP88" s="946"/>
      <c r="AQ88" s="946"/>
      <c r="AR88" s="946"/>
      <c r="AS88" s="946"/>
      <c r="AT88" s="946"/>
      <c r="AU88" s="946"/>
      <c r="AV88" s="946"/>
      <c r="AW88" s="946"/>
      <c r="AX88" s="946"/>
      <c r="AY88" s="946"/>
      <c r="AZ88" s="947"/>
      <c r="BA88" s="947"/>
      <c r="BB88" s="947"/>
      <c r="BC88" s="947"/>
      <c r="BD88" s="948"/>
      <c r="BE88" s="223"/>
      <c r="BF88" s="223"/>
      <c r="BG88" s="223"/>
      <c r="BH88" s="223"/>
      <c r="BI88" s="223"/>
      <c r="BJ88" s="223"/>
      <c r="BK88" s="223"/>
      <c r="BL88" s="223"/>
      <c r="BM88" s="223"/>
      <c r="BN88" s="223"/>
      <c r="BO88" s="223"/>
      <c r="BP88" s="223"/>
      <c r="BQ88" s="220">
        <v>82</v>
      </c>
      <c r="BR88" s="225"/>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378</v>
      </c>
      <c r="BR102" s="924" t="s">
        <v>402</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3</v>
      </c>
      <c r="CS102" s="940"/>
      <c r="CT102" s="940"/>
      <c r="CU102" s="940"/>
      <c r="CV102" s="941"/>
      <c r="CW102" s="939" t="s">
        <v>552</v>
      </c>
      <c r="CX102" s="940"/>
      <c r="CY102" s="940"/>
      <c r="CZ102" s="940"/>
      <c r="DA102" s="941"/>
      <c r="DB102" s="939" t="s">
        <v>552</v>
      </c>
      <c r="DC102" s="940"/>
      <c r="DD102" s="940"/>
      <c r="DE102" s="940"/>
      <c r="DF102" s="941"/>
      <c r="DG102" s="939" t="s">
        <v>552</v>
      </c>
      <c r="DH102" s="940"/>
      <c r="DI102" s="940"/>
      <c r="DJ102" s="940"/>
      <c r="DK102" s="941"/>
      <c r="DL102" s="939" t="s">
        <v>552</v>
      </c>
      <c r="DM102" s="940"/>
      <c r="DN102" s="940"/>
      <c r="DO102" s="940"/>
      <c r="DP102" s="941"/>
      <c r="DQ102" s="939" t="s">
        <v>552</v>
      </c>
      <c r="DR102" s="940"/>
      <c r="DS102" s="940"/>
      <c r="DT102" s="940"/>
      <c r="DU102" s="941"/>
      <c r="DV102" s="924"/>
      <c r="DW102" s="925"/>
      <c r="DX102" s="925"/>
      <c r="DY102" s="925"/>
      <c r="DZ102" s="926"/>
      <c r="EA102" s="212"/>
    </row>
    <row r="103" spans="1:131" ht="26.25" customHeight="1">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27" t="s">
        <v>403</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28" t="s">
        <v>404</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c r="A107" s="231" t="s">
        <v>405</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406</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c r="A108" s="929" t="s">
        <v>407</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408</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c r="A109" s="882" t="s">
        <v>409</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410</v>
      </c>
      <c r="AB109" s="883"/>
      <c r="AC109" s="883"/>
      <c r="AD109" s="883"/>
      <c r="AE109" s="884"/>
      <c r="AF109" s="885" t="s">
        <v>411</v>
      </c>
      <c r="AG109" s="883"/>
      <c r="AH109" s="883"/>
      <c r="AI109" s="883"/>
      <c r="AJ109" s="884"/>
      <c r="AK109" s="885" t="s">
        <v>295</v>
      </c>
      <c r="AL109" s="883"/>
      <c r="AM109" s="883"/>
      <c r="AN109" s="883"/>
      <c r="AO109" s="884"/>
      <c r="AP109" s="885" t="s">
        <v>412</v>
      </c>
      <c r="AQ109" s="883"/>
      <c r="AR109" s="883"/>
      <c r="AS109" s="883"/>
      <c r="AT109" s="916"/>
      <c r="AU109" s="882" t="s">
        <v>409</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410</v>
      </c>
      <c r="BR109" s="883"/>
      <c r="BS109" s="883"/>
      <c r="BT109" s="883"/>
      <c r="BU109" s="884"/>
      <c r="BV109" s="885" t="s">
        <v>411</v>
      </c>
      <c r="BW109" s="883"/>
      <c r="BX109" s="883"/>
      <c r="BY109" s="883"/>
      <c r="BZ109" s="884"/>
      <c r="CA109" s="885" t="s">
        <v>295</v>
      </c>
      <c r="CB109" s="883"/>
      <c r="CC109" s="883"/>
      <c r="CD109" s="883"/>
      <c r="CE109" s="884"/>
      <c r="CF109" s="923" t="s">
        <v>412</v>
      </c>
      <c r="CG109" s="923"/>
      <c r="CH109" s="923"/>
      <c r="CI109" s="923"/>
      <c r="CJ109" s="923"/>
      <c r="CK109" s="885" t="s">
        <v>413</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410</v>
      </c>
      <c r="DH109" s="883"/>
      <c r="DI109" s="883"/>
      <c r="DJ109" s="883"/>
      <c r="DK109" s="884"/>
      <c r="DL109" s="885" t="s">
        <v>411</v>
      </c>
      <c r="DM109" s="883"/>
      <c r="DN109" s="883"/>
      <c r="DO109" s="883"/>
      <c r="DP109" s="884"/>
      <c r="DQ109" s="885" t="s">
        <v>295</v>
      </c>
      <c r="DR109" s="883"/>
      <c r="DS109" s="883"/>
      <c r="DT109" s="883"/>
      <c r="DU109" s="884"/>
      <c r="DV109" s="885" t="s">
        <v>412</v>
      </c>
      <c r="DW109" s="883"/>
      <c r="DX109" s="883"/>
      <c r="DY109" s="883"/>
      <c r="DZ109" s="916"/>
    </row>
    <row r="110" spans="1:131" s="212" customFormat="1" ht="26.25" customHeight="1">
      <c r="A110" s="794" t="s">
        <v>414</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295275</v>
      </c>
      <c r="AB110" s="876"/>
      <c r="AC110" s="876"/>
      <c r="AD110" s="876"/>
      <c r="AE110" s="877"/>
      <c r="AF110" s="878">
        <v>298519</v>
      </c>
      <c r="AG110" s="876"/>
      <c r="AH110" s="876"/>
      <c r="AI110" s="876"/>
      <c r="AJ110" s="877"/>
      <c r="AK110" s="878">
        <v>281419</v>
      </c>
      <c r="AL110" s="876"/>
      <c r="AM110" s="876"/>
      <c r="AN110" s="876"/>
      <c r="AO110" s="877"/>
      <c r="AP110" s="879">
        <v>40.5</v>
      </c>
      <c r="AQ110" s="880"/>
      <c r="AR110" s="880"/>
      <c r="AS110" s="880"/>
      <c r="AT110" s="881"/>
      <c r="AU110" s="917" t="s">
        <v>69</v>
      </c>
      <c r="AV110" s="918"/>
      <c r="AW110" s="918"/>
      <c r="AX110" s="918"/>
      <c r="AY110" s="918"/>
      <c r="AZ110" s="847" t="s">
        <v>415</v>
      </c>
      <c r="BA110" s="795"/>
      <c r="BB110" s="795"/>
      <c r="BC110" s="795"/>
      <c r="BD110" s="795"/>
      <c r="BE110" s="795"/>
      <c r="BF110" s="795"/>
      <c r="BG110" s="795"/>
      <c r="BH110" s="795"/>
      <c r="BI110" s="795"/>
      <c r="BJ110" s="795"/>
      <c r="BK110" s="795"/>
      <c r="BL110" s="795"/>
      <c r="BM110" s="795"/>
      <c r="BN110" s="795"/>
      <c r="BO110" s="795"/>
      <c r="BP110" s="796"/>
      <c r="BQ110" s="848">
        <v>2555438</v>
      </c>
      <c r="BR110" s="829"/>
      <c r="BS110" s="829"/>
      <c r="BT110" s="829"/>
      <c r="BU110" s="829"/>
      <c r="BV110" s="829">
        <v>2710861</v>
      </c>
      <c r="BW110" s="829"/>
      <c r="BX110" s="829"/>
      <c r="BY110" s="829"/>
      <c r="BZ110" s="829"/>
      <c r="CA110" s="829">
        <v>2566342</v>
      </c>
      <c r="CB110" s="829"/>
      <c r="CC110" s="829"/>
      <c r="CD110" s="829"/>
      <c r="CE110" s="829"/>
      <c r="CF110" s="853">
        <v>369.5</v>
      </c>
      <c r="CG110" s="854"/>
      <c r="CH110" s="854"/>
      <c r="CI110" s="854"/>
      <c r="CJ110" s="854"/>
      <c r="CK110" s="913" t="s">
        <v>416</v>
      </c>
      <c r="CL110" s="806"/>
      <c r="CM110" s="847" t="s">
        <v>417</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c r="A111" s="761" t="s">
        <v>418</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419</v>
      </c>
      <c r="BA111" s="739"/>
      <c r="BB111" s="739"/>
      <c r="BC111" s="739"/>
      <c r="BD111" s="739"/>
      <c r="BE111" s="739"/>
      <c r="BF111" s="739"/>
      <c r="BG111" s="739"/>
      <c r="BH111" s="739"/>
      <c r="BI111" s="739"/>
      <c r="BJ111" s="739"/>
      <c r="BK111" s="739"/>
      <c r="BL111" s="739"/>
      <c r="BM111" s="739"/>
      <c r="BN111" s="739"/>
      <c r="BO111" s="739"/>
      <c r="BP111" s="740"/>
      <c r="BQ111" s="803" t="s">
        <v>122</v>
      </c>
      <c r="BR111" s="804"/>
      <c r="BS111" s="804"/>
      <c r="BT111" s="804"/>
      <c r="BU111" s="804"/>
      <c r="BV111" s="804" t="s">
        <v>122</v>
      </c>
      <c r="BW111" s="804"/>
      <c r="BX111" s="804"/>
      <c r="BY111" s="804"/>
      <c r="BZ111" s="804"/>
      <c r="CA111" s="804">
        <v>15092</v>
      </c>
      <c r="CB111" s="804"/>
      <c r="CC111" s="804"/>
      <c r="CD111" s="804"/>
      <c r="CE111" s="804"/>
      <c r="CF111" s="862">
        <v>2.2000000000000002</v>
      </c>
      <c r="CG111" s="863"/>
      <c r="CH111" s="863"/>
      <c r="CI111" s="863"/>
      <c r="CJ111" s="863"/>
      <c r="CK111" s="914"/>
      <c r="CL111" s="808"/>
      <c r="CM111" s="802" t="s">
        <v>420</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c r="A112" s="899" t="s">
        <v>421</v>
      </c>
      <c r="B112" s="900"/>
      <c r="C112" s="739" t="s">
        <v>422</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423</v>
      </c>
      <c r="BA112" s="739"/>
      <c r="BB112" s="739"/>
      <c r="BC112" s="739"/>
      <c r="BD112" s="739"/>
      <c r="BE112" s="739"/>
      <c r="BF112" s="739"/>
      <c r="BG112" s="739"/>
      <c r="BH112" s="739"/>
      <c r="BI112" s="739"/>
      <c r="BJ112" s="739"/>
      <c r="BK112" s="739"/>
      <c r="BL112" s="739"/>
      <c r="BM112" s="739"/>
      <c r="BN112" s="739"/>
      <c r="BO112" s="739"/>
      <c r="BP112" s="740"/>
      <c r="BQ112" s="803" t="s">
        <v>122</v>
      </c>
      <c r="BR112" s="804"/>
      <c r="BS112" s="804"/>
      <c r="BT112" s="804"/>
      <c r="BU112" s="804"/>
      <c r="BV112" s="804" t="s">
        <v>122</v>
      </c>
      <c r="BW112" s="804"/>
      <c r="BX112" s="804"/>
      <c r="BY112" s="804"/>
      <c r="BZ112" s="804"/>
      <c r="CA112" s="804" t="s">
        <v>122</v>
      </c>
      <c r="CB112" s="804"/>
      <c r="CC112" s="804"/>
      <c r="CD112" s="804"/>
      <c r="CE112" s="804"/>
      <c r="CF112" s="862" t="s">
        <v>122</v>
      </c>
      <c r="CG112" s="863"/>
      <c r="CH112" s="863"/>
      <c r="CI112" s="863"/>
      <c r="CJ112" s="863"/>
      <c r="CK112" s="914"/>
      <c r="CL112" s="808"/>
      <c r="CM112" s="802" t="s">
        <v>424</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c r="A113" s="901"/>
      <c r="B113" s="902"/>
      <c r="C113" s="739" t="s">
        <v>425</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5871</v>
      </c>
      <c r="AB113" s="906"/>
      <c r="AC113" s="906"/>
      <c r="AD113" s="906"/>
      <c r="AE113" s="907"/>
      <c r="AF113" s="908">
        <v>6488</v>
      </c>
      <c r="AG113" s="906"/>
      <c r="AH113" s="906"/>
      <c r="AI113" s="906"/>
      <c r="AJ113" s="907"/>
      <c r="AK113" s="908">
        <v>7718</v>
      </c>
      <c r="AL113" s="906"/>
      <c r="AM113" s="906"/>
      <c r="AN113" s="906"/>
      <c r="AO113" s="907"/>
      <c r="AP113" s="909">
        <v>1.1000000000000001</v>
      </c>
      <c r="AQ113" s="910"/>
      <c r="AR113" s="910"/>
      <c r="AS113" s="910"/>
      <c r="AT113" s="911"/>
      <c r="AU113" s="919"/>
      <c r="AV113" s="920"/>
      <c r="AW113" s="920"/>
      <c r="AX113" s="920"/>
      <c r="AY113" s="920"/>
      <c r="AZ113" s="802" t="s">
        <v>426</v>
      </c>
      <c r="BA113" s="739"/>
      <c r="BB113" s="739"/>
      <c r="BC113" s="739"/>
      <c r="BD113" s="739"/>
      <c r="BE113" s="739"/>
      <c r="BF113" s="739"/>
      <c r="BG113" s="739"/>
      <c r="BH113" s="739"/>
      <c r="BI113" s="739"/>
      <c r="BJ113" s="739"/>
      <c r="BK113" s="739"/>
      <c r="BL113" s="739"/>
      <c r="BM113" s="739"/>
      <c r="BN113" s="739"/>
      <c r="BO113" s="739"/>
      <c r="BP113" s="740"/>
      <c r="BQ113" s="803" t="s">
        <v>122</v>
      </c>
      <c r="BR113" s="804"/>
      <c r="BS113" s="804"/>
      <c r="BT113" s="804"/>
      <c r="BU113" s="804"/>
      <c r="BV113" s="804" t="s">
        <v>122</v>
      </c>
      <c r="BW113" s="804"/>
      <c r="BX113" s="804"/>
      <c r="BY113" s="804"/>
      <c r="BZ113" s="804"/>
      <c r="CA113" s="804" t="s">
        <v>122</v>
      </c>
      <c r="CB113" s="804"/>
      <c r="CC113" s="804"/>
      <c r="CD113" s="804"/>
      <c r="CE113" s="804"/>
      <c r="CF113" s="862" t="s">
        <v>122</v>
      </c>
      <c r="CG113" s="863"/>
      <c r="CH113" s="863"/>
      <c r="CI113" s="863"/>
      <c r="CJ113" s="863"/>
      <c r="CK113" s="914"/>
      <c r="CL113" s="808"/>
      <c r="CM113" s="802" t="s">
        <v>427</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c r="A114" s="901"/>
      <c r="B114" s="902"/>
      <c r="C114" s="739" t="s">
        <v>428</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t="s">
        <v>122</v>
      </c>
      <c r="AB114" s="767"/>
      <c r="AC114" s="767"/>
      <c r="AD114" s="767"/>
      <c r="AE114" s="768"/>
      <c r="AF114" s="769" t="s">
        <v>122</v>
      </c>
      <c r="AG114" s="767"/>
      <c r="AH114" s="767"/>
      <c r="AI114" s="767"/>
      <c r="AJ114" s="768"/>
      <c r="AK114" s="769" t="s">
        <v>122</v>
      </c>
      <c r="AL114" s="767"/>
      <c r="AM114" s="767"/>
      <c r="AN114" s="767"/>
      <c r="AO114" s="768"/>
      <c r="AP114" s="811" t="s">
        <v>122</v>
      </c>
      <c r="AQ114" s="812"/>
      <c r="AR114" s="812"/>
      <c r="AS114" s="812"/>
      <c r="AT114" s="813"/>
      <c r="AU114" s="919"/>
      <c r="AV114" s="920"/>
      <c r="AW114" s="920"/>
      <c r="AX114" s="920"/>
      <c r="AY114" s="920"/>
      <c r="AZ114" s="802" t="s">
        <v>429</v>
      </c>
      <c r="BA114" s="739"/>
      <c r="BB114" s="739"/>
      <c r="BC114" s="739"/>
      <c r="BD114" s="739"/>
      <c r="BE114" s="739"/>
      <c r="BF114" s="739"/>
      <c r="BG114" s="739"/>
      <c r="BH114" s="739"/>
      <c r="BI114" s="739"/>
      <c r="BJ114" s="739"/>
      <c r="BK114" s="739"/>
      <c r="BL114" s="739"/>
      <c r="BM114" s="739"/>
      <c r="BN114" s="739"/>
      <c r="BO114" s="739"/>
      <c r="BP114" s="740"/>
      <c r="BQ114" s="803">
        <v>307035</v>
      </c>
      <c r="BR114" s="804"/>
      <c r="BS114" s="804"/>
      <c r="BT114" s="804"/>
      <c r="BU114" s="804"/>
      <c r="BV114" s="804">
        <v>301148</v>
      </c>
      <c r="BW114" s="804"/>
      <c r="BX114" s="804"/>
      <c r="BY114" s="804"/>
      <c r="BZ114" s="804"/>
      <c r="CA114" s="804">
        <v>281921</v>
      </c>
      <c r="CB114" s="804"/>
      <c r="CC114" s="804"/>
      <c r="CD114" s="804"/>
      <c r="CE114" s="804"/>
      <c r="CF114" s="862">
        <v>40.6</v>
      </c>
      <c r="CG114" s="863"/>
      <c r="CH114" s="863"/>
      <c r="CI114" s="863"/>
      <c r="CJ114" s="863"/>
      <c r="CK114" s="914"/>
      <c r="CL114" s="808"/>
      <c r="CM114" s="802" t="s">
        <v>430</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c r="A115" s="901"/>
      <c r="B115" s="902"/>
      <c r="C115" s="739" t="s">
        <v>431</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122</v>
      </c>
      <c r="AB115" s="906"/>
      <c r="AC115" s="906"/>
      <c r="AD115" s="906"/>
      <c r="AE115" s="907"/>
      <c r="AF115" s="908" t="s">
        <v>122</v>
      </c>
      <c r="AG115" s="906"/>
      <c r="AH115" s="906"/>
      <c r="AI115" s="906"/>
      <c r="AJ115" s="907"/>
      <c r="AK115" s="908" t="s">
        <v>122</v>
      </c>
      <c r="AL115" s="906"/>
      <c r="AM115" s="906"/>
      <c r="AN115" s="906"/>
      <c r="AO115" s="907"/>
      <c r="AP115" s="909" t="s">
        <v>122</v>
      </c>
      <c r="AQ115" s="910"/>
      <c r="AR115" s="910"/>
      <c r="AS115" s="910"/>
      <c r="AT115" s="911"/>
      <c r="AU115" s="919"/>
      <c r="AV115" s="920"/>
      <c r="AW115" s="920"/>
      <c r="AX115" s="920"/>
      <c r="AY115" s="920"/>
      <c r="AZ115" s="802" t="s">
        <v>432</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433</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c r="A116" s="903"/>
      <c r="B116" s="904"/>
      <c r="C116" s="826" t="s">
        <v>434</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v>940</v>
      </c>
      <c r="AG116" s="767"/>
      <c r="AH116" s="767"/>
      <c r="AI116" s="767"/>
      <c r="AJ116" s="768"/>
      <c r="AK116" s="769">
        <v>203</v>
      </c>
      <c r="AL116" s="767"/>
      <c r="AM116" s="767"/>
      <c r="AN116" s="767"/>
      <c r="AO116" s="768"/>
      <c r="AP116" s="811">
        <v>0</v>
      </c>
      <c r="AQ116" s="812"/>
      <c r="AR116" s="812"/>
      <c r="AS116" s="812"/>
      <c r="AT116" s="813"/>
      <c r="AU116" s="919"/>
      <c r="AV116" s="920"/>
      <c r="AW116" s="920"/>
      <c r="AX116" s="920"/>
      <c r="AY116" s="920"/>
      <c r="AZ116" s="896" t="s">
        <v>435</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436</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c r="A117" s="882" t="s">
        <v>178</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437</v>
      </c>
      <c r="Z117" s="884"/>
      <c r="AA117" s="889">
        <v>301146</v>
      </c>
      <c r="AB117" s="890"/>
      <c r="AC117" s="890"/>
      <c r="AD117" s="890"/>
      <c r="AE117" s="891"/>
      <c r="AF117" s="892">
        <v>305947</v>
      </c>
      <c r="AG117" s="890"/>
      <c r="AH117" s="890"/>
      <c r="AI117" s="890"/>
      <c r="AJ117" s="891"/>
      <c r="AK117" s="892">
        <v>289340</v>
      </c>
      <c r="AL117" s="890"/>
      <c r="AM117" s="890"/>
      <c r="AN117" s="890"/>
      <c r="AO117" s="891"/>
      <c r="AP117" s="893"/>
      <c r="AQ117" s="894"/>
      <c r="AR117" s="894"/>
      <c r="AS117" s="894"/>
      <c r="AT117" s="895"/>
      <c r="AU117" s="919"/>
      <c r="AV117" s="920"/>
      <c r="AW117" s="920"/>
      <c r="AX117" s="920"/>
      <c r="AY117" s="920"/>
      <c r="AZ117" s="850" t="s">
        <v>438</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439</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c r="A118" s="882" t="s">
        <v>413</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410</v>
      </c>
      <c r="AB118" s="883"/>
      <c r="AC118" s="883"/>
      <c r="AD118" s="883"/>
      <c r="AE118" s="884"/>
      <c r="AF118" s="885" t="s">
        <v>411</v>
      </c>
      <c r="AG118" s="883"/>
      <c r="AH118" s="883"/>
      <c r="AI118" s="883"/>
      <c r="AJ118" s="884"/>
      <c r="AK118" s="885" t="s">
        <v>295</v>
      </c>
      <c r="AL118" s="883"/>
      <c r="AM118" s="883"/>
      <c r="AN118" s="883"/>
      <c r="AO118" s="884"/>
      <c r="AP118" s="886" t="s">
        <v>412</v>
      </c>
      <c r="AQ118" s="887"/>
      <c r="AR118" s="887"/>
      <c r="AS118" s="887"/>
      <c r="AT118" s="888"/>
      <c r="AU118" s="919"/>
      <c r="AV118" s="920"/>
      <c r="AW118" s="920"/>
      <c r="AX118" s="920"/>
      <c r="AY118" s="920"/>
      <c r="AZ118" s="825" t="s">
        <v>440</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441</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c r="A119" s="805" t="s">
        <v>416</v>
      </c>
      <c r="B119" s="806"/>
      <c r="C119" s="847" t="s">
        <v>417</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3" t="s">
        <v>178</v>
      </c>
      <c r="BA119" s="233"/>
      <c r="BB119" s="233"/>
      <c r="BC119" s="233"/>
      <c r="BD119" s="233"/>
      <c r="BE119" s="233"/>
      <c r="BF119" s="233"/>
      <c r="BG119" s="233"/>
      <c r="BH119" s="233"/>
      <c r="BI119" s="233"/>
      <c r="BJ119" s="233"/>
      <c r="BK119" s="233"/>
      <c r="BL119" s="233"/>
      <c r="BM119" s="233"/>
      <c r="BN119" s="233"/>
      <c r="BO119" s="864" t="s">
        <v>442</v>
      </c>
      <c r="BP119" s="865"/>
      <c r="BQ119" s="866">
        <v>2862473</v>
      </c>
      <c r="BR119" s="832"/>
      <c r="BS119" s="832"/>
      <c r="BT119" s="832"/>
      <c r="BU119" s="832"/>
      <c r="BV119" s="832">
        <v>3012009</v>
      </c>
      <c r="BW119" s="832"/>
      <c r="BX119" s="832"/>
      <c r="BY119" s="832"/>
      <c r="BZ119" s="832"/>
      <c r="CA119" s="832">
        <v>2863355</v>
      </c>
      <c r="CB119" s="832"/>
      <c r="CC119" s="832"/>
      <c r="CD119" s="832"/>
      <c r="CE119" s="832"/>
      <c r="CF119" s="735"/>
      <c r="CG119" s="736"/>
      <c r="CH119" s="736"/>
      <c r="CI119" s="736"/>
      <c r="CJ119" s="821"/>
      <c r="CK119" s="915"/>
      <c r="CL119" s="810"/>
      <c r="CM119" s="825" t="s">
        <v>443</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v>15092</v>
      </c>
      <c r="DR119" s="751"/>
      <c r="DS119" s="751"/>
      <c r="DT119" s="751"/>
      <c r="DU119" s="752"/>
      <c r="DV119" s="835">
        <v>2.2000000000000002</v>
      </c>
      <c r="DW119" s="836"/>
      <c r="DX119" s="836"/>
      <c r="DY119" s="836"/>
      <c r="DZ119" s="837"/>
    </row>
    <row r="120" spans="1:130" s="212" customFormat="1" ht="26.25" customHeight="1">
      <c r="A120" s="807"/>
      <c r="B120" s="808"/>
      <c r="C120" s="802" t="s">
        <v>420</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444</v>
      </c>
      <c r="AV120" s="868"/>
      <c r="AW120" s="868"/>
      <c r="AX120" s="868"/>
      <c r="AY120" s="869"/>
      <c r="AZ120" s="847" t="s">
        <v>445</v>
      </c>
      <c r="BA120" s="795"/>
      <c r="BB120" s="795"/>
      <c r="BC120" s="795"/>
      <c r="BD120" s="795"/>
      <c r="BE120" s="795"/>
      <c r="BF120" s="795"/>
      <c r="BG120" s="795"/>
      <c r="BH120" s="795"/>
      <c r="BI120" s="795"/>
      <c r="BJ120" s="795"/>
      <c r="BK120" s="795"/>
      <c r="BL120" s="795"/>
      <c r="BM120" s="795"/>
      <c r="BN120" s="795"/>
      <c r="BO120" s="795"/>
      <c r="BP120" s="796"/>
      <c r="BQ120" s="848">
        <v>1580299</v>
      </c>
      <c r="BR120" s="829"/>
      <c r="BS120" s="829"/>
      <c r="BT120" s="829"/>
      <c r="BU120" s="829"/>
      <c r="BV120" s="829">
        <v>1713927</v>
      </c>
      <c r="BW120" s="829"/>
      <c r="BX120" s="829"/>
      <c r="BY120" s="829"/>
      <c r="BZ120" s="829"/>
      <c r="CA120" s="829">
        <v>1825683</v>
      </c>
      <c r="CB120" s="829"/>
      <c r="CC120" s="829"/>
      <c r="CD120" s="829"/>
      <c r="CE120" s="829"/>
      <c r="CF120" s="853">
        <v>262.89999999999998</v>
      </c>
      <c r="CG120" s="854"/>
      <c r="CH120" s="854"/>
      <c r="CI120" s="854"/>
      <c r="CJ120" s="854"/>
      <c r="CK120" s="855" t="s">
        <v>446</v>
      </c>
      <c r="CL120" s="839"/>
      <c r="CM120" s="839"/>
      <c r="CN120" s="839"/>
      <c r="CO120" s="840"/>
      <c r="CP120" s="859" t="s">
        <v>447</v>
      </c>
      <c r="CQ120" s="860"/>
      <c r="CR120" s="860"/>
      <c r="CS120" s="860"/>
      <c r="CT120" s="860"/>
      <c r="CU120" s="860"/>
      <c r="CV120" s="860"/>
      <c r="CW120" s="860"/>
      <c r="CX120" s="860"/>
      <c r="CY120" s="860"/>
      <c r="CZ120" s="860"/>
      <c r="DA120" s="860"/>
      <c r="DB120" s="860"/>
      <c r="DC120" s="860"/>
      <c r="DD120" s="860"/>
      <c r="DE120" s="860"/>
      <c r="DF120" s="861"/>
      <c r="DG120" s="848" t="s">
        <v>122</v>
      </c>
      <c r="DH120" s="829"/>
      <c r="DI120" s="829"/>
      <c r="DJ120" s="829"/>
      <c r="DK120" s="829"/>
      <c r="DL120" s="829" t="s">
        <v>122</v>
      </c>
      <c r="DM120" s="829"/>
      <c r="DN120" s="829"/>
      <c r="DO120" s="829"/>
      <c r="DP120" s="829"/>
      <c r="DQ120" s="829" t="s">
        <v>122</v>
      </c>
      <c r="DR120" s="829"/>
      <c r="DS120" s="829"/>
      <c r="DT120" s="829"/>
      <c r="DU120" s="829"/>
      <c r="DV120" s="830" t="s">
        <v>122</v>
      </c>
      <c r="DW120" s="830"/>
      <c r="DX120" s="830"/>
      <c r="DY120" s="830"/>
      <c r="DZ120" s="831"/>
    </row>
    <row r="121" spans="1:130" s="212" customFormat="1" ht="26.25" customHeight="1">
      <c r="A121" s="807"/>
      <c r="B121" s="808"/>
      <c r="C121" s="850" t="s">
        <v>448</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449</v>
      </c>
      <c r="BA121" s="739"/>
      <c r="BB121" s="739"/>
      <c r="BC121" s="739"/>
      <c r="BD121" s="739"/>
      <c r="BE121" s="739"/>
      <c r="BF121" s="739"/>
      <c r="BG121" s="739"/>
      <c r="BH121" s="739"/>
      <c r="BI121" s="739"/>
      <c r="BJ121" s="739"/>
      <c r="BK121" s="739"/>
      <c r="BL121" s="739"/>
      <c r="BM121" s="739"/>
      <c r="BN121" s="739"/>
      <c r="BO121" s="739"/>
      <c r="BP121" s="740"/>
      <c r="BQ121" s="803" t="s">
        <v>122</v>
      </c>
      <c r="BR121" s="804"/>
      <c r="BS121" s="804"/>
      <c r="BT121" s="804"/>
      <c r="BU121" s="804"/>
      <c r="BV121" s="804" t="s">
        <v>122</v>
      </c>
      <c r="BW121" s="804"/>
      <c r="BX121" s="804"/>
      <c r="BY121" s="804"/>
      <c r="BZ121" s="804"/>
      <c r="CA121" s="804" t="s">
        <v>122</v>
      </c>
      <c r="CB121" s="804"/>
      <c r="CC121" s="804"/>
      <c r="CD121" s="804"/>
      <c r="CE121" s="804"/>
      <c r="CF121" s="862" t="s">
        <v>122</v>
      </c>
      <c r="CG121" s="863"/>
      <c r="CH121" s="863"/>
      <c r="CI121" s="863"/>
      <c r="CJ121" s="863"/>
      <c r="CK121" s="856"/>
      <c r="CL121" s="842"/>
      <c r="CM121" s="842"/>
      <c r="CN121" s="842"/>
      <c r="CO121" s="843"/>
      <c r="CP121" s="822" t="s">
        <v>391</v>
      </c>
      <c r="CQ121" s="823"/>
      <c r="CR121" s="823"/>
      <c r="CS121" s="823"/>
      <c r="CT121" s="823"/>
      <c r="CU121" s="823"/>
      <c r="CV121" s="823"/>
      <c r="CW121" s="823"/>
      <c r="CX121" s="823"/>
      <c r="CY121" s="823"/>
      <c r="CZ121" s="823"/>
      <c r="DA121" s="823"/>
      <c r="DB121" s="823"/>
      <c r="DC121" s="823"/>
      <c r="DD121" s="823"/>
      <c r="DE121" s="823"/>
      <c r="DF121" s="824"/>
      <c r="DG121" s="803" t="s">
        <v>122</v>
      </c>
      <c r="DH121" s="804"/>
      <c r="DI121" s="804"/>
      <c r="DJ121" s="804"/>
      <c r="DK121" s="804"/>
      <c r="DL121" s="804" t="s">
        <v>122</v>
      </c>
      <c r="DM121" s="804"/>
      <c r="DN121" s="804"/>
      <c r="DO121" s="804"/>
      <c r="DP121" s="804"/>
      <c r="DQ121" s="804" t="s">
        <v>122</v>
      </c>
      <c r="DR121" s="804"/>
      <c r="DS121" s="804"/>
      <c r="DT121" s="804"/>
      <c r="DU121" s="804"/>
      <c r="DV121" s="781" t="s">
        <v>122</v>
      </c>
      <c r="DW121" s="781"/>
      <c r="DX121" s="781"/>
      <c r="DY121" s="781"/>
      <c r="DZ121" s="782"/>
    </row>
    <row r="122" spans="1:130" s="212" customFormat="1" ht="26.25" customHeight="1">
      <c r="A122" s="807"/>
      <c r="B122" s="808"/>
      <c r="C122" s="802" t="s">
        <v>430</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450</v>
      </c>
      <c r="BA122" s="826"/>
      <c r="BB122" s="826"/>
      <c r="BC122" s="826"/>
      <c r="BD122" s="826"/>
      <c r="BE122" s="826"/>
      <c r="BF122" s="826"/>
      <c r="BG122" s="826"/>
      <c r="BH122" s="826"/>
      <c r="BI122" s="826"/>
      <c r="BJ122" s="826"/>
      <c r="BK122" s="826"/>
      <c r="BL122" s="826"/>
      <c r="BM122" s="826"/>
      <c r="BN122" s="826"/>
      <c r="BO122" s="826"/>
      <c r="BP122" s="827"/>
      <c r="BQ122" s="866">
        <v>1934556</v>
      </c>
      <c r="BR122" s="832"/>
      <c r="BS122" s="832"/>
      <c r="BT122" s="832"/>
      <c r="BU122" s="832"/>
      <c r="BV122" s="832">
        <v>2122927</v>
      </c>
      <c r="BW122" s="832"/>
      <c r="BX122" s="832"/>
      <c r="BY122" s="832"/>
      <c r="BZ122" s="832"/>
      <c r="CA122" s="832">
        <v>1994291</v>
      </c>
      <c r="CB122" s="832"/>
      <c r="CC122" s="832"/>
      <c r="CD122" s="832"/>
      <c r="CE122" s="832"/>
      <c r="CF122" s="833">
        <v>287.10000000000002</v>
      </c>
      <c r="CG122" s="834"/>
      <c r="CH122" s="834"/>
      <c r="CI122" s="834"/>
      <c r="CJ122" s="834"/>
      <c r="CK122" s="856"/>
      <c r="CL122" s="842"/>
      <c r="CM122" s="842"/>
      <c r="CN122" s="842"/>
      <c r="CO122" s="843"/>
      <c r="CP122" s="822" t="s">
        <v>395</v>
      </c>
      <c r="CQ122" s="823"/>
      <c r="CR122" s="823"/>
      <c r="CS122" s="823"/>
      <c r="CT122" s="823"/>
      <c r="CU122" s="823"/>
      <c r="CV122" s="823"/>
      <c r="CW122" s="823"/>
      <c r="CX122" s="823"/>
      <c r="CY122" s="823"/>
      <c r="CZ122" s="823"/>
      <c r="DA122" s="823"/>
      <c r="DB122" s="823"/>
      <c r="DC122" s="823"/>
      <c r="DD122" s="823"/>
      <c r="DE122" s="823"/>
      <c r="DF122" s="824"/>
      <c r="DG122" s="803" t="s">
        <v>122</v>
      </c>
      <c r="DH122" s="804"/>
      <c r="DI122" s="804"/>
      <c r="DJ122" s="804"/>
      <c r="DK122" s="804"/>
      <c r="DL122" s="804" t="s">
        <v>122</v>
      </c>
      <c r="DM122" s="804"/>
      <c r="DN122" s="804"/>
      <c r="DO122" s="804"/>
      <c r="DP122" s="804"/>
      <c r="DQ122" s="804" t="s">
        <v>122</v>
      </c>
      <c r="DR122" s="804"/>
      <c r="DS122" s="804"/>
      <c r="DT122" s="804"/>
      <c r="DU122" s="804"/>
      <c r="DV122" s="781" t="s">
        <v>122</v>
      </c>
      <c r="DW122" s="781"/>
      <c r="DX122" s="781"/>
      <c r="DY122" s="781"/>
      <c r="DZ122" s="782"/>
    </row>
    <row r="123" spans="1:130" s="212" customFormat="1" ht="26.25" customHeight="1">
      <c r="A123" s="807"/>
      <c r="B123" s="808"/>
      <c r="C123" s="802" t="s">
        <v>436</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3" t="s">
        <v>178</v>
      </c>
      <c r="BA123" s="233"/>
      <c r="BB123" s="233"/>
      <c r="BC123" s="233"/>
      <c r="BD123" s="233"/>
      <c r="BE123" s="233"/>
      <c r="BF123" s="233"/>
      <c r="BG123" s="233"/>
      <c r="BH123" s="233"/>
      <c r="BI123" s="233"/>
      <c r="BJ123" s="233"/>
      <c r="BK123" s="233"/>
      <c r="BL123" s="233"/>
      <c r="BM123" s="233"/>
      <c r="BN123" s="233"/>
      <c r="BO123" s="864" t="s">
        <v>451</v>
      </c>
      <c r="BP123" s="865"/>
      <c r="BQ123" s="819">
        <v>3514855</v>
      </c>
      <c r="BR123" s="820"/>
      <c r="BS123" s="820"/>
      <c r="BT123" s="820"/>
      <c r="BU123" s="820"/>
      <c r="BV123" s="820">
        <v>3836854</v>
      </c>
      <c r="BW123" s="820"/>
      <c r="BX123" s="820"/>
      <c r="BY123" s="820"/>
      <c r="BZ123" s="820"/>
      <c r="CA123" s="820">
        <v>3819974</v>
      </c>
      <c r="CB123" s="820"/>
      <c r="CC123" s="820"/>
      <c r="CD123" s="820"/>
      <c r="CE123" s="820"/>
      <c r="CF123" s="735"/>
      <c r="CG123" s="736"/>
      <c r="CH123" s="736"/>
      <c r="CI123" s="736"/>
      <c r="CJ123" s="821"/>
      <c r="CK123" s="856"/>
      <c r="CL123" s="842"/>
      <c r="CM123" s="842"/>
      <c r="CN123" s="842"/>
      <c r="CO123" s="843"/>
      <c r="CP123" s="822" t="s">
        <v>392</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12" customFormat="1" ht="26.25" customHeight="1" thickBot="1">
      <c r="A124" s="807"/>
      <c r="B124" s="808"/>
      <c r="C124" s="802" t="s">
        <v>439</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452</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453</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c r="A125" s="807"/>
      <c r="B125" s="808"/>
      <c r="C125" s="802" t="s">
        <v>441</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454</v>
      </c>
      <c r="CL125" s="839"/>
      <c r="CM125" s="839"/>
      <c r="CN125" s="839"/>
      <c r="CO125" s="840"/>
      <c r="CP125" s="847" t="s">
        <v>455</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c r="A126" s="807"/>
      <c r="B126" s="808"/>
      <c r="C126" s="802" t="s">
        <v>443</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456</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c r="A127" s="809"/>
      <c r="B127" s="810"/>
      <c r="C127" s="825" t="s">
        <v>457</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14"/>
      <c r="AV127" s="214"/>
      <c r="AW127" s="214"/>
      <c r="AX127" s="828" t="s">
        <v>458</v>
      </c>
      <c r="AY127" s="799"/>
      <c r="AZ127" s="799"/>
      <c r="BA127" s="799"/>
      <c r="BB127" s="799"/>
      <c r="BC127" s="799"/>
      <c r="BD127" s="799"/>
      <c r="BE127" s="800"/>
      <c r="BF127" s="798" t="s">
        <v>459</v>
      </c>
      <c r="BG127" s="799"/>
      <c r="BH127" s="799"/>
      <c r="BI127" s="799"/>
      <c r="BJ127" s="799"/>
      <c r="BK127" s="799"/>
      <c r="BL127" s="800"/>
      <c r="BM127" s="798" t="s">
        <v>460</v>
      </c>
      <c r="BN127" s="799"/>
      <c r="BO127" s="799"/>
      <c r="BP127" s="799"/>
      <c r="BQ127" s="799"/>
      <c r="BR127" s="799"/>
      <c r="BS127" s="800"/>
      <c r="BT127" s="798" t="s">
        <v>461</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462</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c r="A128" s="783" t="s">
        <v>463</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464</v>
      </c>
      <c r="X128" s="785"/>
      <c r="Y128" s="785"/>
      <c r="Z128" s="786"/>
      <c r="AA128" s="787" t="s">
        <v>122</v>
      </c>
      <c r="AB128" s="788"/>
      <c r="AC128" s="788"/>
      <c r="AD128" s="788"/>
      <c r="AE128" s="789"/>
      <c r="AF128" s="790" t="s">
        <v>122</v>
      </c>
      <c r="AG128" s="788"/>
      <c r="AH128" s="788"/>
      <c r="AI128" s="788"/>
      <c r="AJ128" s="789"/>
      <c r="AK128" s="790" t="s">
        <v>122</v>
      </c>
      <c r="AL128" s="788"/>
      <c r="AM128" s="788"/>
      <c r="AN128" s="788"/>
      <c r="AO128" s="789"/>
      <c r="AP128" s="791"/>
      <c r="AQ128" s="792"/>
      <c r="AR128" s="792"/>
      <c r="AS128" s="792"/>
      <c r="AT128" s="793"/>
      <c r="AU128" s="214"/>
      <c r="AV128" s="214"/>
      <c r="AW128" s="214"/>
      <c r="AX128" s="794" t="s">
        <v>465</v>
      </c>
      <c r="AY128" s="795"/>
      <c r="AZ128" s="795"/>
      <c r="BA128" s="795"/>
      <c r="BB128" s="795"/>
      <c r="BC128" s="795"/>
      <c r="BD128" s="795"/>
      <c r="BE128" s="796"/>
      <c r="BF128" s="773" t="s">
        <v>122</v>
      </c>
      <c r="BG128" s="774"/>
      <c r="BH128" s="774"/>
      <c r="BI128" s="774"/>
      <c r="BJ128" s="774"/>
      <c r="BK128" s="774"/>
      <c r="BL128" s="797"/>
      <c r="BM128" s="773">
        <v>15</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466</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467</v>
      </c>
      <c r="X129" s="764"/>
      <c r="Y129" s="764"/>
      <c r="Z129" s="765"/>
      <c r="AA129" s="766">
        <v>898790</v>
      </c>
      <c r="AB129" s="767"/>
      <c r="AC129" s="767"/>
      <c r="AD129" s="767"/>
      <c r="AE129" s="768"/>
      <c r="AF129" s="769">
        <v>915630</v>
      </c>
      <c r="AG129" s="767"/>
      <c r="AH129" s="767"/>
      <c r="AI129" s="767"/>
      <c r="AJ129" s="768"/>
      <c r="AK129" s="769">
        <v>901050</v>
      </c>
      <c r="AL129" s="767"/>
      <c r="AM129" s="767"/>
      <c r="AN129" s="767"/>
      <c r="AO129" s="768"/>
      <c r="AP129" s="770"/>
      <c r="AQ129" s="771"/>
      <c r="AR129" s="771"/>
      <c r="AS129" s="771"/>
      <c r="AT129" s="772"/>
      <c r="AU129" s="215"/>
      <c r="AV129" s="215"/>
      <c r="AW129" s="215"/>
      <c r="AX129" s="738" t="s">
        <v>468</v>
      </c>
      <c r="AY129" s="739"/>
      <c r="AZ129" s="739"/>
      <c r="BA129" s="739"/>
      <c r="BB129" s="739"/>
      <c r="BC129" s="739"/>
      <c r="BD129" s="739"/>
      <c r="BE129" s="740"/>
      <c r="BF129" s="757" t="s">
        <v>122</v>
      </c>
      <c r="BG129" s="758"/>
      <c r="BH129" s="758"/>
      <c r="BI129" s="758"/>
      <c r="BJ129" s="758"/>
      <c r="BK129" s="758"/>
      <c r="BL129" s="759"/>
      <c r="BM129" s="757">
        <v>20</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c r="A130" s="761" t="s">
        <v>469</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470</v>
      </c>
      <c r="X130" s="764"/>
      <c r="Y130" s="764"/>
      <c r="Z130" s="765"/>
      <c r="AA130" s="766">
        <v>195363</v>
      </c>
      <c r="AB130" s="767"/>
      <c r="AC130" s="767"/>
      <c r="AD130" s="767"/>
      <c r="AE130" s="768"/>
      <c r="AF130" s="769">
        <v>208329</v>
      </c>
      <c r="AG130" s="767"/>
      <c r="AH130" s="767"/>
      <c r="AI130" s="767"/>
      <c r="AJ130" s="768"/>
      <c r="AK130" s="769">
        <v>206521</v>
      </c>
      <c r="AL130" s="767"/>
      <c r="AM130" s="767"/>
      <c r="AN130" s="767"/>
      <c r="AO130" s="768"/>
      <c r="AP130" s="770"/>
      <c r="AQ130" s="771"/>
      <c r="AR130" s="771"/>
      <c r="AS130" s="771"/>
      <c r="AT130" s="772"/>
      <c r="AU130" s="215"/>
      <c r="AV130" s="215"/>
      <c r="AW130" s="215"/>
      <c r="AX130" s="738" t="s">
        <v>471</v>
      </c>
      <c r="AY130" s="739"/>
      <c r="AZ130" s="739"/>
      <c r="BA130" s="739"/>
      <c r="BB130" s="739"/>
      <c r="BC130" s="739"/>
      <c r="BD130" s="739"/>
      <c r="BE130" s="740"/>
      <c r="BF130" s="741">
        <v>13.5</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472</v>
      </c>
      <c r="X131" s="748"/>
      <c r="Y131" s="748"/>
      <c r="Z131" s="749"/>
      <c r="AA131" s="750">
        <v>703427</v>
      </c>
      <c r="AB131" s="751"/>
      <c r="AC131" s="751"/>
      <c r="AD131" s="751"/>
      <c r="AE131" s="752"/>
      <c r="AF131" s="753">
        <v>707301</v>
      </c>
      <c r="AG131" s="751"/>
      <c r="AH131" s="751"/>
      <c r="AI131" s="751"/>
      <c r="AJ131" s="752"/>
      <c r="AK131" s="753">
        <v>694529</v>
      </c>
      <c r="AL131" s="751"/>
      <c r="AM131" s="751"/>
      <c r="AN131" s="751"/>
      <c r="AO131" s="752"/>
      <c r="AP131" s="754"/>
      <c r="AQ131" s="755"/>
      <c r="AR131" s="755"/>
      <c r="AS131" s="755"/>
      <c r="AT131" s="756"/>
      <c r="AU131" s="215"/>
      <c r="AV131" s="215"/>
      <c r="AW131" s="215"/>
      <c r="AX131" s="716" t="s">
        <v>473</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c r="A132" s="725" t="s">
        <v>474</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475</v>
      </c>
      <c r="W132" s="729"/>
      <c r="X132" s="729"/>
      <c r="Y132" s="729"/>
      <c r="Z132" s="730"/>
      <c r="AA132" s="731">
        <v>15.03823424</v>
      </c>
      <c r="AB132" s="732"/>
      <c r="AC132" s="732"/>
      <c r="AD132" s="732"/>
      <c r="AE132" s="733"/>
      <c r="AF132" s="734">
        <v>13.80147914</v>
      </c>
      <c r="AG132" s="732"/>
      <c r="AH132" s="732"/>
      <c r="AI132" s="732"/>
      <c r="AJ132" s="733"/>
      <c r="AK132" s="734">
        <v>11.92448407</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476</v>
      </c>
      <c r="W133" s="708"/>
      <c r="X133" s="708"/>
      <c r="Y133" s="708"/>
      <c r="Z133" s="709"/>
      <c r="AA133" s="710">
        <v>12.8</v>
      </c>
      <c r="AB133" s="711"/>
      <c r="AC133" s="711"/>
      <c r="AD133" s="711"/>
      <c r="AE133" s="712"/>
      <c r="AF133" s="710">
        <v>13.9</v>
      </c>
      <c r="AG133" s="711"/>
      <c r="AH133" s="711"/>
      <c r="AI133" s="711"/>
      <c r="AJ133" s="712"/>
      <c r="AK133" s="710">
        <v>13.5</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 hidden="1">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irfE748OjVqus9XVtseXyrlBBlmBphSo6c8tmXpcIeGahpB7bjybJH2N69pEL3rPg90z0QZ02h/6WYMxICefQQ==" saltValue="rNXOjpQ5IkKgh+FOjXmcV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265625" style="242" customWidth="1"/>
    <col min="121" max="121" width="0" style="241" hidden="1" customWidth="1"/>
    <col min="122" max="16384" width="9" style="241" hidden="1"/>
  </cols>
  <sheetData>
    <row r="1" spans="1:120" ht="13">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
    <row r="3" spans="1:120" ht="13"/>
    <row r="4" spans="1:120" ht="13"/>
    <row r="5" spans="1:120" ht="13"/>
    <row r="6" spans="1:120" ht="13"/>
    <row r="7" spans="1:120" ht="13"/>
    <row r="8" spans="1:120" ht="13"/>
    <row r="9" spans="1:120" ht="13"/>
    <row r="10" spans="1:120" ht="13"/>
    <row r="11" spans="1:120" ht="13"/>
    <row r="12" spans="1:120" ht="13"/>
    <row r="13" spans="1:120" ht="13"/>
    <row r="14" spans="1:120" ht="13"/>
    <row r="15" spans="1:120" ht="13"/>
    <row r="16" spans="1:120" ht="13">
      <c r="DP16" s="241"/>
    </row>
    <row r="17" spans="119:120" ht="13">
      <c r="DP17" s="241"/>
    </row>
    <row r="18" spans="119:120" ht="13"/>
    <row r="19" spans="119:120" ht="13"/>
    <row r="20" spans="119:120" ht="13">
      <c r="DO20" s="241"/>
      <c r="DP20" s="241"/>
    </row>
    <row r="21" spans="119:120" ht="13">
      <c r="DP21" s="241"/>
    </row>
    <row r="22" spans="119:120" ht="13"/>
    <row r="23" spans="119:120" ht="13">
      <c r="DO23" s="241"/>
      <c r="DP23" s="241"/>
    </row>
    <row r="24" spans="119:120" ht="13">
      <c r="DP24" s="241"/>
    </row>
    <row r="25" spans="119:120" ht="13">
      <c r="DP25" s="241"/>
    </row>
    <row r="26" spans="119:120" ht="13">
      <c r="DO26" s="241"/>
      <c r="DP26" s="241"/>
    </row>
    <row r="27" spans="119:120" ht="13"/>
    <row r="28" spans="119:120" ht="13">
      <c r="DO28" s="241"/>
      <c r="DP28" s="241"/>
    </row>
    <row r="29" spans="119:120" ht="13">
      <c r="DP29" s="241"/>
    </row>
    <row r="30" spans="119:120" ht="13"/>
    <row r="31" spans="119:120" ht="13">
      <c r="DO31" s="241"/>
      <c r="DP31" s="241"/>
    </row>
    <row r="32" spans="119:120" ht="13"/>
    <row r="33" spans="98:120" ht="13">
      <c r="DO33" s="241"/>
      <c r="DP33" s="241"/>
    </row>
    <row r="34" spans="98:120" ht="13">
      <c r="DM34" s="241"/>
    </row>
    <row r="35" spans="98:120" ht="13">
      <c r="CT35" s="241"/>
      <c r="CU35" s="241"/>
      <c r="CV35" s="241"/>
      <c r="CY35" s="241"/>
      <c r="CZ35" s="241"/>
      <c r="DA35" s="241"/>
      <c r="DD35" s="241"/>
      <c r="DE35" s="241"/>
      <c r="DF35" s="241"/>
      <c r="DI35" s="241"/>
      <c r="DJ35" s="241"/>
      <c r="DK35" s="241"/>
      <c r="DM35" s="241"/>
      <c r="DN35" s="241"/>
      <c r="DO35" s="241"/>
      <c r="DP35" s="241"/>
    </row>
    <row r="36" spans="98:120" ht="13"/>
    <row r="37" spans="98:120" ht="13">
      <c r="CW37" s="241"/>
      <c r="DB37" s="241"/>
      <c r="DG37" s="241"/>
      <c r="DL37" s="241"/>
      <c r="DP37" s="241"/>
    </row>
    <row r="38" spans="98:120" ht="13">
      <c r="CT38" s="241"/>
      <c r="CU38" s="241"/>
      <c r="CV38" s="241"/>
      <c r="CW38" s="241"/>
      <c r="CY38" s="241"/>
      <c r="CZ38" s="241"/>
      <c r="DA38" s="241"/>
      <c r="DB38" s="241"/>
      <c r="DD38" s="241"/>
      <c r="DE38" s="241"/>
      <c r="DF38" s="241"/>
      <c r="DG38" s="241"/>
      <c r="DI38" s="241"/>
      <c r="DJ38" s="241"/>
      <c r="DK38" s="241"/>
      <c r="DL38" s="241"/>
      <c r="DN38" s="241"/>
      <c r="DO38" s="241"/>
      <c r="DP38" s="241"/>
    </row>
    <row r="39" spans="98:120" ht="13"/>
    <row r="40" spans="98:120" ht="13"/>
    <row r="41" spans="98:120" ht="13"/>
    <row r="42" spans="98:120" ht="13"/>
    <row r="43" spans="98:120" ht="13"/>
    <row r="44" spans="98:120" ht="13"/>
    <row r="45" spans="98:120" ht="13"/>
    <row r="46" spans="98:120" ht="13"/>
    <row r="47" spans="98:120" ht="13"/>
    <row r="48" spans="98:120" ht="13"/>
    <row r="49" spans="22:120" ht="13">
      <c r="DN49" s="241"/>
      <c r="DO49" s="241"/>
      <c r="DP49" s="241"/>
    </row>
    <row r="50" spans="22:120" ht="13"/>
    <row r="51" spans="22:120" ht="13"/>
    <row r="52" spans="22:120" ht="13"/>
    <row r="53" spans="22:120" ht="13"/>
    <row r="54" spans="22:120" ht="13"/>
    <row r="55" spans="22:120" ht="13"/>
    <row r="56" spans="22:120" ht="13"/>
    <row r="57" spans="22:120" ht="13"/>
    <row r="58" spans="22:120" ht="13"/>
    <row r="59" spans="22:120" ht="13"/>
    <row r="60" spans="22:120" ht="13"/>
    <row r="61" spans="22:120" ht="13"/>
    <row r="62" spans="22:120" ht="13"/>
    <row r="63" spans="22:120" ht="13">
      <c r="W63" s="241"/>
      <c r="CS63" s="241"/>
      <c r="CX63" s="241"/>
      <c r="DC63" s="241"/>
      <c r="DH63" s="241"/>
    </row>
    <row r="64" spans="22:120" ht="13">
      <c r="V64" s="241"/>
    </row>
    <row r="65" spans="15:120" ht="13">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
      <c r="Q66" s="241"/>
      <c r="S66" s="241"/>
      <c r="U66" s="241"/>
      <c r="DM66" s="241"/>
    </row>
    <row r="67" spans="15:120" ht="13">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
    <row r="69" spans="15:120" ht="13"/>
    <row r="70" spans="15:120" ht="13"/>
    <row r="71" spans="15:120" ht="13"/>
    <row r="72" spans="15:120" ht="13">
      <c r="DP72" s="241"/>
    </row>
    <row r="73" spans="15:120" ht="13">
      <c r="DP73" s="241"/>
    </row>
    <row r="74" spans="15:120" ht="13"/>
    <row r="75" spans="15:120" ht="13"/>
    <row r="76" spans="15:120" ht="13"/>
    <row r="77" spans="15:120" ht="13"/>
    <row r="78" spans="15:120" ht="13"/>
    <row r="79" spans="15:120" ht="13"/>
    <row r="80" spans="15:120" ht="13"/>
    <row r="81" spans="97:112" ht="13"/>
    <row r="82" spans="97:112" ht="13"/>
    <row r="83" spans="97:112" ht="13"/>
    <row r="84" spans="97:112" ht="13"/>
    <row r="85" spans="97:112" ht="13"/>
    <row r="86" spans="97:112" ht="13"/>
    <row r="87" spans="97:112" ht="13"/>
    <row r="88" spans="97:112" ht="13"/>
    <row r="89" spans="97:112" ht="13"/>
    <row r="90" spans="97:112" ht="13"/>
    <row r="91" spans="97:112" ht="13"/>
    <row r="92" spans="97:112" ht="13"/>
    <row r="93" spans="97:112" ht="13"/>
    <row r="94" spans="97:112" ht="13"/>
    <row r="95" spans="97:112" ht="13"/>
    <row r="96" spans="97:112" ht="13">
      <c r="CS96" s="241"/>
      <c r="CX96" s="241"/>
      <c r="DC96" s="241"/>
      <c r="DH96" s="241"/>
    </row>
    <row r="97" spans="24:120" ht="13">
      <c r="CS97" s="241"/>
      <c r="CX97" s="241"/>
      <c r="DC97" s="241"/>
      <c r="DH97" s="241"/>
      <c r="DP97" s="242" t="s">
        <v>477</v>
      </c>
    </row>
    <row r="98" spans="24:120" ht="13" hidden="1">
      <c r="CS98" s="241"/>
      <c r="CX98" s="241"/>
      <c r="DC98" s="241"/>
      <c r="DH98" s="241"/>
    </row>
    <row r="99" spans="24:120" ht="13" hidden="1">
      <c r="CS99" s="241"/>
      <c r="CX99" s="241"/>
      <c r="DC99" s="241"/>
      <c r="DH99" s="241"/>
    </row>
    <row r="101" spans="24:120" ht="12" hidden="1" customHeight="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c r="CU102" s="241"/>
      <c r="CZ102" s="241"/>
      <c r="DE102" s="241"/>
      <c r="DJ102" s="241"/>
      <c r="DM102" s="241"/>
    </row>
    <row r="103" spans="24:120" ht="13" hidden="1">
      <c r="CT103" s="241"/>
      <c r="CV103" s="241"/>
      <c r="CW103" s="241"/>
      <c r="CY103" s="241"/>
      <c r="DA103" s="241"/>
      <c r="DB103" s="241"/>
      <c r="DD103" s="241"/>
      <c r="DF103" s="241"/>
      <c r="DG103" s="241"/>
      <c r="DI103" s="241"/>
      <c r="DK103" s="241"/>
      <c r="DL103" s="241"/>
      <c r="DM103" s="241"/>
      <c r="DN103" s="241"/>
      <c r="DO103" s="241"/>
      <c r="DP103" s="241"/>
    </row>
    <row r="104" spans="24:120" ht="13" hidden="1">
      <c r="CV104" s="241"/>
      <c r="CW104" s="241"/>
      <c r="DA104" s="241"/>
      <c r="DB104" s="241"/>
      <c r="DF104" s="241"/>
      <c r="DG104" s="241"/>
      <c r="DK104" s="241"/>
      <c r="DL104" s="241"/>
      <c r="DN104" s="241"/>
      <c r="DO104" s="241"/>
      <c r="DP104" s="241"/>
    </row>
    <row r="105" spans="24:120" ht="12.75" hidden="1" customHeight="1"/>
  </sheetData>
  <sheetProtection algorithmName="SHA-512" hashValue="mOCbfpQJkb2GjPM8dTfHP23aXWLdyqNlTVdY/gCfA0eFlYUd2shYqpJH7jQ1JUN/NUaxui49p/hhHNtjE83Sug==" saltValue="klOclhngnv+qWou1sWvbO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cols>
    <col min="1" max="116" width="2.6328125" style="242" customWidth="1"/>
    <col min="117" max="16384" width="9" style="241" hidden="1"/>
  </cols>
  <sheetData>
    <row r="1" spans="2:116" ht="13">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
    <row r="3" spans="2:116" ht="13"/>
    <row r="4" spans="2:116" ht="13">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
    <row r="7" spans="2:116" ht="13"/>
    <row r="8" spans="2:116" ht="13"/>
    <row r="9" spans="2:116" ht="13"/>
    <row r="10" spans="2:116" ht="13"/>
    <row r="11" spans="2:116" ht="13"/>
    <row r="12" spans="2:116" ht="13"/>
    <row r="13" spans="2:116" ht="13"/>
    <row r="14" spans="2:116" ht="13"/>
    <row r="15" spans="2:116" ht="13"/>
    <row r="16" spans="2:116" ht="13"/>
    <row r="17" spans="9:116" ht="13"/>
    <row r="18" spans="9:116" ht="13">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
    <row r="20" spans="9:116" ht="13"/>
    <row r="21" spans="9:116" ht="13">
      <c r="DL21" s="241"/>
    </row>
    <row r="22" spans="9:116" ht="13">
      <c r="DI22" s="241"/>
      <c r="DJ22" s="241"/>
      <c r="DK22" s="241"/>
      <c r="DL22" s="241"/>
    </row>
    <row r="23" spans="9:116" ht="13">
      <c r="CY23" s="241"/>
      <c r="CZ23" s="241"/>
      <c r="DA23" s="241"/>
      <c r="DB23" s="241"/>
      <c r="DC23" s="241"/>
      <c r="DD23" s="241"/>
      <c r="DE23" s="241"/>
      <c r="DF23" s="241"/>
      <c r="DG23" s="241"/>
      <c r="DH23" s="241"/>
      <c r="DI23" s="241"/>
      <c r="DJ23" s="241"/>
      <c r="DK23" s="241"/>
      <c r="DL23" s="241"/>
    </row>
    <row r="24" spans="9:116" ht="13"/>
    <row r="25" spans="9:116" ht="13"/>
    <row r="26" spans="9:116" ht="13"/>
    <row r="27" spans="9:116" ht="13"/>
    <row r="28" spans="9:116" ht="13"/>
    <row r="29" spans="9:116" ht="13"/>
    <row r="30" spans="9:116" ht="13"/>
    <row r="31" spans="9:116" ht="13"/>
    <row r="32" spans="9:116" ht="13"/>
    <row r="33" spans="15:116" ht="13"/>
    <row r="34" spans="15:116" ht="13"/>
    <row r="35" spans="15:116" ht="13">
      <c r="CZ35" s="241"/>
      <c r="DA35" s="241"/>
      <c r="DB35" s="241"/>
      <c r="DC35" s="241"/>
      <c r="DD35" s="241"/>
      <c r="DE35" s="241"/>
      <c r="DF35" s="241"/>
      <c r="DG35" s="241"/>
      <c r="DH35" s="241"/>
      <c r="DI35" s="241"/>
      <c r="DJ35" s="241"/>
      <c r="DK35" s="241"/>
      <c r="DL35" s="241"/>
    </row>
    <row r="36" spans="15:116" ht="13"/>
    <row r="37" spans="15:116" ht="13">
      <c r="DL37" s="241"/>
    </row>
    <row r="38" spans="15:116" ht="13">
      <c r="DI38" s="241"/>
      <c r="DJ38" s="241"/>
      <c r="DK38" s="241"/>
      <c r="DL38" s="241"/>
    </row>
    <row r="39" spans="15:116" ht="13"/>
    <row r="40" spans="15:116" ht="13"/>
    <row r="41" spans="15:116" ht="13"/>
    <row r="42" spans="15:116" ht="13"/>
    <row r="43" spans="15:116" ht="13">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
      <c r="DL44" s="241"/>
    </row>
    <row r="45" spans="15:116" ht="13"/>
    <row r="46" spans="15:116" ht="13">
      <c r="DA46" s="241"/>
      <c r="DB46" s="241"/>
      <c r="DC46" s="241"/>
      <c r="DD46" s="241"/>
      <c r="DE46" s="241"/>
      <c r="DF46" s="241"/>
      <c r="DG46" s="241"/>
      <c r="DH46" s="241"/>
      <c r="DI46" s="241"/>
      <c r="DJ46" s="241"/>
      <c r="DK46" s="241"/>
      <c r="DL46" s="241"/>
    </row>
    <row r="47" spans="15:116" ht="13"/>
    <row r="48" spans="15:116" ht="13"/>
    <row r="49" spans="104:116" ht="13"/>
    <row r="50" spans="104:116" ht="13">
      <c r="CZ50" s="241"/>
      <c r="DA50" s="241"/>
      <c r="DB50" s="241"/>
      <c r="DC50" s="241"/>
      <c r="DD50" s="241"/>
      <c r="DE50" s="241"/>
      <c r="DF50" s="241"/>
      <c r="DG50" s="241"/>
      <c r="DH50" s="241"/>
      <c r="DI50" s="241"/>
      <c r="DJ50" s="241"/>
      <c r="DK50" s="241"/>
      <c r="DL50" s="241"/>
    </row>
    <row r="51" spans="104:116" ht="13"/>
    <row r="52" spans="104:116" ht="13"/>
    <row r="53" spans="104:116" ht="13">
      <c r="DL53" s="241"/>
    </row>
    <row r="54" spans="104:116" ht="13"/>
    <row r="55" spans="104:116" ht="13"/>
    <row r="56" spans="104:116" ht="13"/>
    <row r="57" spans="104:116" ht="13"/>
    <row r="58" spans="104:116" ht="13"/>
    <row r="59" spans="104:116" ht="13"/>
    <row r="60" spans="104:116" ht="13"/>
    <row r="61" spans="104:116" ht="13"/>
    <row r="62" spans="104:116" ht="13"/>
    <row r="63" spans="104:116" ht="13"/>
    <row r="64" spans="104:116" ht="13"/>
    <row r="65" spans="107:116" ht="13"/>
    <row r="66" spans="107:116" ht="13"/>
    <row r="67" spans="107:116" ht="13">
      <c r="DC67" s="241"/>
      <c r="DD67" s="241"/>
      <c r="DE67" s="241"/>
      <c r="DF67" s="241"/>
      <c r="DG67" s="241"/>
      <c r="DH67" s="241"/>
      <c r="DI67" s="241"/>
      <c r="DJ67" s="241"/>
      <c r="DK67" s="241"/>
      <c r="DL67" s="241"/>
    </row>
    <row r="68" spans="107:116" ht="13"/>
    <row r="69" spans="107:116" ht="13"/>
    <row r="70" spans="107:116" ht="13"/>
    <row r="71" spans="107:116" ht="13"/>
    <row r="72" spans="107:116" ht="13"/>
    <row r="73" spans="107:116" ht="13"/>
    <row r="74" spans="107:116" ht="13"/>
    <row r="75" spans="107:116" ht="13"/>
    <row r="76" spans="107:116" ht="13"/>
    <row r="77" spans="107:116" ht="13"/>
    <row r="78" spans="107:116" ht="13"/>
    <row r="79" spans="107:116" ht="13"/>
    <row r="80" spans="107:116" ht="13"/>
    <row r="81" ht="13"/>
    <row r="82" ht="13"/>
    <row r="83" ht="13"/>
    <row r="84" ht="13"/>
    <row r="85" ht="13"/>
    <row r="86" ht="13"/>
    <row r="87" ht="13"/>
    <row r="88" ht="13"/>
    <row r="89" ht="13"/>
  </sheetData>
  <sheetProtection algorithmName="SHA-512" hashValue="P0iqvvdZLFWKmq9yntD7L1PQxol973i0wM/iJ5ty40Agmu/BvwKIYxFGr6QDHQzjBH24qQlLRhTxAkXfzh3D8g==" saltValue="7utlq8ZBu81IDwvD1f4XZ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cols>
    <col min="1" max="36" width="2.453125" style="243" customWidth="1"/>
    <col min="37" max="44" width="17" style="243" customWidth="1"/>
    <col min="45" max="45" width="6.08984375" style="249" customWidth="1"/>
    <col min="46" max="46" width="3" style="247" customWidth="1"/>
    <col min="47" max="47" width="19.08984375" style="243" hidden="1" customWidth="1"/>
    <col min="48" max="52" width="12.6328125" style="243" hidden="1" customWidth="1"/>
    <col min="53" max="16384" width="8.6328125" style="243" hidden="1"/>
  </cols>
  <sheetData>
    <row r="1" spans="1:46" ht="13">
      <c r="AS1" s="243"/>
      <c r="AT1" s="243"/>
    </row>
    <row r="2" spans="1:46" ht="13">
      <c r="AS2" s="243"/>
      <c r="AT2" s="243"/>
    </row>
    <row r="3" spans="1:46" ht="13">
      <c r="AS3" s="243"/>
      <c r="AT3" s="243"/>
    </row>
    <row r="4" spans="1:46" ht="13">
      <c r="AS4" s="243"/>
      <c r="AT4" s="243"/>
    </row>
    <row r="5" spans="1:46" ht="16.5">
      <c r="A5" s="244" t="s">
        <v>478</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
      <c r="A6" s="247"/>
      <c r="AK6" s="248" t="s">
        <v>479</v>
      </c>
      <c r="AL6" s="248"/>
      <c r="AM6" s="248"/>
      <c r="AN6" s="248"/>
    </row>
    <row r="7" spans="1:46" ht="13.5" customHeight="1">
      <c r="A7" s="247"/>
      <c r="AK7" s="250"/>
      <c r="AL7" s="251"/>
      <c r="AM7" s="251"/>
      <c r="AN7" s="252"/>
      <c r="AO7" s="1105" t="s">
        <v>480</v>
      </c>
      <c r="AP7" s="253"/>
      <c r="AQ7" s="254" t="s">
        <v>481</v>
      </c>
      <c r="AR7" s="255"/>
    </row>
    <row r="8" spans="1:46" ht="13">
      <c r="A8" s="247"/>
      <c r="AK8" s="256"/>
      <c r="AL8" s="257"/>
      <c r="AM8" s="257"/>
      <c r="AN8" s="258"/>
      <c r="AO8" s="1106"/>
      <c r="AP8" s="259" t="s">
        <v>482</v>
      </c>
      <c r="AQ8" s="260" t="s">
        <v>483</v>
      </c>
      <c r="AR8" s="261" t="s">
        <v>484</v>
      </c>
    </row>
    <row r="9" spans="1:46" ht="13">
      <c r="A9" s="247"/>
      <c r="AK9" s="1117" t="s">
        <v>485</v>
      </c>
      <c r="AL9" s="1118"/>
      <c r="AM9" s="1118"/>
      <c r="AN9" s="1119"/>
      <c r="AO9" s="262">
        <v>393748</v>
      </c>
      <c r="AP9" s="262">
        <v>1144616</v>
      </c>
      <c r="AQ9" s="263">
        <v>289558</v>
      </c>
      <c r="AR9" s="264">
        <v>295.3</v>
      </c>
    </row>
    <row r="10" spans="1:46" ht="13.5" customHeight="1">
      <c r="A10" s="247"/>
      <c r="AK10" s="1117" t="s">
        <v>486</v>
      </c>
      <c r="AL10" s="1118"/>
      <c r="AM10" s="1118"/>
      <c r="AN10" s="1119"/>
      <c r="AO10" s="265">
        <v>1699</v>
      </c>
      <c r="AP10" s="265">
        <v>4939</v>
      </c>
      <c r="AQ10" s="266">
        <v>31838</v>
      </c>
      <c r="AR10" s="267">
        <v>-84.5</v>
      </c>
    </row>
    <row r="11" spans="1:46" ht="13.5" customHeight="1">
      <c r="A11" s="247"/>
      <c r="AK11" s="1117" t="s">
        <v>487</v>
      </c>
      <c r="AL11" s="1118"/>
      <c r="AM11" s="1118"/>
      <c r="AN11" s="1119"/>
      <c r="AO11" s="265" t="s">
        <v>488</v>
      </c>
      <c r="AP11" s="265" t="s">
        <v>488</v>
      </c>
      <c r="AQ11" s="266">
        <v>5309</v>
      </c>
      <c r="AR11" s="267" t="s">
        <v>488</v>
      </c>
    </row>
    <row r="12" spans="1:46" ht="13.5" customHeight="1">
      <c r="A12" s="247"/>
      <c r="AK12" s="1117" t="s">
        <v>489</v>
      </c>
      <c r="AL12" s="1118"/>
      <c r="AM12" s="1118"/>
      <c r="AN12" s="1119"/>
      <c r="AO12" s="265" t="s">
        <v>488</v>
      </c>
      <c r="AP12" s="265" t="s">
        <v>488</v>
      </c>
      <c r="AQ12" s="266" t="s">
        <v>488</v>
      </c>
      <c r="AR12" s="267" t="s">
        <v>488</v>
      </c>
    </row>
    <row r="13" spans="1:46" ht="13.5" customHeight="1">
      <c r="A13" s="247"/>
      <c r="AK13" s="1117" t="s">
        <v>490</v>
      </c>
      <c r="AL13" s="1118"/>
      <c r="AM13" s="1118"/>
      <c r="AN13" s="1119"/>
      <c r="AO13" s="265" t="s">
        <v>488</v>
      </c>
      <c r="AP13" s="265" t="s">
        <v>488</v>
      </c>
      <c r="AQ13" s="266">
        <v>8195</v>
      </c>
      <c r="AR13" s="267" t="s">
        <v>488</v>
      </c>
    </row>
    <row r="14" spans="1:46" ht="13.5" customHeight="1">
      <c r="A14" s="247"/>
      <c r="AK14" s="1117" t="s">
        <v>491</v>
      </c>
      <c r="AL14" s="1118"/>
      <c r="AM14" s="1118"/>
      <c r="AN14" s="1119"/>
      <c r="AO14" s="265" t="s">
        <v>488</v>
      </c>
      <c r="AP14" s="265" t="s">
        <v>488</v>
      </c>
      <c r="AQ14" s="266">
        <v>5752</v>
      </c>
      <c r="AR14" s="267" t="s">
        <v>488</v>
      </c>
    </row>
    <row r="15" spans="1:46" ht="13.5" customHeight="1">
      <c r="A15" s="247"/>
      <c r="AK15" s="1120" t="s">
        <v>492</v>
      </c>
      <c r="AL15" s="1121"/>
      <c r="AM15" s="1121"/>
      <c r="AN15" s="1122"/>
      <c r="AO15" s="265">
        <v>-15532</v>
      </c>
      <c r="AP15" s="265">
        <v>-45151</v>
      </c>
      <c r="AQ15" s="266">
        <v>-17150</v>
      </c>
      <c r="AR15" s="267">
        <v>163.30000000000001</v>
      </c>
    </row>
    <row r="16" spans="1:46" ht="13">
      <c r="A16" s="247"/>
      <c r="AK16" s="1120" t="s">
        <v>178</v>
      </c>
      <c r="AL16" s="1121"/>
      <c r="AM16" s="1121"/>
      <c r="AN16" s="1122"/>
      <c r="AO16" s="265">
        <v>379915</v>
      </c>
      <c r="AP16" s="265">
        <v>1104404</v>
      </c>
      <c r="AQ16" s="266">
        <v>323504</v>
      </c>
      <c r="AR16" s="267">
        <v>241.4</v>
      </c>
    </row>
    <row r="17" spans="1:46" ht="13">
      <c r="A17" s="247"/>
    </row>
    <row r="18" spans="1:46" ht="13">
      <c r="A18" s="247"/>
      <c r="AQ18" s="268"/>
      <c r="AR18" s="268"/>
    </row>
    <row r="19" spans="1:46" ht="13">
      <c r="A19" s="247"/>
      <c r="AK19" s="243" t="s">
        <v>493</v>
      </c>
    </row>
    <row r="20" spans="1:46" ht="13">
      <c r="A20" s="247"/>
      <c r="AK20" s="269"/>
      <c r="AL20" s="270"/>
      <c r="AM20" s="270"/>
      <c r="AN20" s="271"/>
      <c r="AO20" s="272" t="s">
        <v>494</v>
      </c>
      <c r="AP20" s="273" t="s">
        <v>495</v>
      </c>
      <c r="AQ20" s="274" t="s">
        <v>496</v>
      </c>
      <c r="AR20" s="275"/>
    </row>
    <row r="21" spans="1:46" s="248" customFormat="1" ht="13">
      <c r="A21" s="276"/>
      <c r="AK21" s="1123" t="s">
        <v>497</v>
      </c>
      <c r="AL21" s="1124"/>
      <c r="AM21" s="1124"/>
      <c r="AN21" s="1125"/>
      <c r="AO21" s="277">
        <v>98.84</v>
      </c>
      <c r="AP21" s="278">
        <v>26.26</v>
      </c>
      <c r="AQ21" s="279">
        <v>72.58</v>
      </c>
      <c r="AS21" s="280"/>
      <c r="AT21" s="276"/>
    </row>
    <row r="22" spans="1:46" s="248" customFormat="1" ht="13">
      <c r="A22" s="276"/>
      <c r="AK22" s="1123" t="s">
        <v>498</v>
      </c>
      <c r="AL22" s="1124"/>
      <c r="AM22" s="1124"/>
      <c r="AN22" s="1125"/>
      <c r="AO22" s="281">
        <v>90.3</v>
      </c>
      <c r="AP22" s="282">
        <v>94.5</v>
      </c>
      <c r="AQ22" s="283">
        <v>-4.2</v>
      </c>
      <c r="AR22" s="268"/>
      <c r="AS22" s="280"/>
      <c r="AT22" s="276"/>
    </row>
    <row r="23" spans="1:46" s="248" customFormat="1" ht="13">
      <c r="A23" s="276"/>
      <c r="AP23" s="268"/>
      <c r="AQ23" s="268"/>
      <c r="AR23" s="268"/>
      <c r="AS23" s="280"/>
      <c r="AT23" s="276"/>
    </row>
    <row r="24" spans="1:46" s="248" customFormat="1" ht="13">
      <c r="A24" s="276"/>
      <c r="AP24" s="268"/>
      <c r="AQ24" s="268"/>
      <c r="AR24" s="268"/>
      <c r="AS24" s="280"/>
      <c r="AT24" s="276"/>
    </row>
    <row r="25" spans="1:46" s="248" customFormat="1" ht="13">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
      <c r="A26" s="1116" t="s">
        <v>499</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
      <c r="A27" s="288"/>
      <c r="AS27" s="243"/>
      <c r="AT27" s="243"/>
    </row>
    <row r="28" spans="1:46" ht="16.5">
      <c r="A28" s="244" t="s">
        <v>500</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
      <c r="A29" s="247"/>
      <c r="AK29" s="248" t="s">
        <v>501</v>
      </c>
      <c r="AL29" s="248"/>
      <c r="AM29" s="248"/>
      <c r="AN29" s="248"/>
      <c r="AS29" s="290"/>
    </row>
    <row r="30" spans="1:46" ht="13.5" customHeight="1">
      <c r="A30" s="247"/>
      <c r="AK30" s="250"/>
      <c r="AL30" s="251"/>
      <c r="AM30" s="251"/>
      <c r="AN30" s="252"/>
      <c r="AO30" s="1105" t="s">
        <v>480</v>
      </c>
      <c r="AP30" s="253"/>
      <c r="AQ30" s="254" t="s">
        <v>481</v>
      </c>
      <c r="AR30" s="255"/>
    </row>
    <row r="31" spans="1:46" ht="13">
      <c r="A31" s="247"/>
      <c r="AK31" s="256"/>
      <c r="AL31" s="257"/>
      <c r="AM31" s="257"/>
      <c r="AN31" s="258"/>
      <c r="AO31" s="1106"/>
      <c r="AP31" s="259" t="s">
        <v>482</v>
      </c>
      <c r="AQ31" s="260" t="s">
        <v>483</v>
      </c>
      <c r="AR31" s="261" t="s">
        <v>484</v>
      </c>
    </row>
    <row r="32" spans="1:46" ht="27" customHeight="1">
      <c r="A32" s="247"/>
      <c r="AK32" s="1107" t="s">
        <v>502</v>
      </c>
      <c r="AL32" s="1108"/>
      <c r="AM32" s="1108"/>
      <c r="AN32" s="1109"/>
      <c r="AO32" s="291">
        <v>281419</v>
      </c>
      <c r="AP32" s="291">
        <v>818078</v>
      </c>
      <c r="AQ32" s="292">
        <v>167749</v>
      </c>
      <c r="AR32" s="293">
        <v>387.7</v>
      </c>
    </row>
    <row r="33" spans="1:46" ht="13.5" customHeight="1">
      <c r="A33" s="247"/>
      <c r="AK33" s="1107" t="s">
        <v>503</v>
      </c>
      <c r="AL33" s="1108"/>
      <c r="AM33" s="1108"/>
      <c r="AN33" s="1109"/>
      <c r="AO33" s="291" t="s">
        <v>488</v>
      </c>
      <c r="AP33" s="291" t="s">
        <v>488</v>
      </c>
      <c r="AQ33" s="292" t="s">
        <v>488</v>
      </c>
      <c r="AR33" s="293" t="s">
        <v>488</v>
      </c>
    </row>
    <row r="34" spans="1:46" ht="27" customHeight="1">
      <c r="A34" s="247"/>
      <c r="AK34" s="1107" t="s">
        <v>504</v>
      </c>
      <c r="AL34" s="1108"/>
      <c r="AM34" s="1108"/>
      <c r="AN34" s="1109"/>
      <c r="AO34" s="291" t="s">
        <v>488</v>
      </c>
      <c r="AP34" s="291" t="s">
        <v>488</v>
      </c>
      <c r="AQ34" s="292" t="s">
        <v>488</v>
      </c>
      <c r="AR34" s="293" t="s">
        <v>488</v>
      </c>
    </row>
    <row r="35" spans="1:46" ht="27" customHeight="1">
      <c r="A35" s="247"/>
      <c r="AK35" s="1107" t="s">
        <v>505</v>
      </c>
      <c r="AL35" s="1108"/>
      <c r="AM35" s="1108"/>
      <c r="AN35" s="1109"/>
      <c r="AO35" s="291">
        <v>7718</v>
      </c>
      <c r="AP35" s="291">
        <v>22436</v>
      </c>
      <c r="AQ35" s="292">
        <v>32778</v>
      </c>
      <c r="AR35" s="293">
        <v>-31.6</v>
      </c>
    </row>
    <row r="36" spans="1:46" ht="27" customHeight="1">
      <c r="A36" s="247"/>
      <c r="AK36" s="1107" t="s">
        <v>506</v>
      </c>
      <c r="AL36" s="1108"/>
      <c r="AM36" s="1108"/>
      <c r="AN36" s="1109"/>
      <c r="AO36" s="291" t="s">
        <v>488</v>
      </c>
      <c r="AP36" s="291" t="s">
        <v>488</v>
      </c>
      <c r="AQ36" s="292">
        <v>4535</v>
      </c>
      <c r="AR36" s="293" t="s">
        <v>488</v>
      </c>
    </row>
    <row r="37" spans="1:46" ht="13.5" customHeight="1">
      <c r="A37" s="247"/>
      <c r="AK37" s="1107" t="s">
        <v>507</v>
      </c>
      <c r="AL37" s="1108"/>
      <c r="AM37" s="1108"/>
      <c r="AN37" s="1109"/>
      <c r="AO37" s="291" t="s">
        <v>488</v>
      </c>
      <c r="AP37" s="291" t="s">
        <v>488</v>
      </c>
      <c r="AQ37" s="292">
        <v>1146</v>
      </c>
      <c r="AR37" s="293" t="s">
        <v>488</v>
      </c>
    </row>
    <row r="38" spans="1:46" ht="27" customHeight="1">
      <c r="A38" s="247"/>
      <c r="AK38" s="1110" t="s">
        <v>508</v>
      </c>
      <c r="AL38" s="1111"/>
      <c r="AM38" s="1111"/>
      <c r="AN38" s="1112"/>
      <c r="AO38" s="294">
        <v>203</v>
      </c>
      <c r="AP38" s="294">
        <v>590</v>
      </c>
      <c r="AQ38" s="295">
        <v>37</v>
      </c>
      <c r="AR38" s="283">
        <v>1494.6</v>
      </c>
      <c r="AS38" s="290"/>
    </row>
    <row r="39" spans="1:46" ht="13">
      <c r="A39" s="247"/>
      <c r="AK39" s="1110" t="s">
        <v>509</v>
      </c>
      <c r="AL39" s="1111"/>
      <c r="AM39" s="1111"/>
      <c r="AN39" s="1112"/>
      <c r="AO39" s="291" t="s">
        <v>488</v>
      </c>
      <c r="AP39" s="291" t="s">
        <v>488</v>
      </c>
      <c r="AQ39" s="292">
        <v>-7395</v>
      </c>
      <c r="AR39" s="293" t="s">
        <v>488</v>
      </c>
      <c r="AS39" s="290"/>
    </row>
    <row r="40" spans="1:46" ht="27" customHeight="1">
      <c r="A40" s="247"/>
      <c r="AK40" s="1107" t="s">
        <v>510</v>
      </c>
      <c r="AL40" s="1108"/>
      <c r="AM40" s="1108"/>
      <c r="AN40" s="1109"/>
      <c r="AO40" s="291">
        <v>-206521</v>
      </c>
      <c r="AP40" s="291">
        <v>-600352</v>
      </c>
      <c r="AQ40" s="292">
        <v>-144519</v>
      </c>
      <c r="AR40" s="293">
        <v>315.39999999999998</v>
      </c>
      <c r="AS40" s="290"/>
    </row>
    <row r="41" spans="1:46" ht="13">
      <c r="A41" s="247"/>
      <c r="AK41" s="1113" t="s">
        <v>288</v>
      </c>
      <c r="AL41" s="1114"/>
      <c r="AM41" s="1114"/>
      <c r="AN41" s="1115"/>
      <c r="AO41" s="291">
        <v>82819</v>
      </c>
      <c r="AP41" s="291">
        <v>240753</v>
      </c>
      <c r="AQ41" s="292">
        <v>54333</v>
      </c>
      <c r="AR41" s="293">
        <v>343.1</v>
      </c>
      <c r="AS41" s="290"/>
    </row>
    <row r="42" spans="1:46" ht="13">
      <c r="A42" s="247"/>
      <c r="AK42" s="296"/>
      <c r="AQ42" s="268"/>
      <c r="AR42" s="268"/>
      <c r="AS42" s="290"/>
    </row>
    <row r="43" spans="1:46" ht="13">
      <c r="A43" s="247"/>
      <c r="AP43" s="297"/>
      <c r="AQ43" s="268"/>
      <c r="AS43" s="290"/>
    </row>
    <row r="44" spans="1:46" ht="13">
      <c r="A44" s="247"/>
      <c r="AQ44" s="268"/>
    </row>
    <row r="45" spans="1:46" ht="13">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c r="A47" s="300" t="s">
        <v>511</v>
      </c>
    </row>
    <row r="48" spans="1:46" ht="13">
      <c r="A48" s="247"/>
      <c r="AK48" s="301" t="s">
        <v>512</v>
      </c>
      <c r="AL48" s="301"/>
      <c r="AM48" s="301"/>
      <c r="AN48" s="301"/>
      <c r="AO48" s="301"/>
      <c r="AP48" s="301"/>
      <c r="AQ48" s="302"/>
      <c r="AR48" s="301"/>
    </row>
    <row r="49" spans="1:44" ht="13.5" customHeight="1">
      <c r="A49" s="247"/>
      <c r="AK49" s="303"/>
      <c r="AL49" s="304"/>
      <c r="AM49" s="1100" t="s">
        <v>480</v>
      </c>
      <c r="AN49" s="1102" t="s">
        <v>513</v>
      </c>
      <c r="AO49" s="1103"/>
      <c r="AP49" s="1103"/>
      <c r="AQ49" s="1103"/>
      <c r="AR49" s="1104"/>
    </row>
    <row r="50" spans="1:44" ht="13">
      <c r="A50" s="247"/>
      <c r="AK50" s="305"/>
      <c r="AL50" s="306"/>
      <c r="AM50" s="1101"/>
      <c r="AN50" s="307" t="s">
        <v>514</v>
      </c>
      <c r="AO50" s="308" t="s">
        <v>515</v>
      </c>
      <c r="AP50" s="309" t="s">
        <v>516</v>
      </c>
      <c r="AQ50" s="310" t="s">
        <v>517</v>
      </c>
      <c r="AR50" s="311" t="s">
        <v>518</v>
      </c>
    </row>
    <row r="51" spans="1:44" ht="13">
      <c r="A51" s="247"/>
      <c r="AK51" s="303" t="s">
        <v>519</v>
      </c>
      <c r="AL51" s="304"/>
      <c r="AM51" s="312">
        <v>746401</v>
      </c>
      <c r="AN51" s="313">
        <v>1943753</v>
      </c>
      <c r="AO51" s="314">
        <v>-31.3</v>
      </c>
      <c r="AP51" s="315">
        <v>332350</v>
      </c>
      <c r="AQ51" s="316">
        <v>4.9000000000000004</v>
      </c>
      <c r="AR51" s="317">
        <v>-36.200000000000003</v>
      </c>
    </row>
    <row r="52" spans="1:44" ht="13">
      <c r="A52" s="247"/>
      <c r="AK52" s="318"/>
      <c r="AL52" s="319" t="s">
        <v>520</v>
      </c>
      <c r="AM52" s="320">
        <v>437768</v>
      </c>
      <c r="AN52" s="321">
        <v>1140021</v>
      </c>
      <c r="AO52" s="322">
        <v>-40.5</v>
      </c>
      <c r="AP52" s="323">
        <v>200453</v>
      </c>
      <c r="AQ52" s="324">
        <v>0.7</v>
      </c>
      <c r="AR52" s="325">
        <v>-41.2</v>
      </c>
    </row>
    <row r="53" spans="1:44" ht="13">
      <c r="A53" s="247"/>
      <c r="AK53" s="303" t="s">
        <v>521</v>
      </c>
      <c r="AL53" s="304"/>
      <c r="AM53" s="312">
        <v>1236542</v>
      </c>
      <c r="AN53" s="313">
        <v>3186964</v>
      </c>
      <c r="AO53" s="314">
        <v>64</v>
      </c>
      <c r="AP53" s="315">
        <v>362690</v>
      </c>
      <c r="AQ53" s="316">
        <v>9.1</v>
      </c>
      <c r="AR53" s="317">
        <v>54.9</v>
      </c>
    </row>
    <row r="54" spans="1:44" ht="13">
      <c r="A54" s="247"/>
      <c r="AK54" s="318"/>
      <c r="AL54" s="319" t="s">
        <v>520</v>
      </c>
      <c r="AM54" s="320">
        <v>576078</v>
      </c>
      <c r="AN54" s="321">
        <v>1484737</v>
      </c>
      <c r="AO54" s="322">
        <v>30.2</v>
      </c>
      <c r="AP54" s="323">
        <v>172580</v>
      </c>
      <c r="AQ54" s="324">
        <v>-13.9</v>
      </c>
      <c r="AR54" s="325">
        <v>44.1</v>
      </c>
    </row>
    <row r="55" spans="1:44" ht="13">
      <c r="A55" s="247"/>
      <c r="AK55" s="303" t="s">
        <v>522</v>
      </c>
      <c r="AL55" s="304"/>
      <c r="AM55" s="312">
        <v>419045</v>
      </c>
      <c r="AN55" s="313">
        <v>1135623</v>
      </c>
      <c r="AO55" s="314">
        <v>-64.400000000000006</v>
      </c>
      <c r="AP55" s="315">
        <v>296093</v>
      </c>
      <c r="AQ55" s="316">
        <v>-18.399999999999999</v>
      </c>
      <c r="AR55" s="317">
        <v>-46</v>
      </c>
    </row>
    <row r="56" spans="1:44" ht="13">
      <c r="A56" s="247"/>
      <c r="AK56" s="318"/>
      <c r="AL56" s="319" t="s">
        <v>520</v>
      </c>
      <c r="AM56" s="320">
        <v>290333</v>
      </c>
      <c r="AN56" s="321">
        <v>786810</v>
      </c>
      <c r="AO56" s="322">
        <v>-47</v>
      </c>
      <c r="AP56" s="323">
        <v>140545</v>
      </c>
      <c r="AQ56" s="324">
        <v>-18.600000000000001</v>
      </c>
      <c r="AR56" s="325">
        <v>-28.4</v>
      </c>
    </row>
    <row r="57" spans="1:44" ht="13">
      <c r="A57" s="247"/>
      <c r="AK57" s="303" t="s">
        <v>523</v>
      </c>
      <c r="AL57" s="304"/>
      <c r="AM57" s="312">
        <v>2255216</v>
      </c>
      <c r="AN57" s="313">
        <v>6195648</v>
      </c>
      <c r="AO57" s="314">
        <v>445.6</v>
      </c>
      <c r="AP57" s="315">
        <v>308655</v>
      </c>
      <c r="AQ57" s="316">
        <v>4.2</v>
      </c>
      <c r="AR57" s="317">
        <v>441.4</v>
      </c>
    </row>
    <row r="58" spans="1:44" ht="13">
      <c r="A58" s="247"/>
      <c r="AK58" s="318"/>
      <c r="AL58" s="319" t="s">
        <v>520</v>
      </c>
      <c r="AM58" s="320">
        <v>456931</v>
      </c>
      <c r="AN58" s="321">
        <v>1255305</v>
      </c>
      <c r="AO58" s="322">
        <v>59.5</v>
      </c>
      <c r="AP58" s="323">
        <v>169887</v>
      </c>
      <c r="AQ58" s="324">
        <v>20.9</v>
      </c>
      <c r="AR58" s="325">
        <v>38.6</v>
      </c>
    </row>
    <row r="59" spans="1:44" ht="13">
      <c r="A59" s="247"/>
      <c r="AK59" s="303" t="s">
        <v>524</v>
      </c>
      <c r="AL59" s="304"/>
      <c r="AM59" s="312">
        <v>491037</v>
      </c>
      <c r="AN59" s="313">
        <v>1427433</v>
      </c>
      <c r="AO59" s="314">
        <v>-77</v>
      </c>
      <c r="AP59" s="315">
        <v>325476</v>
      </c>
      <c r="AQ59" s="316">
        <v>5.4</v>
      </c>
      <c r="AR59" s="317">
        <v>-82.4</v>
      </c>
    </row>
    <row r="60" spans="1:44" ht="13">
      <c r="A60" s="247"/>
      <c r="AK60" s="318"/>
      <c r="AL60" s="319" t="s">
        <v>520</v>
      </c>
      <c r="AM60" s="320">
        <v>419308</v>
      </c>
      <c r="AN60" s="321">
        <v>1218919</v>
      </c>
      <c r="AO60" s="322">
        <v>-2.9</v>
      </c>
      <c r="AP60" s="323">
        <v>190204</v>
      </c>
      <c r="AQ60" s="324">
        <v>12</v>
      </c>
      <c r="AR60" s="325">
        <v>-14.9</v>
      </c>
    </row>
    <row r="61" spans="1:44" ht="13">
      <c r="A61" s="247"/>
      <c r="AK61" s="303" t="s">
        <v>525</v>
      </c>
      <c r="AL61" s="326"/>
      <c r="AM61" s="312">
        <v>1029648</v>
      </c>
      <c r="AN61" s="313">
        <v>2777884</v>
      </c>
      <c r="AO61" s="314">
        <v>67.400000000000006</v>
      </c>
      <c r="AP61" s="315">
        <v>325053</v>
      </c>
      <c r="AQ61" s="327">
        <v>1</v>
      </c>
      <c r="AR61" s="317">
        <v>66.400000000000006</v>
      </c>
    </row>
    <row r="62" spans="1:44" ht="13">
      <c r="A62" s="247"/>
      <c r="AK62" s="318"/>
      <c r="AL62" s="319" t="s">
        <v>520</v>
      </c>
      <c r="AM62" s="320">
        <v>436084</v>
      </c>
      <c r="AN62" s="321">
        <v>1177158</v>
      </c>
      <c r="AO62" s="322">
        <v>-0.1</v>
      </c>
      <c r="AP62" s="323">
        <v>174734</v>
      </c>
      <c r="AQ62" s="324">
        <v>0.2</v>
      </c>
      <c r="AR62" s="325">
        <v>-0.3</v>
      </c>
    </row>
    <row r="63" spans="1:44" ht="13">
      <c r="A63" s="247"/>
    </row>
    <row r="64" spans="1:44" ht="13">
      <c r="A64" s="247"/>
    </row>
    <row r="65" spans="1:46" ht="13">
      <c r="A65" s="247"/>
    </row>
    <row r="66" spans="1:46" ht="13">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c r="AS67" s="243"/>
      <c r="AT67" s="243"/>
    </row>
    <row r="70" spans="1:46" ht="13" hidden="1"/>
    <row r="71" spans="1:46" ht="13" hidden="1"/>
    <row r="72" spans="1:46" ht="13" hidden="1"/>
    <row r="73" spans="1:46" ht="13" hidden="1"/>
  </sheetData>
  <sheetProtection algorithmName="SHA-512" hashValue="TtXAxnNEKJOsySYk9RUYxB/xkGjtYbhrdnFiBFpUGj863uWUslwvXfvr42hLSODWoBncoh3cLNVp6U+rrPK6ww==" saltValue="0xSsKW46ERuBVe2Vm+JiF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cols>
    <col min="1" max="125" width="2.453125" style="242" customWidth="1"/>
    <col min="126" max="16384" width="9" style="241" hidden="1"/>
  </cols>
  <sheetData>
    <row r="1" spans="2:125"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
      <c r="B2" s="241"/>
      <c r="DG2" s="241"/>
    </row>
    <row r="3" spans="2:125" ht="13">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
    <row r="5" spans="2:125" ht="13"/>
    <row r="6" spans="2:125" ht="13"/>
    <row r="7" spans="2:125" ht="13"/>
    <row r="8" spans="2:125" ht="13"/>
    <row r="9" spans="2:125" ht="13">
      <c r="DU9" s="241"/>
    </row>
    <row r="10" spans="2:125" ht="13"/>
    <row r="11" spans="2:125" ht="13"/>
    <row r="12" spans="2:125" ht="13"/>
    <row r="13" spans="2:125" ht="13"/>
    <row r="14" spans="2:125" ht="13"/>
    <row r="15" spans="2:125" ht="13"/>
    <row r="16" spans="2:125" ht="13"/>
    <row r="17" spans="125:125" ht="13">
      <c r="DU17" s="241"/>
    </row>
    <row r="18" spans="125:125" ht="13"/>
    <row r="19" spans="125:125" ht="13"/>
    <row r="20" spans="125:125" ht="13">
      <c r="DU20" s="241"/>
    </row>
    <row r="21" spans="125:125" ht="13">
      <c r="DU21" s="241"/>
    </row>
    <row r="22" spans="125:125" ht="13"/>
    <row r="23" spans="125:125" ht="13"/>
    <row r="24" spans="125:125" ht="13"/>
    <row r="25" spans="125:125" ht="13"/>
    <row r="26" spans="125:125" ht="13"/>
    <row r="27" spans="125:125" ht="13"/>
    <row r="28" spans="125:125" ht="13">
      <c r="DU28" s="241"/>
    </row>
    <row r="29" spans="125:125" ht="13"/>
    <row r="30" spans="125:125" ht="13"/>
    <row r="31" spans="125:125" ht="13"/>
    <row r="32" spans="125:125" ht="13"/>
    <row r="33" spans="2:125" ht="13">
      <c r="B33" s="241"/>
      <c r="G33" s="241"/>
      <c r="I33" s="241"/>
    </row>
    <row r="34" spans="2:125" ht="13">
      <c r="C34" s="241"/>
      <c r="P34" s="241"/>
      <c r="DE34" s="241"/>
      <c r="DH34" s="241"/>
    </row>
    <row r="35" spans="2:125" ht="13">
      <c r="D35" s="241"/>
      <c r="E35" s="241"/>
      <c r="DG35" s="241"/>
      <c r="DJ35" s="241"/>
      <c r="DP35" s="241"/>
      <c r="DQ35" s="241"/>
      <c r="DR35" s="241"/>
      <c r="DS35" s="241"/>
      <c r="DT35" s="241"/>
      <c r="DU35" s="241"/>
    </row>
    <row r="36" spans="2:125" ht="13">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
      <c r="DU37" s="241"/>
    </row>
    <row r="38" spans="2:125" ht="13">
      <c r="DT38" s="241"/>
      <c r="DU38" s="241"/>
    </row>
    <row r="39" spans="2:125" ht="13"/>
    <row r="40" spans="2:125" ht="13">
      <c r="DH40" s="241"/>
    </row>
    <row r="41" spans="2:125" ht="13">
      <c r="DE41" s="241"/>
    </row>
    <row r="42" spans="2:125" ht="13">
      <c r="DG42" s="241"/>
      <c r="DJ42" s="241"/>
    </row>
    <row r="43" spans="2:125" ht="13">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
      <c r="DU44" s="241"/>
    </row>
    <row r="45" spans="2:125" ht="13"/>
    <row r="46" spans="2:125" ht="13"/>
    <row r="47" spans="2:125" ht="13"/>
    <row r="48" spans="2:125" ht="13">
      <c r="DT48" s="241"/>
      <c r="DU48" s="241"/>
    </row>
    <row r="49" spans="120:125" ht="13">
      <c r="DU49" s="241"/>
    </row>
    <row r="50" spans="120:125" ht="13">
      <c r="DU50" s="241"/>
    </row>
    <row r="51" spans="120:125" ht="13">
      <c r="DP51" s="241"/>
      <c r="DQ51" s="241"/>
      <c r="DR51" s="241"/>
      <c r="DS51" s="241"/>
      <c r="DT51" s="241"/>
      <c r="DU51" s="241"/>
    </row>
    <row r="52" spans="120:125" ht="13"/>
    <row r="53" spans="120:125" ht="13"/>
    <row r="54" spans="120:125" ht="13">
      <c r="DU54" s="241"/>
    </row>
    <row r="55" spans="120:125" ht="13"/>
    <row r="56" spans="120:125" ht="13"/>
    <row r="57" spans="120:125" ht="13"/>
    <row r="58" spans="120:125" ht="13">
      <c r="DU58" s="241"/>
    </row>
    <row r="59" spans="120:125" ht="13"/>
    <row r="60" spans="120:125" ht="13"/>
    <row r="61" spans="120:125" ht="13"/>
    <row r="62" spans="120:125" ht="13"/>
    <row r="63" spans="120:125" ht="13">
      <c r="DU63" s="241"/>
    </row>
    <row r="64" spans="120:125" ht="13">
      <c r="DT64" s="241"/>
      <c r="DU64" s="241"/>
    </row>
    <row r="65" spans="123:125" ht="13"/>
    <row r="66" spans="123:125" ht="13"/>
    <row r="67" spans="123:125" ht="13"/>
    <row r="68" spans="123:125" ht="13"/>
    <row r="69" spans="123:125" ht="13">
      <c r="DS69" s="241"/>
      <c r="DT69" s="241"/>
      <c r="DU69" s="241"/>
    </row>
    <row r="70" spans="123:125" ht="13"/>
    <row r="71" spans="123:125" ht="13"/>
    <row r="72" spans="123:125" ht="13"/>
    <row r="73" spans="123:125" ht="13"/>
    <row r="74" spans="123:125" ht="13"/>
    <row r="75" spans="123:125" ht="13"/>
    <row r="76" spans="123:125" ht="13"/>
    <row r="77" spans="123:125" ht="13"/>
    <row r="78" spans="123:125" ht="13"/>
    <row r="79" spans="123:125" ht="13"/>
    <row r="80" spans="123:125" ht="13"/>
    <row r="81" spans="116:125" ht="13"/>
    <row r="82" spans="116:125" ht="13">
      <c r="DL82" s="241"/>
    </row>
    <row r="83" spans="116:125" ht="13">
      <c r="DM83" s="241"/>
      <c r="DN83" s="241"/>
      <c r="DO83" s="241"/>
      <c r="DP83" s="241"/>
      <c r="DQ83" s="241"/>
      <c r="DR83" s="241"/>
      <c r="DS83" s="241"/>
      <c r="DT83" s="241"/>
      <c r="DU83" s="241"/>
    </row>
    <row r="84" spans="116:125" ht="13"/>
    <row r="85" spans="116:125" ht="13"/>
    <row r="86" spans="116:125" ht="13"/>
    <row r="87" spans="116:125" ht="13"/>
    <row r="88" spans="116:125" ht="13">
      <c r="DU88" s="241"/>
    </row>
    <row r="89" spans="116:125" ht="13"/>
    <row r="90" spans="116:125" ht="13"/>
    <row r="91" spans="116:125" ht="13"/>
    <row r="92" spans="116:125" ht="13.5" customHeight="1"/>
    <row r="93" spans="116:125" ht="13.5" customHeight="1"/>
    <row r="94" spans="116:125" ht="13.5" customHeight="1">
      <c r="DS94" s="241"/>
      <c r="DT94" s="241"/>
      <c r="DU94" s="241"/>
    </row>
    <row r="95" spans="116:125" ht="13.5" customHeight="1">
      <c r="DU95" s="241"/>
    </row>
    <row r="96" spans="116:125" ht="13.5" customHeight="1"/>
    <row r="97" spans="124:125" ht="13.5" customHeight="1"/>
    <row r="98" spans="124:125" ht="13.5" customHeight="1"/>
    <row r="99" spans="124:125" ht="13.5" customHeight="1"/>
    <row r="100" spans="124:125" ht="13.5" customHeight="1"/>
    <row r="101" spans="124:125" ht="13.5" customHeight="1">
      <c r="DU101" s="241"/>
    </row>
    <row r="102" spans="124:125" ht="13.5" customHeight="1"/>
    <row r="103" spans="124:125" ht="13.5" customHeight="1"/>
    <row r="104" spans="124:125" ht="13.5" customHeight="1">
      <c r="DT104" s="241"/>
      <c r="DU104" s="241"/>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41" t="s">
        <v>477</v>
      </c>
    </row>
    <row r="121" spans="125:125" ht="13.5" hidden="1" customHeight="1">
      <c r="DU121" s="241"/>
    </row>
  </sheetData>
  <sheetProtection algorithmName="SHA-512" hashValue="kKFL+wOaBWyptkc8L2n1ZLlgS3DwehjXDoK/sDUzQ4DZBcn3D/YKG+JDvNORP7nUNH983oiwjZrMGKWJw43Bbg==" saltValue="KMVcqHJOCxigNQix9J0vk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cols>
    <col min="1" max="125" width="2.453125" style="242" customWidth="1"/>
    <col min="126" max="142" width="0" style="241" hidden="1" customWidth="1"/>
    <col min="143" max="16384" width="9" style="241" hidden="1"/>
  </cols>
  <sheetData>
    <row r="1" spans="1:125"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
      <c r="B2" s="241"/>
      <c r="T2" s="241"/>
    </row>
    <row r="3" spans="1:125" ht="13">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
    <row r="5" spans="1:125" ht="13"/>
    <row r="6" spans="1:125" ht="13"/>
    <row r="7" spans="1:125" ht="13"/>
    <row r="8" spans="1:125" ht="13"/>
    <row r="9" spans="1:125" ht="13"/>
    <row r="10" spans="1:125" ht="13"/>
    <row r="11" spans="1:125" ht="13"/>
    <row r="12" spans="1:125" ht="13"/>
    <row r="13" spans="1:125" ht="13"/>
    <row r="14" spans="1:125" ht="13"/>
    <row r="15" spans="1:125" ht="13"/>
    <row r="16" spans="1:125" ht="13"/>
    <row r="17" ht="13"/>
    <row r="18" ht="13"/>
    <row r="19" ht="13"/>
    <row r="20" ht="13"/>
    <row r="21" ht="13"/>
    <row r="22" ht="13"/>
    <row r="23" ht="13"/>
    <row r="24" ht="13"/>
    <row r="25" ht="13"/>
    <row r="26" ht="13"/>
    <row r="27" ht="13"/>
    <row r="28" ht="13"/>
    <row r="29" ht="13"/>
    <row r="30" ht="13"/>
    <row r="31" ht="13"/>
    <row r="32" ht="13"/>
    <row r="33" spans="2:125" ht="13">
      <c r="B33" s="241"/>
      <c r="G33" s="241"/>
      <c r="I33" s="241"/>
    </row>
    <row r="34" spans="2:125" ht="13">
      <c r="C34" s="241"/>
      <c r="P34" s="241"/>
      <c r="R34" s="241"/>
      <c r="U34" s="241"/>
    </row>
    <row r="35" spans="2:125" ht="13">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
      <c r="F36" s="241"/>
      <c r="H36" s="241"/>
      <c r="J36" s="241"/>
      <c r="K36" s="241"/>
      <c r="L36" s="241"/>
      <c r="M36" s="241"/>
      <c r="N36" s="241"/>
      <c r="O36" s="241"/>
      <c r="Q36" s="241"/>
      <c r="S36" s="241"/>
      <c r="V36" s="241"/>
    </row>
    <row r="37" spans="2:125" ht="13"/>
    <row r="38" spans="2:125" ht="13"/>
    <row r="39" spans="2:125" ht="13"/>
    <row r="40" spans="2:125" ht="13">
      <c r="U40" s="241"/>
    </row>
    <row r="41" spans="2:125" ht="13">
      <c r="R41" s="241"/>
    </row>
    <row r="42" spans="2:125" ht="13">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
      <c r="Q43" s="241"/>
      <c r="S43" s="241"/>
      <c r="V43" s="241"/>
    </row>
    <row r="44" spans="2:125" ht="13"/>
    <row r="45" spans="2:125" ht="13"/>
    <row r="46" spans="2:125" ht="13"/>
    <row r="47" spans="2:125" ht="13"/>
    <row r="48" spans="2:125" ht="13"/>
    <row r="49" ht="13"/>
    <row r="50" ht="13"/>
    <row r="51" ht="13"/>
    <row r="52" ht="13"/>
    <row r="53" ht="13"/>
    <row r="54" ht="13"/>
    <row r="55" ht="13"/>
    <row r="56" ht="13"/>
    <row r="57" ht="13"/>
    <row r="58" ht="13"/>
    <row r="59" ht="13"/>
    <row r="60" ht="13"/>
    <row r="61" ht="13"/>
    <row r="62" ht="13"/>
    <row r="63" ht="13"/>
    <row r="64" ht="13"/>
    <row r="65" ht="13"/>
    <row r="66" ht="13"/>
    <row r="67" ht="13"/>
    <row r="68" ht="13"/>
    <row r="69" ht="13"/>
    <row r="70" ht="13"/>
    <row r="71" ht="13"/>
    <row r="72" ht="13"/>
    <row r="73" ht="13"/>
    <row r="74" ht="13"/>
    <row r="75" ht="13"/>
    <row r="76" ht="13"/>
    <row r="77" ht="13"/>
    <row r="78" ht="13"/>
    <row r="79" ht="13"/>
    <row r="80" ht="13"/>
    <row r="81" ht="13"/>
    <row r="82" ht="13"/>
    <row r="83" ht="13"/>
    <row r="84" ht="13"/>
    <row r="85" ht="13"/>
    <row r="86" ht="13"/>
    <row r="87" ht="13"/>
    <row r="88" ht="13"/>
    <row r="89" ht="13"/>
    <row r="90" ht="13"/>
    <row r="91" ht="13"/>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42" t="s">
        <v>477</v>
      </c>
    </row>
  </sheetData>
  <sheetProtection algorithmName="SHA-512" hashValue="MyMATIt0p6shJJbKmCkx303AlssgS4ScTN3eiEGhZtYuMlUVmOEPR42BTllb36EWhlODyuDrz2Krzev38dyKjA==" saltValue="0cJ0tsA+gu9X0uWfBDXSs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cols>
    <col min="1" max="1" width="8.26953125" style="1" customWidth="1"/>
    <col min="2" max="16" width="14.63281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527</v>
      </c>
      <c r="G46" s="8" t="s">
        <v>528</v>
      </c>
      <c r="H46" s="8" t="s">
        <v>529</v>
      </c>
      <c r="I46" s="8" t="s">
        <v>530</v>
      </c>
      <c r="J46" s="9" t="s">
        <v>531</v>
      </c>
    </row>
    <row r="47" spans="2:10" ht="57.75" customHeight="1">
      <c r="B47" s="10"/>
      <c r="C47" s="1126" t="s">
        <v>3</v>
      </c>
      <c r="D47" s="1126"/>
      <c r="E47" s="1127"/>
      <c r="F47" s="11">
        <v>85.3</v>
      </c>
      <c r="G47" s="12">
        <v>73.03</v>
      </c>
      <c r="H47" s="12">
        <v>52.58</v>
      </c>
      <c r="I47" s="12">
        <v>60.19</v>
      </c>
      <c r="J47" s="13">
        <v>71.599999999999994</v>
      </c>
    </row>
    <row r="48" spans="2:10" ht="57.75" customHeight="1">
      <c r="B48" s="14"/>
      <c r="C48" s="1128" t="s">
        <v>4</v>
      </c>
      <c r="D48" s="1128"/>
      <c r="E48" s="1129"/>
      <c r="F48" s="15">
        <v>3.8</v>
      </c>
      <c r="G48" s="16">
        <v>32.619999999999997</v>
      </c>
      <c r="H48" s="16">
        <v>16.989999999999998</v>
      </c>
      <c r="I48" s="16">
        <v>20.53</v>
      </c>
      <c r="J48" s="17">
        <v>6.75</v>
      </c>
    </row>
    <row r="49" spans="2:10" ht="57.75" customHeight="1" thickBot="1">
      <c r="B49" s="18"/>
      <c r="C49" s="1130" t="s">
        <v>5</v>
      </c>
      <c r="D49" s="1130"/>
      <c r="E49" s="1131"/>
      <c r="F49" s="19" t="s">
        <v>532</v>
      </c>
      <c r="G49" s="20">
        <v>30.98</v>
      </c>
      <c r="H49" s="20">
        <v>11.01</v>
      </c>
      <c r="I49" s="20">
        <v>12.56</v>
      </c>
      <c r="J49" s="21" t="s">
        <v>533</v>
      </c>
    </row>
    <row r="50" spans="2:10" ht="13"/>
  </sheetData>
  <sheetProtection algorithmName="SHA-512" hashValue="9kylLSCSr8QxW2ctCgOp4Z3h2wNUfiC9lGq0Y/MUR2BS4GxH03wDVBNQfq1R38+5+szHHV8eMfbbL2pYFYNpHA==" saltValue="RtO8BDx8enJtDHsM3t75W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木島 慧人</cp:lastModifiedBy>
  <dcterms:created xsi:type="dcterms:W3CDTF">2026-02-26T10:19:09Z</dcterms:created>
  <dcterms:modified xsi:type="dcterms:W3CDTF">2026-03-18T04:00:26Z</dcterms:modified>
  <cp:category/>
</cp:coreProperties>
</file>