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７\○国調査（基金増減，財政状況資料集）\260227　令和６年度財政状況資料集の作成・公表について（依頼）\03　市町村回答\19 姶良市●(西川)\03_姶良市回答\"/>
    </mc:Choice>
  </mc:AlternateContent>
  <xr:revisionPtr revIDLastSave="0" documentId="13_ncr:1_{1051C4E2-F589-43B7-A37F-1A2CD006418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BE34" i="10"/>
  <c r="C34" i="10"/>
  <c r="C35" i="10" s="1"/>
  <c r="AM34" i="10" l="1"/>
  <c r="AM35"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l="1"/>
  <c r="CO35" i="10" s="1"/>
</calcChain>
</file>

<file path=xl/sharedStrings.xml><?xml version="1.0" encoding="utf-8"?>
<sst xmlns="http://schemas.openxmlformats.org/spreadsheetml/2006/main" count="1035" uniqueCount="565">
  <si>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</si>
  <si>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</si>
  <si>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</si>
  <si>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</si>
  <si>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</si>
  <si>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</si>
  <si>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</si>
  <si>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</si>
  <si>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</si>
  <si>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</si>
  <si>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</si>
  <si>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</si>
  <si>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</si>
  <si>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</si>
  <si>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</si>
  <si>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</si>
  <si>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</si>
  <si>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</si>
  <si>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</si>
  <si>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</si>
  <si>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</si>
  <si>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</si>
  <si>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</si>
  <si>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</si>
  <si>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</si>
  <si>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</si>
  <si>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</si>
  <si>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</si>
  <si>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</si>
  <si>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</si>
  <si>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</si>
  <si>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</si>
  <si>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</si>
  <si>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</si>
  <si>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</si>
  <si>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</si>
  <si>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</si>
  <si>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</si>
  <si>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</si>
  <si>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</si>
  <si>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</si>
  <si>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</si>
  <si>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</si>
  <si>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</si>
  <si>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</si>
  <si>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</si>
  <si>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</si>
  <si>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</si>
  <si>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</si>
  <si>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</si>
  <si>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</si>
  <si>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</si>
  <si>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</si>
  <si>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</si>
  <si>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</si>
  <si>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</si>
  <si>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</si>
  <si>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</si>
  <si>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</si>
  <si>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</si>
  <si>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</si>
  <si>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</si>
  <si>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</si>
  <si>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</si>
  <si>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</si>
  <si>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</si>
  <si>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</si>
  <si>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</si>
  <si>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</si>
  <si>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</si>
  <si>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</si>
  <si>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</si>
  <si>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</si>
  <si>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</si>
  <si>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</si>
  <si>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</si>
  <si>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</si>
  <si>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</si>
  <si>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</si>
  <si>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</si>
  <si>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</si>
  <si>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</si>
  <si>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</si>
  <si>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</si>
  <si>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</si>
  <si>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</si>
  <si>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</si>
  <si>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</si>
  <si>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</si>
  <si>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</si>
  <si>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</si>
  <si>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</si>
  <si>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</si>
  <si>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</si>
  <si>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</si>
  <si>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</si>
  <si>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</si>
  <si>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</si>
  <si>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</si>
  <si>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</si>
  <si>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</si>
  <si>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</si>
  <si>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</si>
  <si>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</si>
  <si>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</si>
  <si>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</si>
  <si>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</si>
  <si>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</si>
  <si>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</si>
  <si>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</si>
  <si>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</si>
  <si>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</si>
  <si>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</si>
  <si>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</si>
  <si>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</si>
  <si>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</si>
  <si>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</si>
  <si>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</si>
  <si>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</si>
  <si>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</si>
  <si>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</si>
  <si>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</si>
  <si>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</si>
  <si>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</si>
  <si>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</si>
  <si>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</si>
  <si>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</si>
  <si>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</si>
  <si>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</si>
  <si>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</si>
  <si>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</si>
  <si>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</si>
  <si>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</si>
  <si>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</si>
  <si>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</si>
  <si>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</si>
  <si>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</si>
  <si>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</si>
  <si>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</si>
  <si>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</si>
  <si>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</si>
  <si>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</si>
  <si>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</si>
  <si>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</si>
  <si>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</si>
  <si>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</si>
  <si>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</si>
  <si>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</si>
  <si>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</si>
  <si>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</si>
  <si>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</si>
  <si>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</si>
  <si>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</si>
  <si>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</si>
  <si>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</si>
  <si>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</si>
  <si>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</si>
  <si>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</si>
  <si>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</si>
  <si>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</si>
  <si>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</si>
  <si>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</si>
  <si>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</si>
  <si>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</si>
  <si>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</si>
  <si>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</si>
  <si>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</si>
  <si>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</si>
  <si>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</si>
  <si>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</si>
  <si>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</si>
  <si>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</si>
  <si>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</si>
  <si>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</si>
  <si>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</si>
  <si>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</si>
  <si>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</si>
  <si>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</si>
  <si>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</si>
  <si>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</si>
  <si>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</si>
  <si>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</si>
  <si>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</si>
  <si>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</si>
  <si>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</si>
  <si>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</si>
  <si>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</si>
  <si>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</si>
  <si>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</si>
  <si>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</si>
  <si>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</si>
  <si>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</si>
  <si>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</si>
  <si>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</si>
  <si>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</si>
  <si>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</si>
  <si>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</si>
  <si>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</si>
  <si>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</si>
  <si>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</si>
  <si>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</si>
  <si>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</si>
  <si>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</si>
  <si>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鹿児島県姶良市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</si>
  <si>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</si>
  <si>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</si>
  <si>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</si>
  <si>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</si>
  <si>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</si>
  <si>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</si>
  <si>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</si>
  <si>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</si>
  <si>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</si>
  <si>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</si>
  <si>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</si>
  <si>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</si>
  <si>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</si>
  <si>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</si>
  <si>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</si>
  <si>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</si>
  <si>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</si>
  <si>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</si>
  <si>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</si>
  <si>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</si>
  <si>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</si>
  <si>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</si>
  <si>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</si>
  <si>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</si>
  <si>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</si>
  <si>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</si>
  <si>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</si>
  <si>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</si>
  <si>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</si>
  <si>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</si>
  <si>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</si>
  <si>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</si>
  <si>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</si>
  <si>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</si>
  <si>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</si>
  <si>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</si>
  <si>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</si>
  <si>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</si>
  <si>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</si>
  <si>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</si>
  <si>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</si>
  <si>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</si>
  <si>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</si>
  <si>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</si>
  <si>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</si>
  <si>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</si>
  <si>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</si>
  <si>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</si>
  <si>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</si>
  <si>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</si>
  <si>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</si>
  <si>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</si>
  <si>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</si>
  <si>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</si>
  <si>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</si>
  <si>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</si>
  <si>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</si>
  <si>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</si>
  <si>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</si>
  <si>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</si>
  <si>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</si>
  <si>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</si>
  <si>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</si>
  <si>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</si>
  <si>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</si>
  <si>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</si>
  <si>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</si>
  <si>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</si>
  <si>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</si>
  <si>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</si>
  <si>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</si>
  <si>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</si>
  <si>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</si>
  <si>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</si>
  <si>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</si>
  <si>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</si>
  <si>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</si>
  <si>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</si>
  <si>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</si>
  <si>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</si>
  <si>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</si>
  <si>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</si>
  <si>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</si>
  <si>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</si>
  <si>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</si>
  <si>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</si>
  <si>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</si>
  <si>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</si>
  <si>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</si>
  <si>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</si>
  <si>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</si>
  <si>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</si>
  <si>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</si>
  <si>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</si>
  <si>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</si>
  <si>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</si>
  <si>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</si>
  <si>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</si>
  <si>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</si>
  <si>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</si>
  <si>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</si>
  <si>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</si>
  <si>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</si>
  <si>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</si>
  <si>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</si>
  <si>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</si>
  <si>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</si>
  <si>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</si>
  <si>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</si>
  <si>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</si>
  <si>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</si>
  <si>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</si>
  <si>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</si>
  <si>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</si>
  <si>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</si>
  <si>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</si>
  <si>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</si>
  <si>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</si>
  <si>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</si>
  <si>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</si>
  <si>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</si>
  <si>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</si>
  <si>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</si>
  <si>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</si>
  <si>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</si>
  <si>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</si>
  <si>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</si>
  <si>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</si>
  <si>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</si>
  <si>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</si>
  <si>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</si>
  <si>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</si>
  <si>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</si>
  <si>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</si>
  <si>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</si>
  <si>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</si>
  <si>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</si>
  <si>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</si>
  <si>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</si>
  <si>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</si>
  <si>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</si>
  <si>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</si>
  <si>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</si>
  <si>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</si>
  <si>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</si>
  <si>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</si>
  <si>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</si>
  <si>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</si>
  <si>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</si>
  <si>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</si>
  <si>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鹿児島県姶良市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</si>
  <si>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</si>
  <si>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</si>
  <si>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</si>
  <si>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</si>
  <si>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</si>
  <si>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</si>
  <si>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</si>
  <si>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</si>
  <si>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</si>
  <si>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</si>
  <si>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</si>
  <si>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</si>
  <si>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</si>
  <si>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</si>
  <si>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</si>
  <si>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</si>
  <si>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</si>
  <si>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</si>
  <si>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</si>
  <si>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</si>
  <si>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</si>
  <si>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</si>
  <si>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</si>
  <si>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</si>
  <si>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</si>
  <si>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</si>
  <si>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</si>
  <si>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</si>
  <si>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</si>
  <si>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</si>
  <si>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</si>
  <si>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</si>
  <si>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</si>
  <si>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</si>
  <si>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</si>
  <si>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</si>
  <si>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</si>
  <si>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</si>
  <si>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</si>
  <si>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</si>
  <si>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</si>
  <si>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</si>
  <si>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</si>
  <si>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</si>
  <si>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</si>
  <si>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</si>
  <si>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</si>
  <si>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</si>
  <si>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</si>
  <si>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</si>
  <si>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</si>
  <si>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</si>
  <si>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</si>
  <si>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</si>
  <si>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</si>
  <si>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</si>
  <si>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</si>
  <si>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</si>
  <si>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</si>
  <si>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</si>
  <si>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</si>
  <si>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</si>
  <si>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</si>
  <si>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</si>
  <si>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</si>
  <si>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</si>
  <si>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</si>
  <si>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</si>
  <si>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</si>
  <si>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</si>
  <si>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</si>
  <si>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</si>
  <si>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</si>
  <si>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</si>
  <si>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</si>
  <si>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</si>
  <si>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</si>
  <si>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</si>
  <si>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</si>
  <si>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</si>
  <si>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</si>
  <si>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</si>
  <si>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</si>
  <si>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</si>
  <si>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</si>
  <si>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</si>
  <si>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</si>
  <si>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</si>
  <si>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</si>
  <si>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</si>
  <si>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</si>
  <si>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</si>
  <si>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</si>
  <si>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</si>
  <si>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</si>
  <si>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</si>
  <si>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</si>
  <si>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</si>
  <si>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</si>
  <si>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</si>
  <si>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</si>
  <si>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</si>
  <si>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</si>
  <si>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</si>
  <si>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</si>
  <si>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</si>
  <si>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</si>
  <si>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</si>
  <si>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</si>
  <si>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</si>
  <si>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</si>
  <si>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</si>
  <si>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</si>
  <si>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</si>
  <si>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</si>
  <si>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</si>
  <si>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</si>
  <si>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</si>
  <si>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</si>
  <si>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</si>
  <si>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</si>
  <si>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</si>
  <si>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</si>
  <si>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</si>
  <si>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</si>
  <si>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</si>
  <si>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</si>
  <si>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</si>
  <si>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</si>
  <si>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</si>
  <si>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</si>
  <si>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</si>
  <si>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</si>
  <si>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</si>
  <si>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</si>
  <si>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</si>
  <si>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</si>
  <si>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</si>
  <si>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</si>
  <si>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</si>
  <si>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</si>
  <si>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</si>
  <si>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</si>
  <si>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</si>
  <si>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</si>
  <si>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</si>
  <si>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</si>
  <si>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</si>
  <si>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</si>
  <si>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</si>
  <si>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</si>
  <si>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</si>
  <si>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</si>
  <si>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</si>
  <si>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</si>
  <si>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</si>
  <si>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</si>
  <si>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</si>
  <si>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</si>
  <si>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</si>
  <si>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</si>
  <si>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</si>
  <si>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</si>
  <si>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</si>
  <si>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</si>
  <si>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</si>
  <si>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</si>
  <si>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</si>
  <si>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</si>
  <si>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</si>
  <si>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</si>
  <si>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</si>
  <si>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</si>
  <si>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</si>
  <si>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</si>
  <si>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</si>
  <si>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</si>
  <si>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8.90</t>
  </si>
  <si>
    <t>▲ 3.44</t>
  </si>
  <si>
    <t>▲ 2.43</t>
  </si>
  <si>
    <t>姶良市水道事業会計</t>
  </si>
  <si>
    <t>一般会計</t>
  </si>
  <si>
    <t>姶良市下水道事業会計</t>
  </si>
  <si>
    <t>姶良市介護保険特別会計保険事業勘定</t>
  </si>
  <si>
    <t>姶良市国民健康保険特別会計事業勘定</t>
  </si>
  <si>
    <t>姶良市後期高齢者医療特別会計</t>
  </si>
  <si>
    <t>姶良市介護保険特別会計介護サービス事業勘定</t>
  </si>
  <si>
    <t>姶良市国民健康保険特別会計施設勘定</t>
  </si>
  <si>
    <t>その他会計（赤字）</t>
  </si>
  <si>
    <t>その他会計（黒字）</t>
  </si>
  <si>
    <t>R02</t>
    <phoneticPr fontId="5"/>
  </si>
  <si>
    <t>R03</t>
    <phoneticPr fontId="5"/>
  </si>
  <si>
    <t>R04</t>
    <phoneticPr fontId="5"/>
  </si>
  <si>
    <t>R05</t>
    <phoneticPr fontId="5"/>
  </si>
  <si>
    <t>R06</t>
    <phoneticPr fontId="5"/>
  </si>
  <si>
    <t>-</t>
    <phoneticPr fontId="2"/>
  </si>
  <si>
    <t>-</t>
    <phoneticPr fontId="2"/>
  </si>
  <si>
    <t>-</t>
    <phoneticPr fontId="2"/>
  </si>
  <si>
    <t>-</t>
    <phoneticPr fontId="2"/>
  </si>
  <si>
    <t>姶良市土地開発公社</t>
    <rPh sb="0" eb="3">
      <t>アイラシ</t>
    </rPh>
    <rPh sb="3" eb="9">
      <t>トチカイハツコウシャ</t>
    </rPh>
    <phoneticPr fontId="2"/>
  </si>
  <si>
    <t>姶良市文化振興公社</t>
    <rPh sb="0" eb="3">
      <t>アイラシ</t>
    </rPh>
    <rPh sb="3" eb="5">
      <t>ブンカ</t>
    </rPh>
    <rPh sb="5" eb="7">
      <t>シンコウ</t>
    </rPh>
    <rPh sb="7" eb="9">
      <t>コウシャ</t>
    </rPh>
    <phoneticPr fontId="2"/>
  </si>
  <si>
    <t>鹿児島県市町村総合事務組合</t>
    <phoneticPr fontId="2"/>
  </si>
  <si>
    <t>姶良・伊佐地区介護保険組合</t>
    <phoneticPr fontId="2"/>
  </si>
  <si>
    <t>鹿児島県後期高齢者医療広域連合（後期高齢者医療特別会計）</t>
    <phoneticPr fontId="2"/>
  </si>
  <si>
    <t>鹿児島県後期高齢者医療広域連合（一般会計）</t>
    <phoneticPr fontId="2"/>
  </si>
  <si>
    <t>地域福祉基金</t>
    <rPh sb="0" eb="2">
      <t>チイキ</t>
    </rPh>
    <rPh sb="2" eb="4">
      <t>フクシ</t>
    </rPh>
    <rPh sb="4" eb="6">
      <t>キキン</t>
    </rPh>
    <phoneticPr fontId="38"/>
  </si>
  <si>
    <t>公共施設等総合管理基金</t>
    <rPh sb="0" eb="2">
      <t>コウキョウ</t>
    </rPh>
    <rPh sb="2" eb="4">
      <t>シセツ</t>
    </rPh>
    <rPh sb="4" eb="5">
      <t>トウ</t>
    </rPh>
    <rPh sb="5" eb="7">
      <t>ソウゴウ</t>
    </rPh>
    <rPh sb="7" eb="9">
      <t>カンリ</t>
    </rPh>
    <rPh sb="9" eb="11">
      <t>キキン</t>
    </rPh>
    <phoneticPr fontId="38"/>
  </si>
  <si>
    <t>ふるさと応援基金</t>
    <rPh sb="4" eb="6">
      <t>オウエン</t>
    </rPh>
    <rPh sb="6" eb="8">
      <t>キキン</t>
    </rPh>
    <phoneticPr fontId="38"/>
  </si>
  <si>
    <t>庁舎建設基金</t>
    <phoneticPr fontId="5"/>
  </si>
  <si>
    <t>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</si>
</sst>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76A5-4F13-A388-98B14D09CF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55436</c:v>
                </c:pt>
                <c:pt idx="1">
                  <c:v>69237</c:v>
                </c:pt>
                <c:pt idx="2">
                  <c:v>49261</c:v>
                </c:pt>
                <c:pt idx="3">
                  <c:v>83145</c:v>
                </c:pt>
                <c:pt idx="4">
                  <c:v>63307</c:v>
                </c:pt>
              </c:numCache>
            </c:numRef>
          </c:val>
          <c:smooth val="0"/>
          <c:extLst>
            <c:ext xmlns:c16="http://schemas.microsoft.com/office/drawing/2014/chart" uri="{C3380CC4-5D6E-409C-BE32-E72D297353CC}">
              <c16:uniqueId val="{00000001-76A5-4F13-A388-98B14D09CF41}"/>
            </c:ext>
          </c:extLst>
        </c:ser>
        <c:dLbls>
          <c:showLegendKey val="0"/>
          <c:showVal val="0"/>
          <c:showCatName val="0"/>
          <c:showSerName val="0"/>
          <c:showPercent val="0"/>
          <c:showBubbleSize val="0"/>
        </c:dLbls>
        <c:marker val="1"/>
        <c:smooth val="0"/>
        <c:axId val="-440456704"/>
        <c:axId val="-440453984"/>
      </c:lineChart>
      <c:catAx>
        <c:axId val="-440456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0453984"/>
        <c:crosses val="autoZero"/>
        <c:auto val="1"/>
        <c:lblAlgn val="ctr"/>
        <c:lblOffset val="100"/>
        <c:tickLblSkip val="1"/>
        <c:tickMarkSkip val="1"/>
        <c:noMultiLvlLbl val="0"/>
      </c:catAx>
      <c:valAx>
        <c:axId val="-44045398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045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3.49</c:v>
                </c:pt>
                <c:pt idx="1">
                  <c:v>7.62</c:v>
                </c:pt>
                <c:pt idx="2">
                  <c:v>5.0999999999999996</c:v>
                </c:pt>
                <c:pt idx="3">
                  <c:v>6.74</c:v>
                </c:pt>
                <c:pt idx="4">
                  <c:v>5.91</c:v>
                </c:pt>
              </c:numCache>
            </c:numRef>
          </c:val>
          <c:extLst>
            <c:ext xmlns:c16="http://schemas.microsoft.com/office/drawing/2014/chart" uri="{C3380CC4-5D6E-409C-BE32-E72D297353CC}">
              <c16:uniqueId val="{00000000-51A1-455D-B56B-8F528E41BE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5.48</c:v>
                </c:pt>
                <c:pt idx="1">
                  <c:v>9.5</c:v>
                </c:pt>
                <c:pt idx="2">
                  <c:v>14.02</c:v>
                </c:pt>
                <c:pt idx="3">
                  <c:v>14.71</c:v>
                </c:pt>
                <c:pt idx="4">
                  <c:v>15.88</c:v>
                </c:pt>
              </c:numCache>
            </c:numRef>
          </c:val>
          <c:extLst>
            <c:ext xmlns:c16="http://schemas.microsoft.com/office/drawing/2014/chart" uri="{C3380CC4-5D6E-409C-BE32-E72D297353CC}">
              <c16:uniqueId val="{00000001-51A1-455D-B56B-8F528E41BE05}"/>
            </c:ext>
          </c:extLst>
        </c:ser>
        <c:dLbls>
          <c:showLegendKey val="0"/>
          <c:showVal val="0"/>
          <c:showCatName val="0"/>
          <c:showSerName val="0"/>
          <c:showPercent val="0"/>
          <c:showBubbleSize val="0"/>
        </c:dLbls>
        <c:gapWidth val="250"/>
        <c:overlap val="100"/>
        <c:axId val="-697938544"/>
        <c:axId val="-6979396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-8.9</c:v>
                </c:pt>
                <c:pt idx="1">
                  <c:v>6.96</c:v>
                </c:pt>
                <c:pt idx="2">
                  <c:v>-3.44</c:v>
                </c:pt>
                <c:pt idx="3">
                  <c:v>0.03</c:v>
                </c:pt>
                <c:pt idx="4">
                  <c:v>-2.4300000000000002</c:v>
                </c:pt>
              </c:numCache>
            </c:numRef>
          </c:val>
          <c:smooth val="0"/>
          <c:extLst>
            <c:ext xmlns:c16="http://schemas.microsoft.com/office/drawing/2014/chart" uri="{C3380CC4-5D6E-409C-BE32-E72D297353CC}">
              <c16:uniqueId val="{00000002-51A1-455D-B56B-8F528E41BE05}"/>
            </c:ext>
          </c:extLst>
        </c:ser>
        <c:dLbls>
          <c:showLegendKey val="0"/>
          <c:showVal val="0"/>
          <c:showCatName val="0"/>
          <c:showSerName val="0"/>
          <c:showPercent val="0"/>
          <c:showBubbleSize val="0"/>
        </c:dLbls>
        <c:marker val="1"/>
        <c:smooth val="0"/>
        <c:axId val="-697938544"/>
        <c:axId val="-697939632"/>
      </c:lineChart>
      <c:catAx>
        <c:axId val="-69793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97939632"/>
        <c:crosses val="autoZero"/>
        <c:auto val="1"/>
        <c:lblAlgn val="ctr"/>
        <c:lblOffset val="100"/>
        <c:tickLblSkip val="1"/>
        <c:tickMarkSkip val="1"/>
        <c:noMultiLvlLbl val="0"/>
      </c:catAx>
      <c:valAx>
        <c:axId val="-6979396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793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F97-4EE8-A349-99968663FC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97-4EE8-A349-99968663FC06}"/>
            </c:ext>
          </c:extLst>
        </c:ser>
        <c:ser>
          <c:idx val="2"/>
          <c:order val="2"/>
          <c:tx>
            <c:strRef>
              <c:f>データシート!$A$29</c:f>
              <c:strCache>
                <c:ptCount val="1"/>
                <c:pt idx="0">
                  <c:v>姶良市国民健康保険特別会計施設勘定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3F97-4EE8-A349-99968663FC06}"/>
            </c:ext>
          </c:extLst>
        </c:ser>
        <c:ser>
          <c:idx val="3"/>
          <c:order val="3"/>
          <c:tx>
            <c:strRef>
              <c:f>データシート!$A$30</c:f>
              <c:strCache>
                <c:ptCount val="1"/>
                <c:pt idx="0">
                  <c:v>姶良市介護保険特別会計介護サービス事業勘定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0.04</c:v>
                </c:pt>
              </c:numCache>
            </c:numRef>
          </c:val>
          <c:extLst>
            <c:ext xmlns:c16="http://schemas.microsoft.com/office/drawing/2014/chart" uri="{C3380CC4-5D6E-409C-BE32-E72D297353CC}">
              <c16:uniqueId val="{00000003-3F97-4EE8-A349-99968663FC06}"/>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0.04</c:v>
                </c:pt>
                <c:pt idx="4">
                  <c:v>#N/A</c:v>
                </c:pt>
                <c:pt idx="5">
                  <c:v>0.05</c:v>
                </c:pt>
                <c:pt idx="6">
                  <c:v>#N/A</c:v>
                </c:pt>
                <c:pt idx="7">
                  <c:v>0</c:v>
                </c:pt>
                <c:pt idx="8">
                  <c:v>#N/A</c:v>
                </c:pt>
                <c:pt idx="9">
                  <c:v>0.04</c:v>
                </c:pt>
              </c:numCache>
            </c:numRef>
          </c:val>
          <c:extLst>
            <c:ext xmlns:c16="http://schemas.microsoft.com/office/drawing/2014/chart" uri="{C3380CC4-5D6E-409C-BE32-E72D297353CC}">
              <c16:uniqueId val="{00000004-3F97-4EE8-A349-99968663FC06}"/>
            </c:ext>
          </c:extLst>
        </c:ser>
        <c:ser>
          <c:idx val="5"/>
          <c:order val="5"/>
          <c:tx>
            <c:strRef>
              <c:f>データシート!$A$32</c:f>
              <c:strCache>
                <c:ptCount val="1"/>
                <c:pt idx="0">
                  <c:v>姶良市国民健康保険特別会計事業勘定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c:v>
                </c:pt>
                <c:pt idx="2">
                  <c:v>#N/A</c:v>
                </c:pt>
                <c:pt idx="3">
                  <c:v>0.93</c:v>
                </c:pt>
                <c:pt idx="4">
                  <c:v>#N/A</c:v>
                </c:pt>
                <c:pt idx="5">
                  <c:v>0.59</c:v>
                </c:pt>
                <c:pt idx="6">
                  <c:v>#N/A</c:v>
                </c:pt>
                <c:pt idx="7">
                  <c:v>0.31</c:v>
                </c:pt>
                <c:pt idx="8">
                  <c:v>#N/A</c:v>
                </c:pt>
                <c:pt idx="9">
                  <c:v>0.22</c:v>
                </c:pt>
              </c:numCache>
            </c:numRef>
          </c:val>
          <c:extLst>
            <c:ext xmlns:c16="http://schemas.microsoft.com/office/drawing/2014/chart" uri="{C3380CC4-5D6E-409C-BE32-E72D297353CC}">
              <c16:uniqueId val="{00000005-3F97-4EE8-A349-99968663FC06}"/>
            </c:ext>
          </c:extLst>
        </c:ser>
        <c:ser>
          <c:idx val="6"/>
          <c:order val="6"/>
          <c:tx>
            <c:strRef>
              <c:f>データシート!$A$33</c:f>
              <c:strCache>
                <c:ptCount val="1"/>
                <c:pt idx="0">
                  <c:v>姶良市介護保険特別会計保険事業勘定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0.34</c:v>
                </c:pt>
                <c:pt idx="2">
                  <c:v>#N/A</c:v>
                </c:pt>
                <c:pt idx="3">
                  <c:v>1.87</c:v>
                </c:pt>
                <c:pt idx="4">
                  <c:v>#N/A</c:v>
                </c:pt>
                <c:pt idx="5">
                  <c:v>2.2599999999999998</c:v>
                </c:pt>
                <c:pt idx="6">
                  <c:v>#N/A</c:v>
                </c:pt>
                <c:pt idx="7">
                  <c:v>0.98</c:v>
                </c:pt>
                <c:pt idx="8">
                  <c:v>#N/A</c:v>
                </c:pt>
                <c:pt idx="9">
                  <c:v>0.88</c:v>
                </c:pt>
              </c:numCache>
            </c:numRef>
          </c:val>
          <c:extLst>
            <c:ext xmlns:c16="http://schemas.microsoft.com/office/drawing/2014/chart" uri="{C3380CC4-5D6E-409C-BE32-E72D297353CC}">
              <c16:uniqueId val="{00000006-3F97-4EE8-A349-99968663FC06}"/>
            </c:ext>
          </c:extLst>
        </c:ser>
        <c:ser>
          <c:idx val="7"/>
          <c:order val="7"/>
          <c:tx>
            <c:strRef>
              <c:f>データシート!$A$34</c:f>
              <c:strCache>
                <c:ptCount val="1"/>
                <c:pt idx="0">
                  <c:v>姶良市下水道事業会計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1.81</c:v>
                </c:pt>
                <c:pt idx="2">
                  <c:v>#N/A</c:v>
                </c:pt>
                <c:pt idx="3">
                  <c:v>1.67</c:v>
                </c:pt>
                <c:pt idx="4">
                  <c:v>#N/A</c:v>
                </c:pt>
                <c:pt idx="5">
                  <c:v>1.7</c:v>
                </c:pt>
                <c:pt idx="6">
                  <c:v>#N/A</c:v>
                </c:pt>
                <c:pt idx="7">
                  <c:v>1.64</c:v>
                </c:pt>
                <c:pt idx="8">
                  <c:v>#N/A</c:v>
                </c:pt>
                <c:pt idx="9">
                  <c:v>1.49</c:v>
                </c:pt>
              </c:numCache>
            </c:numRef>
          </c:val>
          <c:extLst>
            <c:ext xmlns:c16="http://schemas.microsoft.com/office/drawing/2014/chart" uri="{C3380CC4-5D6E-409C-BE32-E72D297353CC}">
              <c16:uniqueId val="{00000007-3F97-4EE8-A349-99968663FC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3.49</c:v>
                </c:pt>
                <c:pt idx="2">
                  <c:v>#N/A</c:v>
                </c:pt>
                <c:pt idx="3">
                  <c:v>7.62</c:v>
                </c:pt>
                <c:pt idx="4">
                  <c:v>#N/A</c:v>
                </c:pt>
                <c:pt idx="5">
                  <c:v>5.09</c:v>
                </c:pt>
                <c:pt idx="6">
                  <c:v>#N/A</c:v>
                </c:pt>
                <c:pt idx="7">
                  <c:v>6.74</c:v>
                </c:pt>
                <c:pt idx="8">
                  <c:v>#N/A</c:v>
                </c:pt>
                <c:pt idx="9">
                  <c:v>5.9</c:v>
                </c:pt>
              </c:numCache>
            </c:numRef>
          </c:val>
          <c:extLst>
            <c:ext xmlns:c16="http://schemas.microsoft.com/office/drawing/2014/chart" uri="{C3380CC4-5D6E-409C-BE32-E72D297353CC}">
              <c16:uniqueId val="{00000008-3F97-4EE8-A349-99968663FC06}"/>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9.84</c:v>
                </c:pt>
                <c:pt idx="2">
                  <c:v>#N/A</c:v>
                </c:pt>
                <c:pt idx="3">
                  <c:v>9.8800000000000008</c:v>
                </c:pt>
                <c:pt idx="4">
                  <c:v>#N/A</c:v>
                </c:pt>
                <c:pt idx="5">
                  <c:v>8.93</c:v>
                </c:pt>
                <c:pt idx="6">
                  <c:v>#N/A</c:v>
                </c:pt>
                <c:pt idx="7">
                  <c:v>9.14</c:v>
                </c:pt>
                <c:pt idx="8">
                  <c:v>#N/A</c:v>
                </c:pt>
                <c:pt idx="9">
                  <c:v>9.0299999999999994</c:v>
                </c:pt>
              </c:numCache>
            </c:numRef>
          </c:val>
          <c:extLst>
            <c:ext xmlns:c16="http://schemas.microsoft.com/office/drawing/2014/chart" uri="{C3380CC4-5D6E-409C-BE32-E72D297353CC}">
              <c16:uniqueId val="{00000009-3F97-4EE8-A349-99968663FC06}"/>
            </c:ext>
          </c:extLst>
        </c:ser>
        <c:dLbls>
          <c:showLegendKey val="0"/>
          <c:showVal val="0"/>
          <c:showCatName val="0"/>
          <c:showSerName val="0"/>
          <c:showPercent val="0"/>
          <c:showBubbleSize val="0"/>
        </c:dLbls>
        <c:gapWidth val="150"/>
        <c:overlap val="100"/>
        <c:axId val="-697938000"/>
        <c:axId val="-697937456"/>
      </c:barChart>
      <c:catAx>
        <c:axId val="-697938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7937456"/>
        <c:crosses val="autoZero"/>
        <c:auto val="1"/>
        <c:lblAlgn val="ctr"/>
        <c:lblOffset val="100"/>
        <c:tickLblSkip val="1"/>
        <c:tickMarkSkip val="1"/>
        <c:noMultiLvlLbl val="0"/>
      </c:catAx>
      <c:valAx>
        <c:axId val="-697937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7938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2166</c:v>
                </c:pt>
                <c:pt idx="5">
                  <c:v>2098</c:v>
                </c:pt>
                <c:pt idx="8">
                  <c:v>2047</c:v>
                </c:pt>
                <c:pt idx="11">
                  <c:v>1987</c:v>
                </c:pt>
                <c:pt idx="14">
                  <c:v>1904</c:v>
                </c:pt>
              </c:numCache>
            </c:numRef>
          </c:val>
          <c:extLst>
            <c:ext xmlns:c16="http://schemas.microsoft.com/office/drawing/2014/chart" uri="{C3380CC4-5D6E-409C-BE32-E72D297353CC}">
              <c16:uniqueId val="{00000000-FE8F-4B74-9F25-8A686F4A21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0</c:v>
                </c:pt>
                <c:pt idx="9">
                  <c:v>1</c:v>
                </c:pt>
                <c:pt idx="12">
                  <c:v>1</c:v>
                </c:pt>
              </c:numCache>
            </c:numRef>
          </c:val>
          <c:extLst>
            <c:ext xmlns:c16="http://schemas.microsoft.com/office/drawing/2014/chart" uri="{C3380CC4-5D6E-409C-BE32-E72D297353CC}">
              <c16:uniqueId val="{00000001-FE8F-4B74-9F25-8A686F4A21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92</c:v>
                </c:pt>
                <c:pt idx="3">
                  <c:v>61</c:v>
                </c:pt>
                <c:pt idx="6">
                  <c:v>59</c:v>
                </c:pt>
                <c:pt idx="9">
                  <c:v>59</c:v>
                </c:pt>
                <c:pt idx="12">
                  <c:v>122</c:v>
                </c:pt>
              </c:numCache>
            </c:numRef>
          </c:val>
          <c:extLst>
            <c:ext xmlns:c16="http://schemas.microsoft.com/office/drawing/2014/chart" uri="{C3380CC4-5D6E-409C-BE32-E72D297353CC}">
              <c16:uniqueId val="{00000002-FE8F-4B74-9F25-8A686F4A21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8F-4B74-9F25-8A686F4A21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56</c:v>
                </c:pt>
                <c:pt idx="3">
                  <c:v>52</c:v>
                </c:pt>
                <c:pt idx="6">
                  <c:v>55</c:v>
                </c:pt>
                <c:pt idx="9">
                  <c:v>56</c:v>
                </c:pt>
                <c:pt idx="12">
                  <c:v>58</c:v>
                </c:pt>
              </c:numCache>
            </c:numRef>
          </c:val>
          <c:extLst>
            <c:ext xmlns:c16="http://schemas.microsoft.com/office/drawing/2014/chart" uri="{C3380CC4-5D6E-409C-BE32-E72D297353CC}">
              <c16:uniqueId val="{00000004-FE8F-4B74-9F25-8A686F4A21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8F-4B74-9F25-8A686F4A21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8F-4B74-9F25-8A686F4A21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3796</c:v>
                </c:pt>
                <c:pt idx="3">
                  <c:v>3678</c:v>
                </c:pt>
                <c:pt idx="6">
                  <c:v>3533</c:v>
                </c:pt>
                <c:pt idx="9">
                  <c:v>3287</c:v>
                </c:pt>
                <c:pt idx="12">
                  <c:v>3102</c:v>
                </c:pt>
              </c:numCache>
            </c:numRef>
          </c:val>
          <c:extLst>
            <c:ext xmlns:c16="http://schemas.microsoft.com/office/drawing/2014/chart" uri="{C3380CC4-5D6E-409C-BE32-E72D297353CC}">
              <c16:uniqueId val="{00000007-FE8F-4B74-9F25-8A686F4A21A6}"/>
            </c:ext>
          </c:extLst>
        </c:ser>
        <c:dLbls>
          <c:showLegendKey val="0"/>
          <c:showVal val="0"/>
          <c:showCatName val="0"/>
          <c:showSerName val="0"/>
          <c:showPercent val="0"/>
          <c:showBubbleSize val="0"/>
        </c:dLbls>
        <c:gapWidth val="100"/>
        <c:overlap val="100"/>
        <c:axId val="-697936368"/>
        <c:axId val="-697935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1778</c:v>
                </c:pt>
                <c:pt idx="2">
                  <c:v>#N/A</c:v>
                </c:pt>
                <c:pt idx="3">
                  <c:v>#N/A</c:v>
                </c:pt>
                <c:pt idx="4">
                  <c:v>1694</c:v>
                </c:pt>
                <c:pt idx="5">
                  <c:v>#N/A</c:v>
                </c:pt>
                <c:pt idx="6">
                  <c:v>#N/A</c:v>
                </c:pt>
                <c:pt idx="7">
                  <c:v>1600</c:v>
                </c:pt>
                <c:pt idx="8">
                  <c:v>#N/A</c:v>
                </c:pt>
                <c:pt idx="9">
                  <c:v>#N/A</c:v>
                </c:pt>
                <c:pt idx="10">
                  <c:v>1416</c:v>
                </c:pt>
                <c:pt idx="11">
                  <c:v>#N/A</c:v>
                </c:pt>
                <c:pt idx="12">
                  <c:v>#N/A</c:v>
                </c:pt>
                <c:pt idx="13">
                  <c:v>1379</c:v>
                </c:pt>
                <c:pt idx="14">
                  <c:v>#N/A</c:v>
                </c:pt>
              </c:numCache>
            </c:numRef>
          </c:val>
          <c:smooth val="0"/>
          <c:extLst>
            <c:ext xmlns:c16="http://schemas.microsoft.com/office/drawing/2014/chart" uri="{C3380CC4-5D6E-409C-BE32-E72D297353CC}">
              <c16:uniqueId val="{00000008-FE8F-4B74-9F25-8A686F4A21A6}"/>
            </c:ext>
          </c:extLst>
        </c:ser>
        <c:dLbls>
          <c:showLegendKey val="0"/>
          <c:showVal val="0"/>
          <c:showCatName val="0"/>
          <c:showSerName val="0"/>
          <c:showPercent val="0"/>
          <c:showBubbleSize val="0"/>
        </c:dLbls>
        <c:marker val="1"/>
        <c:smooth val="0"/>
        <c:axId val="-697936368"/>
        <c:axId val="-697935824"/>
      </c:lineChart>
      <c:catAx>
        <c:axId val="-69793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97935824"/>
        <c:crosses val="autoZero"/>
        <c:auto val="1"/>
        <c:lblAlgn val="ctr"/>
        <c:lblOffset val="100"/>
        <c:tickLblSkip val="1"/>
        <c:tickMarkSkip val="1"/>
        <c:noMultiLvlLbl val="0"/>
      </c:catAx>
      <c:valAx>
        <c:axId val="-697935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793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19207</c:v>
                </c:pt>
                <c:pt idx="5">
                  <c:v>19448</c:v>
                </c:pt>
                <c:pt idx="8">
                  <c:v>19021</c:v>
                </c:pt>
                <c:pt idx="11">
                  <c:v>20691</c:v>
                </c:pt>
                <c:pt idx="14">
                  <c:v>19680</c:v>
                </c:pt>
              </c:numCache>
            </c:numRef>
          </c:val>
          <c:extLst>
            <c:ext xmlns:c16="http://schemas.microsoft.com/office/drawing/2014/chart" uri="{C3380CC4-5D6E-409C-BE32-E72D297353CC}">
              <c16:uniqueId val="{00000000-1F88-40A1-90F3-D84931E4A5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2138</c:v>
                </c:pt>
                <c:pt idx="5">
                  <c:v>1993</c:v>
                </c:pt>
                <c:pt idx="8">
                  <c:v>2018</c:v>
                </c:pt>
                <c:pt idx="11">
                  <c:v>1906</c:v>
                </c:pt>
                <c:pt idx="14">
                  <c:v>1787</c:v>
                </c:pt>
              </c:numCache>
            </c:numRef>
          </c:val>
          <c:extLst>
            <c:ext xmlns:c16="http://schemas.microsoft.com/office/drawing/2014/chart" uri="{C3380CC4-5D6E-409C-BE32-E72D297353CC}">
              <c16:uniqueId val="{00000001-1F88-40A1-90F3-D84931E4A5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4369</c:v>
                </c:pt>
                <c:pt idx="5">
                  <c:v>5881</c:v>
                </c:pt>
                <c:pt idx="8">
                  <c:v>6760</c:v>
                </c:pt>
                <c:pt idx="11">
                  <c:v>6625</c:v>
                </c:pt>
                <c:pt idx="14">
                  <c:v>6750</c:v>
                </c:pt>
              </c:numCache>
            </c:numRef>
          </c:val>
          <c:extLst>
            <c:ext xmlns:c16="http://schemas.microsoft.com/office/drawing/2014/chart" uri="{C3380CC4-5D6E-409C-BE32-E72D297353CC}">
              <c16:uniqueId val="{00000002-1F88-40A1-90F3-D84931E4A5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88-40A1-90F3-D84931E4A5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88-40A1-90F3-D84931E4A5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88-40A1-90F3-D84931E4A5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3612</c:v>
                </c:pt>
                <c:pt idx="3">
                  <c:v>3989</c:v>
                </c:pt>
                <c:pt idx="6">
                  <c:v>3962</c:v>
                </c:pt>
                <c:pt idx="9">
                  <c:v>3788</c:v>
                </c:pt>
                <c:pt idx="12">
                  <c:v>3866</c:v>
                </c:pt>
              </c:numCache>
            </c:numRef>
          </c:val>
          <c:extLst>
            <c:ext xmlns:c16="http://schemas.microsoft.com/office/drawing/2014/chart" uri="{C3380CC4-5D6E-409C-BE32-E72D297353CC}">
              <c16:uniqueId val="{00000006-1F88-40A1-90F3-D84931E4A5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F88-40A1-90F3-D84931E4A5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690</c:v>
                </c:pt>
                <c:pt idx="3">
                  <c:v>574</c:v>
                </c:pt>
                <c:pt idx="6">
                  <c:v>511</c:v>
                </c:pt>
                <c:pt idx="9">
                  <c:v>483</c:v>
                </c:pt>
                <c:pt idx="12">
                  <c:v>447</c:v>
                </c:pt>
              </c:numCache>
            </c:numRef>
          </c:val>
          <c:extLst>
            <c:ext xmlns:c16="http://schemas.microsoft.com/office/drawing/2014/chart" uri="{C3380CC4-5D6E-409C-BE32-E72D297353CC}">
              <c16:uniqueId val="{00000008-1F88-40A1-90F3-D84931E4A5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641</c:v>
                </c:pt>
                <c:pt idx="3">
                  <c:v>580</c:v>
                </c:pt>
                <c:pt idx="6">
                  <c:v>521</c:v>
                </c:pt>
                <c:pt idx="9">
                  <c:v>462</c:v>
                </c:pt>
                <c:pt idx="12">
                  <c:v>801</c:v>
                </c:pt>
              </c:numCache>
            </c:numRef>
          </c:val>
          <c:extLst>
            <c:ext xmlns:c16="http://schemas.microsoft.com/office/drawing/2014/chart" uri="{C3380CC4-5D6E-409C-BE32-E72D297353CC}">
              <c16:uniqueId val="{00000009-1F88-40A1-90F3-D84931E4A5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30639</c:v>
                </c:pt>
                <c:pt idx="3">
                  <c:v>31271</c:v>
                </c:pt>
                <c:pt idx="6">
                  <c:v>30456</c:v>
                </c:pt>
                <c:pt idx="9">
                  <c:v>32147</c:v>
                </c:pt>
                <c:pt idx="12">
                  <c:v>32364</c:v>
                </c:pt>
              </c:numCache>
            </c:numRef>
          </c:val>
          <c:extLst>
            <c:ext xmlns:c16="http://schemas.microsoft.com/office/drawing/2014/chart" uri="{C3380CC4-5D6E-409C-BE32-E72D297353CC}">
              <c16:uniqueId val="{0000000A-1F88-40A1-90F3-D84931E4A57D}"/>
            </c:ext>
          </c:extLst>
        </c:ser>
        <c:dLbls>
          <c:showLegendKey val="0"/>
          <c:showVal val="0"/>
          <c:showCatName val="0"/>
          <c:showSerName val="0"/>
          <c:showPercent val="0"/>
          <c:showBubbleSize val="0"/>
        </c:dLbls>
        <c:gapWidth val="100"/>
        <c:overlap val="100"/>
        <c:axId val="-697935280"/>
        <c:axId val="-697934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9869</c:v>
                </c:pt>
                <c:pt idx="2">
                  <c:v>#N/A</c:v>
                </c:pt>
                <c:pt idx="3">
                  <c:v>#N/A</c:v>
                </c:pt>
                <c:pt idx="4">
                  <c:v>9093</c:v>
                </c:pt>
                <c:pt idx="5">
                  <c:v>#N/A</c:v>
                </c:pt>
                <c:pt idx="6">
                  <c:v>#N/A</c:v>
                </c:pt>
                <c:pt idx="7">
                  <c:v>7650</c:v>
                </c:pt>
                <c:pt idx="8">
                  <c:v>#N/A</c:v>
                </c:pt>
                <c:pt idx="9">
                  <c:v>#N/A</c:v>
                </c:pt>
                <c:pt idx="10">
                  <c:v>7658</c:v>
                </c:pt>
                <c:pt idx="11">
                  <c:v>#N/A</c:v>
                </c:pt>
                <c:pt idx="12">
                  <c:v>#N/A</c:v>
                </c:pt>
                <c:pt idx="13">
                  <c:v>9261</c:v>
                </c:pt>
                <c:pt idx="14">
                  <c:v>#N/A</c:v>
                </c:pt>
              </c:numCache>
            </c:numRef>
          </c:val>
          <c:smooth val="0"/>
          <c:extLst>
            <c:ext xmlns:c16="http://schemas.microsoft.com/office/drawing/2014/chart" uri="{C3380CC4-5D6E-409C-BE32-E72D297353CC}">
              <c16:uniqueId val="{0000000B-1F88-40A1-90F3-D84931E4A57D}"/>
            </c:ext>
          </c:extLst>
        </c:ser>
        <c:dLbls>
          <c:showLegendKey val="0"/>
          <c:showVal val="0"/>
          <c:showCatName val="0"/>
          <c:showSerName val="0"/>
          <c:showPercent val="0"/>
          <c:showBubbleSize val="0"/>
        </c:dLbls>
        <c:marker val="1"/>
        <c:smooth val="0"/>
        <c:axId val="-697935280"/>
        <c:axId val="-697934736"/>
      </c:lineChart>
      <c:catAx>
        <c:axId val="-69793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97934736"/>
        <c:crosses val="autoZero"/>
        <c:auto val="1"/>
        <c:lblAlgn val="ctr"/>
        <c:lblOffset val="100"/>
        <c:tickLblSkip val="1"/>
        <c:tickMarkSkip val="1"/>
        <c:noMultiLvlLbl val="0"/>
      </c:catAx>
      <c:valAx>
        <c:axId val="-697934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9793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2523</c:v>
                </c:pt>
                <c:pt idx="1">
                  <c:v>2705</c:v>
                </c:pt>
                <c:pt idx="2">
                  <c:v>3046</c:v>
                </c:pt>
              </c:numCache>
            </c:numRef>
          </c:val>
          <c:extLst>
            <c:ext xmlns:c16="http://schemas.microsoft.com/office/drawing/2014/chart" uri="{C3380CC4-5D6E-409C-BE32-E72D297353CC}">
              <c16:uniqueId val="{00000000-FBCC-41EB-BDBC-9F8A7BBB1B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395</c:v>
                </c:pt>
                <c:pt idx="1">
                  <c:v>404</c:v>
                </c:pt>
                <c:pt idx="2">
                  <c:v>466</c:v>
                </c:pt>
              </c:numCache>
            </c:numRef>
          </c:val>
          <c:extLst>
            <c:ext xmlns:c16="http://schemas.microsoft.com/office/drawing/2014/chart" uri="{C3380CC4-5D6E-409C-BE32-E72D297353CC}">
              <c16:uniqueId val="{00000001-FBCC-41EB-BDBC-9F8A7BBB1B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2368</c:v>
                </c:pt>
                <c:pt idx="1">
                  <c:v>2023</c:v>
                </c:pt>
                <c:pt idx="2">
                  <c:v>1819</c:v>
                </c:pt>
              </c:numCache>
            </c:numRef>
          </c:val>
          <c:extLst>
            <c:ext xmlns:c16="http://schemas.microsoft.com/office/drawing/2014/chart" uri="{C3380CC4-5D6E-409C-BE32-E72D297353CC}">
              <c16:uniqueId val="{00000002-FBCC-41EB-BDBC-9F8A7BBB1B2F}"/>
            </c:ext>
          </c:extLst>
        </c:ser>
        <c:dLbls>
          <c:showLegendKey val="0"/>
          <c:showVal val="0"/>
          <c:showCatName val="0"/>
          <c:showSerName val="0"/>
          <c:showPercent val="0"/>
          <c:showBubbleSize val="0"/>
        </c:dLbls>
        <c:gapWidth val="120"/>
        <c:overlap val="100"/>
        <c:axId val="-697941264"/>
        <c:axId val="-326808768"/>
      </c:barChart>
      <c:catAx>
        <c:axId val="-69794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6808768"/>
        <c:crosses val="autoZero"/>
        <c:auto val="1"/>
        <c:lblAlgn val="ctr"/>
        <c:lblOffset val="100"/>
        <c:tickLblSkip val="1"/>
        <c:tickMarkSkip val="1"/>
        <c:noMultiLvlLbl val="0"/>
      </c:catAx>
      <c:valAx>
        <c:axId val="-3268087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9794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普通建設事業の選択による地方債発行抑制に努めたことから、前年度より元利償還金が減額となっている。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充当可能財源等が</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ことにより、将来負担比率の分子が微増し、将来負担比率は前年度比で</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新庁舎建設工事等の大規模な事業の事業実施に伴い地方債の現在高は増加した。翌年度以降も新学校給食センター整備事業等</a:t>
          </a:r>
          <a:r>
            <a:rPr kumimoji="1" lang="ja-JP" altLang="en-US" sz="1100">
              <a:solidFill>
                <a:schemeClr val="dk1"/>
              </a:solidFill>
              <a:effectLst/>
              <a:latin typeface="+mn-lt"/>
              <a:ea typeface="+mn-ea"/>
              <a:cs typeface="+mn-cs"/>
            </a:rPr>
            <a:t>の大型事業等</a:t>
          </a:r>
          <a:r>
            <a:rPr kumimoji="1" lang="ja-JP" altLang="ja-JP" sz="1100">
              <a:solidFill>
                <a:schemeClr val="dk1"/>
              </a:solidFill>
              <a:effectLst/>
              <a:latin typeface="+mn-lt"/>
              <a:ea typeface="+mn-ea"/>
              <a:cs typeface="+mn-cs"/>
            </a:rPr>
            <a:t>、後年度も多額に地方債発行が必要となる大規模な普通建設事業が計画されていることから、今後も地方債の発行を抑制しながら、健全な財政運営に努める。</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人口増加に伴う社会保障費の増加、児童・生徒の増加に伴う教育環境の整備、既存施設の老朽化に伴う改修費用など歳出額が増加しているものの、</a:t>
          </a:r>
          <a:r>
            <a:rPr lang="ja-JP" altLang="ja-JP" sz="1100" b="0" i="0" baseline="0">
              <a:solidFill>
                <a:schemeClr val="dk1"/>
              </a:solidFill>
              <a:effectLst/>
              <a:latin typeface="+mn-lt"/>
              <a:ea typeface="+mn-ea"/>
              <a:cs typeface="+mn-cs"/>
            </a:rPr>
            <a:t>財政調整基金残高は、歳入に見合った歳出の徹底した見直しによる削減等により、前年度より増加している。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複合新庁舎建設事業がピークを越えた後も、新学校給食センター整備事業や清掃センター改修事業等の大型事業が控えており、</a:t>
          </a:r>
          <a:r>
            <a:rPr kumimoji="1" lang="ja-JP" altLang="ja-JP" sz="1100">
              <a:solidFill>
                <a:schemeClr val="dk1"/>
              </a:solidFill>
              <a:effectLst/>
              <a:latin typeface="+mn-lt"/>
              <a:ea typeface="+mn-ea"/>
              <a:cs typeface="+mn-cs"/>
            </a:rPr>
            <a:t>さらに厳しさを増すことから、さらなる事業の廃止・縮小を検討・実施し、また、ふるさと納税やネーミングライツ等の財源確保策に努める。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・地域福祉基金　地域の特性に応じた高齢者の保建及び福祉施策を推進するための基金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・公共施設等総合管理基金　公共施設の整備を図るための基金</a:t>
          </a:r>
          <a:endParaRPr lang="ja-JP" altLang="ja-JP" sz="1400">
            <a:effectLst/>
          </a:endParaRPr>
        </a:p>
        <a:p>
          <a:r>
            <a:rPr kumimoji="1" lang="ja-JP" altLang="ja-JP" sz="1100">
              <a:solidFill>
                <a:schemeClr val="dk1"/>
              </a:solidFill>
              <a:effectLst/>
              <a:latin typeface="+mn-lt"/>
              <a:ea typeface="+mn-ea"/>
              <a:cs typeface="+mn-cs"/>
            </a:rPr>
            <a:t>・ふるさと応援基金　ふるさと姶良応援寄附金を指定された使途に沿って将来に向かったまちづくりに必要な施策を推進するため財源とする基金</a:t>
          </a:r>
          <a:endParaRPr lang="ja-JP" altLang="ja-JP" sz="1400">
            <a:effectLst/>
          </a:endParaRPr>
        </a:p>
        <a:p>
          <a:r>
            <a:rPr kumimoji="1" lang="ja-JP" altLang="ja-JP" sz="1100">
              <a:solidFill>
                <a:schemeClr val="dk1"/>
              </a:solidFill>
              <a:effectLst/>
              <a:latin typeface="+mn-lt"/>
              <a:ea typeface="+mn-ea"/>
              <a:cs typeface="+mn-cs"/>
            </a:rPr>
            <a:t>・森林環境譲与税基金　間伐や人材育成・担い手の確保、木材利用の促進や普及啓発等の森林整備及びその促進に必要な事業を実施するための基金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・庁舎建設基金　市庁舎の建設に要する経費の財源に充てるための基金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ふるさと応援基金</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各種まちづくり施策の実施</a:t>
          </a:r>
          <a:r>
            <a:rPr kumimoji="1" lang="ja-JP" altLang="ja-JP" sz="1100">
              <a:solidFill>
                <a:schemeClr val="dk1"/>
              </a:solidFill>
              <a:effectLst/>
              <a:latin typeface="+mn-lt"/>
              <a:ea typeface="+mn-ea"/>
              <a:cs typeface="+mn-cs"/>
            </a:rPr>
            <a:t>に伴う取り崩しにより約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庁舎建設基金については、建設工事等のために活用し、約</a:t>
          </a:r>
          <a:r>
            <a:rPr kumimoji="1" lang="en-US" altLang="ja-JP" sz="1100">
              <a:solidFill>
                <a:schemeClr val="dk1"/>
              </a:solidFill>
              <a:effectLst/>
              <a:latin typeface="+mn-lt"/>
              <a:ea typeface="+mn-ea"/>
              <a:cs typeface="+mn-cs"/>
            </a:rPr>
            <a:t>229</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公共施設等総合管理基金は、</a:t>
          </a:r>
          <a:r>
            <a:rPr kumimoji="1" lang="ja-JP" altLang="en-US" sz="1100">
              <a:solidFill>
                <a:schemeClr val="dk1"/>
              </a:solidFill>
              <a:effectLst/>
              <a:latin typeface="+mn-lt"/>
              <a:ea typeface="+mn-ea"/>
              <a:cs typeface="+mn-cs"/>
            </a:rPr>
            <a:t>積立額が取崩し額を上回ったことにより約</a:t>
          </a:r>
          <a:r>
            <a:rPr kumimoji="1" lang="en-US" altLang="ja-JP" sz="1100">
              <a:solidFill>
                <a:schemeClr val="dk1"/>
              </a:solidFill>
              <a:effectLst/>
              <a:latin typeface="+mn-lt"/>
              <a:ea typeface="+mn-ea"/>
              <a:cs typeface="+mn-cs"/>
            </a:rPr>
            <a:t>46</a:t>
          </a:r>
          <a:r>
            <a:rPr kumimoji="1" lang="ja-JP" altLang="en-US" sz="1100">
              <a:solidFill>
                <a:schemeClr val="dk1"/>
              </a:solidFill>
              <a:effectLst/>
              <a:latin typeface="+mn-lt"/>
              <a:ea typeface="+mn-ea"/>
              <a:cs typeface="+mn-cs"/>
            </a:rPr>
            <a:t>百万円増加</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庁舎建設基金については、令和７年度まで新庁舎建設を予定しており、今後も庁舎建設工事等のために活用していく。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歳入に見合った歳出の徹底した見直しによる削減等により、前年度より増加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財源不足分を基金に頼らない予算編成に取り組み、大規模災害に対応できるように、決算状況を踏まえて積み増しを行っていく。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地方交付税にて臨時財政対策債償還基金費が追加され、</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百万円措置されたことにより、</a:t>
          </a:r>
          <a:r>
            <a:rPr lang="ja-JP" altLang="ja-JP" sz="1100" b="0" i="0" baseline="0">
              <a:solidFill>
                <a:schemeClr val="dk1"/>
              </a:solidFill>
              <a:effectLst/>
              <a:latin typeface="+mn-lt"/>
              <a:ea typeface="+mn-ea"/>
              <a:cs typeface="+mn-cs"/>
            </a:rPr>
            <a:t>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庁舎建設等の大規模な普通建設事業の実施が続くことにより償還額が増加することから、地方債の発行を抑制しながら、健全な財政運営に努める。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78,123
77,450
231.25
39,386,680
38,107,724
1,133,208
19,179,245
32,363,761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前年とほぼ同水準となったが、依然として地方交付税等の依存財源の比率が高く、自主財源に乏しいため、類似団体平均値を下回っている。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、県平均値</a:t>
          </a:r>
          <a:r>
            <a:rPr kumimoji="1" lang="ja-JP" altLang="en-US" sz="1100">
              <a:solidFill>
                <a:schemeClr val="dk1"/>
              </a:solidFill>
              <a:effectLst/>
              <a:latin typeface="+mn-lt"/>
              <a:ea typeface="+mn-ea"/>
              <a:cs typeface="+mn-cs"/>
            </a:rPr>
            <a:t>は上回っているものの、</a:t>
          </a:r>
          <a:r>
            <a:rPr kumimoji="1" lang="ja-JP" altLang="ja-JP" sz="1100">
              <a:solidFill>
                <a:schemeClr val="dk1"/>
              </a:solidFill>
              <a:effectLst/>
              <a:latin typeface="+mn-lt"/>
              <a:ea typeface="+mn-ea"/>
              <a:cs typeface="+mn-cs"/>
            </a:rPr>
            <a:t>全国平均値よりは下回っている。</a:t>
          </a:r>
          <a:r>
            <a:rPr kumimoji="1" lang="ja-JP" altLang="en-US" sz="1100">
              <a:solidFill>
                <a:schemeClr val="dk1"/>
              </a:solidFill>
              <a:effectLst/>
              <a:latin typeface="+mn-lt"/>
              <a:ea typeface="+mn-ea"/>
              <a:cs typeface="+mn-cs"/>
            </a:rPr>
            <a:t>前年度比増の要因としては、定額減税の実施による税収の減が主なものとして挙げられる。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今後も引き続き</a:t>
          </a:r>
          <a:r>
            <a:rPr kumimoji="1" lang="ja-JP" altLang="ja-JP" sz="1100">
              <a:solidFill>
                <a:schemeClr val="dk1"/>
              </a:solidFill>
              <a:effectLst/>
              <a:latin typeface="+mn-lt"/>
              <a:ea typeface="+mn-ea"/>
              <a:cs typeface="+mn-cs"/>
            </a:rPr>
            <a:t>扶助費の適正支給による抑制、職員採用人数の削減、普通建設事業費の削減及び地方債発行額の抑制による公債費の縮減など歳出削減や財源確保に努める。</a:t>
          </a:r>
          <a:endParaRPr lang="ja-JP" altLang="ja-JP">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63</xdr:row>
      <xdr:rowOff>60007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25163"/>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23813</xdr:rowOff>
    </xdr:from>
    <xdr:to>
      <xdr:col>19</xdr:col>
      <xdr:colOff>133350</xdr:colOff>
      <xdr:row>63</xdr:row>
      <xdr:rowOff>41910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251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133985</xdr:rowOff>
    </xdr:from>
    <xdr:to>
      <xdr:col>15</xdr:col>
      <xdr:colOff>82550</xdr:colOff>
      <xdr:row>63</xdr:row>
      <xdr:rowOff>41910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0985"/>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0985"/>
          <a:ext cx="889000" cy="7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84790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4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23512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定員適正化計画による人件費削減、経常経費の抑制に努めたことから、全国及び鹿児島県、類似団体平均値より下回っている。今後も引き続き行政改革大綱等に基づき、経費抑制に努める。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123637</xdr:rowOff>
    </xdr:from>
    <xdr:to>
      <xdr:col>23</xdr:col>
      <xdr:colOff>133350</xdr:colOff>
      <xdr:row>80</xdr:row>
      <xdr:rowOff>160556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39637"/>
          <a:ext cx="8382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114864</xdr:rowOff>
    </xdr:from>
    <xdr:to>
      <xdr:col>19</xdr:col>
      <xdr:colOff>133350</xdr:colOff>
      <xdr:row>80</xdr:row>
      <xdr:rowOff>123637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30864"/>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104175</xdr:rowOff>
    </xdr:from>
    <xdr:to>
      <xdr:col>15</xdr:col>
      <xdr:colOff>82550</xdr:colOff>
      <xdr:row>80</xdr:row>
      <xdr:rowOff>114864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0175"/>
          <a:ext cx="889000" cy="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104175</xdr:rowOff>
    </xdr:from>
    <xdr:to>
      <xdr:col>11</xdr:col>
      <xdr:colOff>31750</xdr:colOff>
      <xdr:row>80</xdr:row>
      <xdr:rowOff>119662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20175"/>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109756</xdr:rowOff>
    </xdr:from>
    <xdr:to>
      <xdr:col>23</xdr:col>
      <xdr:colOff>184150</xdr:colOff>
      <xdr:row>81</xdr:row>
      <xdr:rowOff>39906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126283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72837</xdr:rowOff>
    </xdr:from>
    <xdr:to>
      <xdr:col>19</xdr:col>
      <xdr:colOff>184150</xdr:colOff>
      <xdr:row>81</xdr:row>
      <xdr:rowOff>2987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5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64064</xdr:rowOff>
    </xdr:from>
    <xdr:to>
      <xdr:col>15</xdr:col>
      <xdr:colOff>133350</xdr:colOff>
      <xdr:row>80</xdr:row>
      <xdr:rowOff>165664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4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53375</xdr:rowOff>
    </xdr:from>
    <xdr:to>
      <xdr:col>11</xdr:col>
      <xdr:colOff>82550</xdr:colOff>
      <xdr:row>80</xdr:row>
      <xdr:rowOff>154975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165152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3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68862</xdr:rowOff>
    </xdr:from>
    <xdr:to>
      <xdr:col>7</xdr:col>
      <xdr:colOff>31750</xdr:colOff>
      <xdr:row>80</xdr:row>
      <xdr:rowOff>170462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155239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7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職員分布が変わったことにより国平均月額を上回ったこと等により、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、類似団体や全国平均を上回っている。今後も国家公務員給与に対する人事院勧告を尊重しながら適正な給与水準の維持に努める。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135164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70529"/>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66221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05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394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32856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93239</xdr:rowOff>
    </xdr:from>
    <xdr:to>
      <xdr:col>81</xdr:col>
      <xdr:colOff>44450</xdr:colOff>
      <xdr:row>61</xdr:row>
      <xdr:rowOff>99271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5168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93239</xdr:rowOff>
    </xdr:from>
    <xdr:to>
      <xdr:col>77</xdr:col>
      <xdr:colOff>44450</xdr:colOff>
      <xdr:row>61</xdr:row>
      <xdr:rowOff>97261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5168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103294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5571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107315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6174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20548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42439</xdr:rowOff>
    </xdr:from>
    <xdr:to>
      <xdr:col>77</xdr:col>
      <xdr:colOff>95250</xdr:colOff>
      <xdr:row>61</xdr:row>
      <xdr:rowOff>144039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128816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8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46461</xdr:rowOff>
    </xdr:from>
    <xdr:to>
      <xdr:col>73</xdr:col>
      <xdr:colOff>44450</xdr:colOff>
      <xdr:row>61</xdr:row>
      <xdr:rowOff>148061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132838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52494</xdr:rowOff>
    </xdr:from>
    <xdr:to>
      <xdr:col>68</xdr:col>
      <xdr:colOff>203200</xdr:colOff>
      <xdr:row>61</xdr:row>
      <xdr:rowOff>154094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138871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9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ポイント減となっているものの、類似団体や全国平均値を上回っている。</a:t>
          </a:r>
          <a:endParaRPr lang="ja-JP" altLang="ja-JP" sz="1400">
            <a:effectLst/>
          </a:endParaRPr>
        </a:p>
        <a:p>
          <a:r>
            <a:rPr kumimoji="1" lang="ja-JP" altLang="ja-JP" sz="1100">
              <a:solidFill>
                <a:schemeClr val="dk1"/>
              </a:solidFill>
              <a:effectLst/>
              <a:latin typeface="+mn-lt"/>
              <a:ea typeface="+mn-ea"/>
              <a:cs typeface="+mn-cs"/>
            </a:rPr>
            <a:t>　今後も庁舎建設による多額の起債発行が見込まれるため、緊急度・住民ニーズを的確に把握した事業の選択、またその他の事業に係る大規模事業計画の整理・縮小を図るなど起債依存型の事業実施を見直し、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81704</xdr:rowOff>
    </xdr:from>
    <xdr:to>
      <xdr:col>81</xdr:col>
      <xdr:colOff>44450</xdr:colOff>
      <xdr:row>42</xdr:row>
      <xdr:rowOff>138006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28260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3890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111337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41934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111337</xdr:rowOff>
    </xdr:from>
    <xdr:to>
      <xdr:col>68</xdr:col>
      <xdr:colOff>152400</xdr:colOff>
      <xdr:row>43</xdr:row>
      <xdr:rowOff>119380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30904</xdr:rowOff>
    </xdr:from>
    <xdr:to>
      <xdr:col>81</xdr:col>
      <xdr:colOff>95250</xdr:colOff>
      <xdr:row>42</xdr:row>
      <xdr:rowOff>132504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0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60537</xdr:rowOff>
    </xdr:from>
    <xdr:to>
      <xdr:col>68</xdr:col>
      <xdr:colOff>203200</xdr:colOff>
      <xdr:row>43</xdr:row>
      <xdr:rowOff>162137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146914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68580</xdr:rowOff>
    </xdr:from>
    <xdr:to>
      <xdr:col>64</xdr:col>
      <xdr:colOff>152400</xdr:colOff>
      <xdr:row>43</xdr:row>
      <xdr:rowOff>170180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154957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複合新庁舎建設事業等の大型事業の実施による</a:t>
          </a:r>
          <a:r>
            <a:rPr kumimoji="1" lang="ja-JP" altLang="ja-JP" sz="1100">
              <a:solidFill>
                <a:schemeClr val="dk1"/>
              </a:solidFill>
              <a:effectLst/>
              <a:latin typeface="+mn-lt"/>
              <a:ea typeface="+mn-ea"/>
              <a:cs typeface="+mn-cs"/>
            </a:rPr>
            <a:t>地方債現在高の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や基金現在高の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などを要因として、前年度より</a:t>
          </a:r>
          <a:r>
            <a:rPr kumimoji="1" lang="en-US" altLang="ja-JP" sz="1100">
              <a:solidFill>
                <a:schemeClr val="dk1"/>
              </a:solidFill>
              <a:effectLst/>
              <a:latin typeface="+mn-lt"/>
              <a:ea typeface="+mn-ea"/>
              <a:cs typeface="+mn-cs"/>
            </a:rPr>
            <a:t>6.9</a:t>
          </a:r>
          <a:r>
            <a:rPr kumimoji="1" lang="ja-JP" altLang="en-US" sz="1100">
              <a:solidFill>
                <a:schemeClr val="dk1"/>
              </a:solidFill>
              <a:effectLst/>
              <a:latin typeface="+mn-lt"/>
              <a:ea typeface="+mn-ea"/>
              <a:cs typeface="+mn-cs"/>
            </a:rPr>
            <a:t>ポイント増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なり、類似団体平均値を大きく上回っている。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新学校給食センター整備事業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の実施による</a:t>
          </a:r>
          <a:r>
            <a:rPr kumimoji="1" lang="ja-JP" altLang="ja-JP" sz="1100">
              <a:solidFill>
                <a:schemeClr val="dk1"/>
              </a:solidFill>
              <a:effectLst/>
              <a:latin typeface="+mn-lt"/>
              <a:ea typeface="+mn-ea"/>
              <a:cs typeface="+mn-cs"/>
            </a:rPr>
            <a:t>多額の地方債発行が予想されることから、適正な事業選択による地方債発行の抑制に努める。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95129</xdr:rowOff>
    </xdr:from>
    <xdr:to>
      <xdr:col>81</xdr:col>
      <xdr:colOff>44450</xdr:colOff>
      <xdr:row>17</xdr:row>
      <xdr:rowOff>2963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38329"/>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95129</xdr:rowOff>
    </xdr:from>
    <xdr:to>
      <xdr:col>77</xdr:col>
      <xdr:colOff>44450</xdr:colOff>
      <xdr:row>16</xdr:row>
      <xdr:rowOff>110067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38329"/>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110067</xdr:rowOff>
    </xdr:from>
    <xdr:to>
      <xdr:col>72</xdr:col>
      <xdr:colOff>203200</xdr:colOff>
      <xdr:row>17</xdr:row>
      <xdr:rowOff>23646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53267"/>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23646</xdr:rowOff>
    </xdr:from>
    <xdr:to>
      <xdr:col>68</xdr:col>
      <xdr:colOff>152400</xdr:colOff>
      <xdr:row>17</xdr:row>
      <xdr:rowOff>123613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38296"/>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123613</xdr:rowOff>
    </xdr:from>
    <xdr:to>
      <xdr:col>81</xdr:col>
      <xdr:colOff>95250</xdr:colOff>
      <xdr:row>17</xdr:row>
      <xdr:rowOff>53763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6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95690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3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44329</xdr:rowOff>
    </xdr:from>
    <xdr:to>
      <xdr:col>77</xdr:col>
      <xdr:colOff>95250</xdr:colOff>
      <xdr:row>16</xdr:row>
      <xdr:rowOff>145929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130706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73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59267</xdr:rowOff>
    </xdr:from>
    <xdr:to>
      <xdr:col>73</xdr:col>
      <xdr:colOff>44450</xdr:colOff>
      <xdr:row>16</xdr:row>
      <xdr:rowOff>160867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145644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8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144296</xdr:rowOff>
    </xdr:from>
    <xdr:to>
      <xdr:col>68</xdr:col>
      <xdr:colOff>203200</xdr:colOff>
      <xdr:row>17</xdr:row>
      <xdr:rowOff>74446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8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59223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97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159190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7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78,123
77,450
231.25
39,386,680
38,107,724
1,133,208
19,179,245
32,363,761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ポイント増加しているものの、類似団体、全国平均よりは下回っている。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108712</xdr:rowOff>
    </xdr:from>
    <xdr:to>
      <xdr:col>24</xdr:col>
      <xdr:colOff>25400</xdr:colOff>
      <xdr:row>36</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113284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113284</xdr:rowOff>
    </xdr:from>
    <xdr:to>
      <xdr:col>11</xdr:col>
      <xdr:colOff>9525</xdr:colOff>
      <xdr:row>37</xdr:row>
      <xdr:rowOff>24130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83583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57912</xdr:rowOff>
    </xdr:from>
    <xdr:to>
      <xdr:col>20</xdr:col>
      <xdr:colOff>38100</xdr:colOff>
      <xdr:row>36</xdr:row>
      <xdr:rowOff>159512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169689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62484</xdr:rowOff>
    </xdr:from>
    <xdr:to>
      <xdr:col>11</xdr:col>
      <xdr:colOff>60325</xdr:colOff>
      <xdr:row>36</xdr:row>
      <xdr:rowOff>164084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2811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老朽化に伴う公共施設の維持管理に要する経費が増大していることから、前年度に比べ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ポイント増加し、類似団体や県平均より上回っている状況である。</a:t>
          </a:r>
          <a:endParaRPr lang="ja-JP" altLang="ja-JP" sz="1400">
            <a:effectLst/>
          </a:endParaRPr>
        </a:p>
        <a:p>
          <a:r>
            <a:rPr kumimoji="1" lang="ja-JP" altLang="ja-JP" sz="1100">
              <a:solidFill>
                <a:schemeClr val="dk1"/>
              </a:solidFill>
              <a:effectLst/>
              <a:latin typeface="+mn-lt"/>
              <a:ea typeface="+mn-ea"/>
              <a:cs typeface="+mn-cs"/>
            </a:rPr>
            <a:t>　今後は、経費の削減及び公共施設等総合管理計画に基づいた老朽化した施設の集約化・複合化や長寿命化を行うことにより、経常費用の削減に努める。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46400"/>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17</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511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16</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51125"/>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85725</xdr:rowOff>
    </xdr:from>
    <xdr:to>
      <xdr:col>82</xdr:col>
      <xdr:colOff>158750</xdr:colOff>
      <xdr:row>18</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57802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152400</xdr:rowOff>
    </xdr:from>
    <xdr:to>
      <xdr:col>78</xdr:col>
      <xdr:colOff>120650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28575</xdr:rowOff>
    </xdr:from>
    <xdr:to>
      <xdr:col>69</xdr:col>
      <xdr:colOff>142875</xdr:colOff>
      <xdr:row>15</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140352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66675</xdr:rowOff>
    </xdr:from>
    <xdr:to>
      <xdr:col>65</xdr:col>
      <xdr:colOff>53975</xdr:colOff>
      <xdr:row>16</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ポイント増となり、全国平均、鹿児島県平均及び類似団体平均との開きが大きい状況である。</a:t>
          </a:r>
          <a:endParaRPr lang="ja-JP" altLang="ja-JP" sz="1400">
            <a:effectLst/>
          </a:endParaRPr>
        </a:p>
        <a:p>
          <a:r>
            <a:rPr kumimoji="1" lang="ja-JP" altLang="ja-JP" sz="1100">
              <a:solidFill>
                <a:schemeClr val="dk1"/>
              </a:solidFill>
              <a:effectLst/>
              <a:latin typeface="+mn-lt"/>
              <a:ea typeface="+mn-ea"/>
              <a:cs typeface="+mn-cs"/>
            </a:rPr>
            <a:t>　近年人口増加の影響もあり、地方税については微増ではあるものの、それ以上に扶助費の増加が大きく、扶助費の適正支給による抑制に努める。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3175</xdr:rowOff>
    </xdr:from>
    <xdr:to>
      <xdr:col>24</xdr:col>
      <xdr:colOff>25400</xdr:colOff>
      <xdr:row>58</xdr:row>
      <xdr:rowOff>98425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4727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377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155575</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85325"/>
          <a:ext cx="8890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155575</xdr:rowOff>
    </xdr:from>
    <xdr:to>
      <xdr:col>11</xdr:col>
      <xdr:colOff>9525</xdr:colOff>
      <xdr:row>58</xdr:row>
      <xdr:rowOff>107950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85325"/>
          <a:ext cx="889000" cy="46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47625</xdr:rowOff>
    </xdr:from>
    <xdr:to>
      <xdr:col>24</xdr:col>
      <xdr:colOff>76200</xdr:colOff>
      <xdr:row>58</xdr:row>
      <xdr:rowOff>149225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19702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123825</xdr:rowOff>
    </xdr:from>
    <xdr:to>
      <xdr:col>20</xdr:col>
      <xdr:colOff>38100</xdr:colOff>
      <xdr:row>58</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104775</xdr:rowOff>
    </xdr:from>
    <xdr:to>
      <xdr:col>11</xdr:col>
      <xdr:colOff>60325</xdr:colOff>
      <xdr:row>56</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19702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、類似団体や全国平均と比べ上回っている。今後は特別会計の事業見直しや節減を推進し、他会計への繰出金の抑制に努める。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16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90424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253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xdr:rowOff>
    </xdr:from>
    <xdr:to>
      <xdr:col>73</xdr:col>
      <xdr:colOff>180975</xdr:colOff>
      <xdr:row>58</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52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xdr:rowOff>
    </xdr:from>
    <xdr:to>
      <xdr:col>69</xdr:col>
      <xdr:colOff>92075</xdr:colOff>
      <xdr:row>58</xdr:row>
      <xdr:rowOff>90424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522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21336</xdr:rowOff>
    </xdr:from>
    <xdr:to>
      <xdr:col>82</xdr:col>
      <xdr:colOff>158750</xdr:colOff>
      <xdr:row>58</xdr:row>
      <xdr:rowOff>122936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164863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39624</xdr:rowOff>
    </xdr:from>
    <xdr:to>
      <xdr:col>78</xdr:col>
      <xdr:colOff>120650</xdr:colOff>
      <xdr:row>58</xdr:row>
      <xdr:rowOff>141224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128778</xdr:rowOff>
    </xdr:from>
    <xdr:to>
      <xdr:col>69</xdr:col>
      <xdr:colOff>142875</xdr:colOff>
      <xdr:row>58</xdr:row>
      <xdr:rowOff>58928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39624</xdr:rowOff>
    </xdr:from>
    <xdr:to>
      <xdr:col>65</xdr:col>
      <xdr:colOff>53975</xdr:colOff>
      <xdr:row>58</xdr:row>
      <xdr:rowOff>141224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126001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7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増となっているが</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補助金の整理等を行ってきた結果、</a:t>
          </a:r>
          <a:r>
            <a:rPr kumimoji="1" lang="ja-JP" altLang="ja-JP" sz="1100">
              <a:solidFill>
                <a:schemeClr val="dk1"/>
              </a:solidFill>
              <a:effectLst/>
              <a:latin typeface="+mn-lt"/>
              <a:ea typeface="+mn-ea"/>
              <a:cs typeface="+mn-cs"/>
            </a:rPr>
            <a:t>類似団体や全国平均を大きく下回っている。</a:t>
          </a:r>
          <a:r>
            <a:rPr kumimoji="1" lang="ja-JP" altLang="ja-JP" sz="1100" b="0" i="0" baseline="0">
              <a:solidFill>
                <a:schemeClr val="dk1"/>
              </a:solidFill>
              <a:effectLst/>
              <a:latin typeface="+mn-lt"/>
              <a:ea typeface="+mn-ea"/>
              <a:cs typeface="+mn-cs"/>
            </a:rPr>
            <a:t>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53848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8740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5874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49276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5855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26416</xdr:rowOff>
    </xdr:from>
    <xdr:to>
      <xdr:col>69</xdr:col>
      <xdr:colOff>92075</xdr:colOff>
      <xdr:row>34</xdr:row>
      <xdr:rowOff>58420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58557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83075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147066</xdr:rowOff>
    </xdr:from>
    <xdr:to>
      <xdr:col>69</xdr:col>
      <xdr:colOff>142875</xdr:colOff>
      <xdr:row>34</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xdr:rowOff>
    </xdr:from>
    <xdr:to>
      <xdr:col>65</xdr:col>
      <xdr:colOff>53975</xdr:colOff>
      <xdr:row>34</xdr:row>
      <xdr:rowOff>109220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119397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ポイント減とな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依然として高い水準が続いている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、類似団体平均値との開きは</a:t>
          </a:r>
          <a:r>
            <a:rPr kumimoji="1" lang="ja-JP" altLang="en-US" sz="1100">
              <a:solidFill>
                <a:schemeClr val="dk1"/>
              </a:solidFill>
              <a:effectLst/>
              <a:latin typeface="+mn-lt"/>
              <a:ea typeface="+mn-ea"/>
              <a:cs typeface="+mn-cs"/>
            </a:rPr>
            <a:t>縮まってきた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市町村合併及び近年の人口増加に伴い、大規模事業が増加したこと</a:t>
          </a:r>
          <a:r>
            <a:rPr kumimoji="1" lang="ja-JP" altLang="en-US" sz="1100">
              <a:solidFill>
                <a:schemeClr val="dk1"/>
              </a:solidFill>
              <a:effectLst/>
              <a:latin typeface="+mn-lt"/>
              <a:ea typeface="+mn-ea"/>
              <a:cs typeface="+mn-cs"/>
            </a:rPr>
            <a:t>により高い水準が続いてきたが、</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新給食センター整備事業</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実施による</a:t>
          </a:r>
          <a:r>
            <a:rPr kumimoji="1" lang="ja-JP" altLang="ja-JP" sz="1100">
              <a:solidFill>
                <a:schemeClr val="dk1"/>
              </a:solidFill>
              <a:effectLst/>
              <a:latin typeface="+mn-lt"/>
              <a:ea typeface="+mn-ea"/>
              <a:cs typeface="+mn-cs"/>
            </a:rPr>
            <a:t>多額の地方債発行が予想されることから、適正な事業選択による地方債発行の抑制に努める。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78</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8673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157480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416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78</xdr:row>
      <xdr:rowOff>157480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22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123189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229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163830</xdr:rowOff>
    </xdr:from>
    <xdr:to>
      <xdr:col>20</xdr:col>
      <xdr:colOff>38100</xdr:colOff>
      <xdr:row>78</xdr:row>
      <xdr:rowOff>93980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78757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72389</xdr:rowOff>
    </xdr:from>
    <xdr:to>
      <xdr:col>6</xdr:col>
      <xdr:colOff>171450</xdr:colOff>
      <xdr:row>80</xdr:row>
      <xdr:rowOff>2539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158766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また、物件費についても公共施設の維持管理に多額の経費を要していることから民間委託や指定管理への検討を進めて行くことで、コスト削減に努める。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43180</xdr:rowOff>
    </xdr:from>
    <xdr:to>
      <xdr:col>82</xdr:col>
      <xdr:colOff>107950</xdr:colOff>
      <xdr:row>80</xdr:row>
      <xdr:rowOff>54611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901930"/>
          <a:ext cx="0" cy="868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26688</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54611</xdr:rowOff>
    </xdr:from>
    <xdr:to>
      <xdr:col>82</xdr:col>
      <xdr:colOff>196850</xdr:colOff>
      <xdr:row>80</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129557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64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43180</xdr:rowOff>
    </xdr:from>
    <xdr:to>
      <xdr:col>82</xdr:col>
      <xdr:colOff>196850</xdr:colOff>
      <xdr:row>75</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90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76</xdr:row>
      <xdr:rowOff>85089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276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25416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227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53339</xdr:rowOff>
    </xdr:from>
    <xdr:to>
      <xdr:col>82</xdr:col>
      <xdr:colOff>158750</xdr:colOff>
      <xdr:row>77</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75</xdr:row>
      <xdr:rowOff>168911</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8194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31750</xdr:rowOff>
    </xdr:from>
    <xdr:to>
      <xdr:col>73</xdr:col>
      <xdr:colOff>180975</xdr:colOff>
      <xdr:row>75</xdr:row>
      <xdr:rowOff>123190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1905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31750</xdr:rowOff>
    </xdr:from>
    <xdr:to>
      <xdr:col>69</xdr:col>
      <xdr:colOff>92075</xdr:colOff>
      <xdr:row>76</xdr:row>
      <xdr:rowOff>88900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190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34289</xdr:rowOff>
    </xdr:from>
    <xdr:to>
      <xdr:col>82</xdr:col>
      <xdr:colOff>158750</xdr:colOff>
      <xdr:row>76</xdr:row>
      <xdr:rowOff>135889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50817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152400</xdr:rowOff>
    </xdr:from>
    <xdr:to>
      <xdr:col>69</xdr:col>
      <xdr:colOff>142875</xdr:colOff>
      <xdr:row>74</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92727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158712</xdr:rowOff>
    </xdr:from>
    <xdr:to>
      <xdr:col>29</xdr:col>
      <xdr:colOff>127000</xdr:colOff>
      <xdr:row>20</xdr:row>
      <xdr:rowOff>30975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63887"/>
          <a:ext cx="647700" cy="43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30975</xdr:rowOff>
    </xdr:from>
    <xdr:to>
      <xdr:col>26</xdr:col>
      <xdr:colOff>50800</xdr:colOff>
      <xdr:row>20</xdr:row>
      <xdr:rowOff>42837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7600"/>
          <a:ext cx="698500" cy="11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10338</xdr:rowOff>
    </xdr:from>
    <xdr:to>
      <xdr:col>22</xdr:col>
      <xdr:colOff>114300</xdr:colOff>
      <xdr:row>20</xdr:row>
      <xdr:rowOff>42837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86963"/>
          <a:ext cx="698500" cy="32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161747</xdr:rowOff>
    </xdr:from>
    <xdr:to>
      <xdr:col>18</xdr:col>
      <xdr:colOff>177800</xdr:colOff>
      <xdr:row>20</xdr:row>
      <xdr:rowOff>10338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66922"/>
          <a:ext cx="698500" cy="20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107912</xdr:rowOff>
    </xdr:from>
    <xdr:to>
      <xdr:col>29</xdr:col>
      <xdr:colOff>177800</xdr:colOff>
      <xdr:row>20</xdr:row>
      <xdr:rowOff>38062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13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16489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151625</xdr:rowOff>
    </xdr:from>
    <xdr:to>
      <xdr:col>26</xdr:col>
      <xdr:colOff>101600</xdr:colOff>
      <xdr:row>20</xdr:row>
      <xdr:rowOff>81775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6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66552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163487</xdr:rowOff>
    </xdr:from>
    <xdr:to>
      <xdr:col>22</xdr:col>
      <xdr:colOff>165100</xdr:colOff>
      <xdr:row>20</xdr:row>
      <xdr:rowOff>93637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6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78414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5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130988</xdr:rowOff>
    </xdr:from>
    <xdr:to>
      <xdr:col>19</xdr:col>
      <xdr:colOff>38100</xdr:colOff>
      <xdr:row>20</xdr:row>
      <xdr:rowOff>61138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36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45915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2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110947</xdr:rowOff>
    </xdr:from>
    <xdr:to>
      <xdr:col>15</xdr:col>
      <xdr:colOff>101600</xdr:colOff>
      <xdr:row>20</xdr:row>
      <xdr:rowOff>41097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16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25874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82619</xdr:rowOff>
    </xdr:from>
    <xdr:to>
      <xdr:col>29</xdr:col>
      <xdr:colOff>127000</xdr:colOff>
      <xdr:row>35</xdr:row>
      <xdr:rowOff>97217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92969"/>
          <a:ext cx="647700" cy="14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5221</xdr:rowOff>
    </xdr:from>
    <xdr:to>
      <xdr:col>26</xdr:col>
      <xdr:colOff>50800</xdr:colOff>
      <xdr:row>35</xdr:row>
      <xdr:rowOff>82619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15571"/>
          <a:ext cx="698500" cy="77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306843</xdr:rowOff>
    </xdr:from>
    <xdr:to>
      <xdr:col>22</xdr:col>
      <xdr:colOff>114300</xdr:colOff>
      <xdr:row>35</xdr:row>
      <xdr:rowOff>5221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74293"/>
          <a:ext cx="698500" cy="4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269777</xdr:rowOff>
    </xdr:from>
    <xdr:to>
      <xdr:col>18</xdr:col>
      <xdr:colOff>177800</xdr:colOff>
      <xdr:row>34</xdr:row>
      <xdr:rowOff>306843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37227"/>
          <a:ext cx="6985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325145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46417</xdr:rowOff>
    </xdr:from>
    <xdr:to>
      <xdr:col>29</xdr:col>
      <xdr:colOff>177800</xdr:colOff>
      <xdr:row>35</xdr:row>
      <xdr:rowOff>148017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6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234394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0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31819</xdr:rowOff>
    </xdr:from>
    <xdr:to>
      <xdr:col>26</xdr:col>
      <xdr:colOff>101600</xdr:colOff>
      <xdr:row>35</xdr:row>
      <xdr:rowOff>133419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4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143596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11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297321</xdr:rowOff>
    </xdr:from>
    <xdr:to>
      <xdr:col>22</xdr:col>
      <xdr:colOff>165100</xdr:colOff>
      <xdr:row>35</xdr:row>
      <xdr:rowOff>56021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66198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256043</xdr:rowOff>
    </xdr:from>
    <xdr:to>
      <xdr:col>19</xdr:col>
      <xdr:colOff>38100</xdr:colOff>
      <xdr:row>35</xdr:row>
      <xdr:rowOff>14743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2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92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218977</xdr:rowOff>
    </xdr:from>
    <xdr:to>
      <xdr:col>15</xdr:col>
      <xdr:colOff>101600</xdr:colOff>
      <xdr:row>34</xdr:row>
      <xdr:rowOff>320577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330754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5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78,123
77,450
231.25
39,386,680
38,107,724
1,133,208
19,179,245
32,363,761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99515</xdr:rowOff>
    </xdr:from>
    <xdr:to>
      <xdr:col>24</xdr:col>
      <xdr:colOff>63500</xdr:colOff>
      <xdr:row>37</xdr:row>
      <xdr:rowOff>151652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43165"/>
          <a:ext cx="838200" cy="5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151652</xdr:rowOff>
    </xdr:from>
    <xdr:to>
      <xdr:col>19</xdr:col>
      <xdr:colOff>177800</xdr:colOff>
      <xdr:row>38</xdr:row>
      <xdr:rowOff>3242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5302"/>
          <a:ext cx="889000" cy="2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138704</xdr:rowOff>
    </xdr:from>
    <xdr:to>
      <xdr:col>15</xdr:col>
      <xdr:colOff>50800</xdr:colOff>
      <xdr:row>38</xdr:row>
      <xdr:rowOff>3242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82354"/>
          <a:ext cx="889000" cy="3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123339</xdr:rowOff>
    </xdr:from>
    <xdr:to>
      <xdr:col>10</xdr:col>
      <xdr:colOff>114300</xdr:colOff>
      <xdr:row>37</xdr:row>
      <xdr:rowOff>138704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66989"/>
          <a:ext cx="8890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48715</xdr:rowOff>
    </xdr:from>
    <xdr:to>
      <xdr:col>24</xdr:col>
      <xdr:colOff>114300</xdr:colOff>
      <xdr:row>37</xdr:row>
      <xdr:rowOff>150315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9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100852</xdr:rowOff>
    </xdr:from>
    <xdr:to>
      <xdr:col>20</xdr:col>
      <xdr:colOff>38100</xdr:colOff>
      <xdr:row>38</xdr:row>
      <xdr:rowOff>31003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4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22130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123892</xdr:rowOff>
    </xdr:from>
    <xdr:to>
      <xdr:col>15</xdr:col>
      <xdr:colOff>101600</xdr:colOff>
      <xdr:row>38</xdr:row>
      <xdr:rowOff>54042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45169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87904</xdr:rowOff>
    </xdr:from>
    <xdr:to>
      <xdr:col>10</xdr:col>
      <xdr:colOff>165100</xdr:colOff>
      <xdr:row>38</xdr:row>
      <xdr:rowOff>18054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9181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72539</xdr:rowOff>
    </xdr:from>
    <xdr:to>
      <xdr:col>6</xdr:col>
      <xdr:colOff>38100</xdr:colOff>
      <xdr:row>38</xdr:row>
      <xdr:rowOff>2688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161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165266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0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45233</xdr:rowOff>
    </xdr:from>
    <xdr:to>
      <xdr:col>24</xdr:col>
      <xdr:colOff>63500</xdr:colOff>
      <xdr:row>58</xdr:row>
      <xdr:rowOff>62351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89333"/>
          <a:ext cx="838200" cy="1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62351</xdr:rowOff>
    </xdr:from>
    <xdr:to>
      <xdr:col>19</xdr:col>
      <xdr:colOff>177800</xdr:colOff>
      <xdr:row>58</xdr:row>
      <xdr:rowOff>67759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06451"/>
          <a:ext cx="889000" cy="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67759</xdr:rowOff>
    </xdr:from>
    <xdr:to>
      <xdr:col>15</xdr:col>
      <xdr:colOff>50800</xdr:colOff>
      <xdr:row>58</xdr:row>
      <xdr:rowOff>83618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11859"/>
          <a:ext cx="889000" cy="1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73690</xdr:rowOff>
    </xdr:from>
    <xdr:to>
      <xdr:col>10</xdr:col>
      <xdr:colOff>114300</xdr:colOff>
      <xdr:row>58</xdr:row>
      <xdr:rowOff>83618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17790"/>
          <a:ext cx="889000" cy="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165883</xdr:rowOff>
    </xdr:from>
    <xdr:to>
      <xdr:col>24</xdr:col>
      <xdr:colOff>114300</xdr:colOff>
      <xdr:row>58</xdr:row>
      <xdr:rowOff>96033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11551</xdr:rowOff>
    </xdr:from>
    <xdr:to>
      <xdr:col>20</xdr:col>
      <xdr:colOff>38100</xdr:colOff>
      <xdr:row>58</xdr:row>
      <xdr:rowOff>113151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104278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16959</xdr:rowOff>
    </xdr:from>
    <xdr:to>
      <xdr:col>15</xdr:col>
      <xdr:colOff>101600</xdr:colOff>
      <xdr:row>58</xdr:row>
      <xdr:rowOff>118559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109686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32818</xdr:rowOff>
    </xdr:from>
    <xdr:to>
      <xdr:col>10</xdr:col>
      <xdr:colOff>165100</xdr:colOff>
      <xdr:row>58</xdr:row>
      <xdr:rowOff>134418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7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125545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22890</xdr:rowOff>
    </xdr:from>
    <xdr:to>
      <xdr:col>6</xdr:col>
      <xdr:colOff>38100</xdr:colOff>
      <xdr:row>58</xdr:row>
      <xdr:rowOff>124490</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141017</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4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38658</xdr:rowOff>
    </xdr:from>
    <xdr:to>
      <xdr:col>24</xdr:col>
      <xdr:colOff>63500</xdr:colOff>
      <xdr:row>78</xdr:row>
      <xdr:rowOff>115582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11758"/>
          <a:ext cx="8382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115582</xdr:rowOff>
    </xdr:from>
    <xdr:to>
      <xdr:col>19</xdr:col>
      <xdr:colOff>177800</xdr:colOff>
      <xdr:row>78</xdr:row>
      <xdr:rowOff>116269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88682"/>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116269</xdr:rowOff>
    </xdr:from>
    <xdr:to>
      <xdr:col>15</xdr:col>
      <xdr:colOff>50800</xdr:colOff>
      <xdr:row>78</xdr:row>
      <xdr:rowOff>139661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89369"/>
          <a:ext cx="8890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139661</xdr:rowOff>
    </xdr:from>
    <xdr:to>
      <xdr:col>10</xdr:col>
      <xdr:colOff>114300</xdr:colOff>
      <xdr:row>78</xdr:row>
      <xdr:rowOff>141452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1276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159308</xdr:rowOff>
    </xdr:from>
    <xdr:to>
      <xdr:col>24</xdr:col>
      <xdr:colOff>114300</xdr:colOff>
      <xdr:row>78</xdr:row>
      <xdr:rowOff>89458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137735</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64782</xdr:rowOff>
    </xdr:from>
    <xdr:to>
      <xdr:col>20</xdr:col>
      <xdr:colOff>38100</xdr:colOff>
      <xdr:row>78</xdr:row>
      <xdr:rowOff>166382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157509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65469</xdr:rowOff>
    </xdr:from>
    <xdr:to>
      <xdr:col>15</xdr:col>
      <xdr:colOff>101600</xdr:colOff>
      <xdr:row>78</xdr:row>
      <xdr:rowOff>167069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158196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88861</xdr:rowOff>
    </xdr:from>
    <xdr:to>
      <xdr:col>10</xdr:col>
      <xdr:colOff>165100</xdr:colOff>
      <xdr:row>79</xdr:row>
      <xdr:rowOff>19011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6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10138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90652</xdr:rowOff>
    </xdr:from>
    <xdr:to>
      <xdr:col>6</xdr:col>
      <xdr:colOff>38100</xdr:colOff>
      <xdr:row>79</xdr:row>
      <xdr:rowOff>20802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11929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84531</xdr:rowOff>
    </xdr:from>
    <xdr:to>
      <xdr:col>24</xdr:col>
      <xdr:colOff>63500</xdr:colOff>
      <xdr:row>95</xdr:row>
      <xdr:rowOff>6077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200831"/>
          <a:ext cx="838200" cy="9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6077</xdr:rowOff>
    </xdr:from>
    <xdr:to>
      <xdr:col>19</xdr:col>
      <xdr:colOff>177800</xdr:colOff>
      <xdr:row>95</xdr:row>
      <xdr:rowOff>155397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293827"/>
          <a:ext cx="889000" cy="14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67408</xdr:rowOff>
    </xdr:from>
    <xdr:to>
      <xdr:col>15</xdr:col>
      <xdr:colOff>50800</xdr:colOff>
      <xdr:row>95</xdr:row>
      <xdr:rowOff>155397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355158"/>
          <a:ext cx="8890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67408</xdr:rowOff>
    </xdr:from>
    <xdr:to>
      <xdr:col>10</xdr:col>
      <xdr:colOff>114300</xdr:colOff>
      <xdr:row>97</xdr:row>
      <xdr:rowOff>87885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355158"/>
          <a:ext cx="889000" cy="36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33731</xdr:rowOff>
    </xdr:from>
    <xdr:to>
      <xdr:col>24</xdr:col>
      <xdr:colOff>114300</xdr:colOff>
      <xdr:row>94</xdr:row>
      <xdr:rowOff>135331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1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56608</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0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126727</xdr:rowOff>
    </xdr:from>
    <xdr:to>
      <xdr:col>20</xdr:col>
      <xdr:colOff>38100</xdr:colOff>
      <xdr:row>95</xdr:row>
      <xdr:rowOff>56877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2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73404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0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104597</xdr:rowOff>
    </xdr:from>
    <xdr:to>
      <xdr:col>15</xdr:col>
      <xdr:colOff>101600</xdr:colOff>
      <xdr:row>96</xdr:row>
      <xdr:rowOff>34747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39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51274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16608</xdr:rowOff>
    </xdr:from>
    <xdr:to>
      <xdr:col>10</xdr:col>
      <xdr:colOff>165100</xdr:colOff>
      <xdr:row>95</xdr:row>
      <xdr:rowOff>118208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3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134735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07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37085</xdr:rowOff>
    </xdr:from>
    <xdr:to>
      <xdr:col>6</xdr:col>
      <xdr:colOff>38100</xdr:colOff>
      <xdr:row>97</xdr:row>
      <xdr:rowOff>138685</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6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155212</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44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16492</xdr:rowOff>
    </xdr:from>
    <xdr:to>
      <xdr:col>55</xdr:col>
      <xdr:colOff>0</xdr:colOff>
      <xdr:row>38</xdr:row>
      <xdr:rowOff>37417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531592"/>
          <a:ext cx="838200" cy="2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144569</xdr:rowOff>
    </xdr:from>
    <xdr:to>
      <xdr:col>50</xdr:col>
      <xdr:colOff>114300</xdr:colOff>
      <xdr:row>38</xdr:row>
      <xdr:rowOff>16492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88219"/>
          <a:ext cx="889000" cy="4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144569</xdr:rowOff>
    </xdr:from>
    <xdr:to>
      <xdr:col>45</xdr:col>
      <xdr:colOff>177800</xdr:colOff>
      <xdr:row>38</xdr:row>
      <xdr:rowOff>23876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88219"/>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55240</xdr:rowOff>
    </xdr:from>
    <xdr:to>
      <xdr:col>41</xdr:col>
      <xdr:colOff>50800</xdr:colOff>
      <xdr:row>38</xdr:row>
      <xdr:rowOff>23876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13090"/>
          <a:ext cx="889000" cy="8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158067</xdr:rowOff>
    </xdr:from>
    <xdr:to>
      <xdr:col>55</xdr:col>
      <xdr:colOff>50800</xdr:colOff>
      <xdr:row>38</xdr:row>
      <xdr:rowOff>88216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5017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72994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1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137142</xdr:rowOff>
    </xdr:from>
    <xdr:to>
      <xdr:col>50</xdr:col>
      <xdr:colOff>165100</xdr:colOff>
      <xdr:row>38</xdr:row>
      <xdr:rowOff>67292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58419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7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93769</xdr:rowOff>
    </xdr:from>
    <xdr:to>
      <xdr:col>46</xdr:col>
      <xdr:colOff>38100</xdr:colOff>
      <xdr:row>38</xdr:row>
      <xdr:rowOff>23919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3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15046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3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144526</xdr:rowOff>
    </xdr:from>
    <xdr:to>
      <xdr:col>41</xdr:col>
      <xdr:colOff>101600</xdr:colOff>
      <xdr:row>38</xdr:row>
      <xdr:rowOff>74676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65803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4440</xdr:rowOff>
    </xdr:from>
    <xdr:to>
      <xdr:col>36</xdr:col>
      <xdr:colOff>165100</xdr:colOff>
      <xdr:row>33</xdr:row>
      <xdr:rowOff>106040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97167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5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51036</xdr:rowOff>
    </xdr:from>
    <xdr:to>
      <xdr:col>55</xdr:col>
      <xdr:colOff>0</xdr:colOff>
      <xdr:row>55</xdr:row>
      <xdr:rowOff>95537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309336"/>
          <a:ext cx="838200" cy="2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51036</xdr:rowOff>
    </xdr:from>
    <xdr:to>
      <xdr:col>50</xdr:col>
      <xdr:colOff>114300</xdr:colOff>
      <xdr:row>56</xdr:row>
      <xdr:rowOff>76988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309336"/>
          <a:ext cx="889000" cy="3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30984</xdr:rowOff>
    </xdr:from>
    <xdr:to>
      <xdr:col>45</xdr:col>
      <xdr:colOff>177800</xdr:colOff>
      <xdr:row>56</xdr:row>
      <xdr:rowOff>76988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60734"/>
          <a:ext cx="889000" cy="21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30984</xdr:rowOff>
    </xdr:from>
    <xdr:to>
      <xdr:col>41</xdr:col>
      <xdr:colOff>50800</xdr:colOff>
      <xdr:row>56</xdr:row>
      <xdr:rowOff>9768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460734"/>
          <a:ext cx="889000" cy="15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44737</xdr:rowOff>
    </xdr:from>
    <xdr:to>
      <xdr:col>55</xdr:col>
      <xdr:colOff>50800</xdr:colOff>
      <xdr:row>55</xdr:row>
      <xdr:rowOff>146337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67614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2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236</xdr:rowOff>
    </xdr:from>
    <xdr:to>
      <xdr:col>50</xdr:col>
      <xdr:colOff>165100</xdr:colOff>
      <xdr:row>54</xdr:row>
      <xdr:rowOff>101836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2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118363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03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26188</xdr:rowOff>
    </xdr:from>
    <xdr:to>
      <xdr:col>46</xdr:col>
      <xdr:colOff>38100</xdr:colOff>
      <xdr:row>56</xdr:row>
      <xdr:rowOff>127788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144315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0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151634</xdr:rowOff>
    </xdr:from>
    <xdr:to>
      <xdr:col>41</xdr:col>
      <xdr:colOff>101600</xdr:colOff>
      <xdr:row>55</xdr:row>
      <xdr:rowOff>81784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98311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8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130418</xdr:rowOff>
    </xdr:from>
    <xdr:to>
      <xdr:col>36</xdr:col>
      <xdr:colOff>165100</xdr:colOff>
      <xdr:row>56</xdr:row>
      <xdr:rowOff>60568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77095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3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42926</xdr:rowOff>
    </xdr:from>
    <xdr:to>
      <xdr:col>55</xdr:col>
      <xdr:colOff>0</xdr:colOff>
      <xdr:row>77</xdr:row>
      <xdr:rowOff>164427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387326"/>
          <a:ext cx="838200" cy="97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42926</xdr:rowOff>
    </xdr:from>
    <xdr:to>
      <xdr:col>50</xdr:col>
      <xdr:colOff>114300</xdr:colOff>
      <xdr:row>76</xdr:row>
      <xdr:rowOff>121469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387326"/>
          <a:ext cx="889000" cy="76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41152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4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91808</xdr:rowOff>
    </xdr:from>
    <xdr:to>
      <xdr:col>45</xdr:col>
      <xdr:colOff>177800</xdr:colOff>
      <xdr:row>76</xdr:row>
      <xdr:rowOff>121469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779108"/>
          <a:ext cx="889000" cy="37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91808</xdr:rowOff>
    </xdr:from>
    <xdr:to>
      <xdr:col>41</xdr:col>
      <xdr:colOff>50800</xdr:colOff>
      <xdr:row>75</xdr:row>
      <xdr:rowOff>155626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79108"/>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113627</xdr:rowOff>
    </xdr:from>
    <xdr:to>
      <xdr:col>55</xdr:col>
      <xdr:colOff>50800</xdr:colOff>
      <xdr:row>78</xdr:row>
      <xdr:rowOff>43777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92054</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9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163576</xdr:rowOff>
    </xdr:from>
    <xdr:to>
      <xdr:col>50</xdr:col>
      <xdr:colOff>165100</xdr:colOff>
      <xdr:row>72</xdr:row>
      <xdr:rowOff>93726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3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110253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11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70669</xdr:rowOff>
    </xdr:from>
    <xdr:to>
      <xdr:col>46</xdr:col>
      <xdr:colOff>38100</xdr:colOff>
      <xdr:row>77</xdr:row>
      <xdr:rowOff>819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1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17346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87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41008</xdr:rowOff>
    </xdr:from>
    <xdr:to>
      <xdr:col>41</xdr:col>
      <xdr:colOff>101600</xdr:colOff>
      <xdr:row>74</xdr:row>
      <xdr:rowOff>142608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159135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5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104826</xdr:rowOff>
    </xdr:from>
    <xdr:to>
      <xdr:col>36</xdr:col>
      <xdr:colOff>165100</xdr:colOff>
      <xdr:row>76</xdr:row>
      <xdr:rowOff>34976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51503</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7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141923</xdr:rowOff>
    </xdr:from>
    <xdr:to>
      <xdr:col>55</xdr:col>
      <xdr:colOff>0</xdr:colOff>
      <xdr:row>98</xdr:row>
      <xdr:rowOff>49504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429673"/>
          <a:ext cx="838200" cy="4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9144</xdr:rowOff>
    </xdr:from>
    <xdr:to>
      <xdr:col>50</xdr:col>
      <xdr:colOff>114300</xdr:colOff>
      <xdr:row>98</xdr:row>
      <xdr:rowOff>49504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11244"/>
          <a:ext cx="889000" cy="4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142672</xdr:rowOff>
    </xdr:from>
    <xdr:to>
      <xdr:col>45</xdr:col>
      <xdr:colOff>177800</xdr:colOff>
      <xdr:row>98</xdr:row>
      <xdr:rowOff>9144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773322"/>
          <a:ext cx="889000" cy="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142672</xdr:rowOff>
    </xdr:from>
    <xdr:to>
      <xdr:col>41</xdr:col>
      <xdr:colOff>50800</xdr:colOff>
      <xdr:row>97</xdr:row>
      <xdr:rowOff>161544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73322"/>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91123</xdr:rowOff>
    </xdr:from>
    <xdr:to>
      <xdr:col>55</xdr:col>
      <xdr:colOff>50800</xdr:colOff>
      <xdr:row>96</xdr:row>
      <xdr:rowOff>21273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7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114000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2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170154</xdr:rowOff>
    </xdr:from>
    <xdr:to>
      <xdr:col>50</xdr:col>
      <xdr:colOff>165100</xdr:colOff>
      <xdr:row>98</xdr:row>
      <xdr:rowOff>100304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91431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9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129794</xdr:rowOff>
    </xdr:from>
    <xdr:to>
      <xdr:col>46</xdr:col>
      <xdr:colOff>38100</xdr:colOff>
      <xdr:row>98</xdr:row>
      <xdr:rowOff>59944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51071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91872</xdr:rowOff>
    </xdr:from>
    <xdr:to>
      <xdr:col>41</xdr:col>
      <xdr:colOff>101600</xdr:colOff>
      <xdr:row>98</xdr:row>
      <xdr:rowOff>22022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110744</xdr:rowOff>
    </xdr:from>
    <xdr:to>
      <xdr:col>36</xdr:col>
      <xdr:colOff>165100</xdr:colOff>
      <xdr:row>98</xdr:row>
      <xdr:rowOff>40894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32021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6143</xdr:rowOff>
    </xdr:from>
    <xdr:to>
      <xdr:col>85</xdr:col>
      <xdr:colOff>127000</xdr:colOff>
      <xdr:row>39</xdr:row>
      <xdr:rowOff>26728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92693"/>
          <a:ext cx="8382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9078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69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6143</xdr:rowOff>
    </xdr:from>
    <xdr:to>
      <xdr:col>81</xdr:col>
      <xdr:colOff>50800</xdr:colOff>
      <xdr:row>39</xdr:row>
      <xdr:rowOff>16518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692693"/>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130377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81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16518</xdr:rowOff>
    </xdr:from>
    <xdr:to>
      <xdr:col>76</xdr:col>
      <xdr:colOff>114300</xdr:colOff>
      <xdr:row>39</xdr:row>
      <xdr:rowOff>61704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03068"/>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129571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816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38430</xdr:rowOff>
    </xdr:from>
    <xdr:to>
      <xdr:col>71</xdr:col>
      <xdr:colOff>177800</xdr:colOff>
      <xdr:row>39</xdr:row>
      <xdr:rowOff>61704</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24980"/>
          <a:ext cx="889000" cy="2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129103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129985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816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147378</xdr:rowOff>
    </xdr:from>
    <xdr:to>
      <xdr:col>85</xdr:col>
      <xdr:colOff>177800</xdr:colOff>
      <xdr:row>39</xdr:row>
      <xdr:rowOff>77528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66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106755</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5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126793</xdr:rowOff>
    </xdr:from>
    <xdr:to>
      <xdr:col>81</xdr:col>
      <xdr:colOff>101600</xdr:colOff>
      <xdr:row>39</xdr:row>
      <xdr:rowOff>56943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6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73470</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46428" y="641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137168</xdr:rowOff>
    </xdr:from>
    <xdr:to>
      <xdr:col>76</xdr:col>
      <xdr:colOff>165100</xdr:colOff>
      <xdr:row>39</xdr:row>
      <xdr:rowOff>67318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6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83844</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42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10904</xdr:rowOff>
    </xdr:from>
    <xdr:to>
      <xdr:col>72</xdr:col>
      <xdr:colOff>38100</xdr:colOff>
      <xdr:row>39</xdr:row>
      <xdr:rowOff>112504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69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129031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47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159080</xdr:rowOff>
    </xdr:from>
    <xdr:to>
      <xdr:col>67</xdr:col>
      <xdr:colOff>101600</xdr:colOff>
      <xdr:row>39</xdr:row>
      <xdr:rowOff>89230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105757</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44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25019</xdr:rowOff>
    </xdr:from>
    <xdr:to>
      <xdr:col>85</xdr:col>
      <xdr:colOff>127000</xdr:colOff>
      <xdr:row>76</xdr:row>
      <xdr:rowOff>54254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55219"/>
          <a:ext cx="838200" cy="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155587</xdr:rowOff>
    </xdr:from>
    <xdr:to>
      <xdr:col>81</xdr:col>
      <xdr:colOff>50800</xdr:colOff>
      <xdr:row>76</xdr:row>
      <xdr:rowOff>25019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14337"/>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130543</xdr:rowOff>
    </xdr:from>
    <xdr:to>
      <xdr:col>76</xdr:col>
      <xdr:colOff>114300</xdr:colOff>
      <xdr:row>75</xdr:row>
      <xdr:rowOff>155587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989293"/>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109842</xdr:rowOff>
    </xdr:from>
    <xdr:to>
      <xdr:col>71</xdr:col>
      <xdr:colOff>177800</xdr:colOff>
      <xdr:row>75</xdr:row>
      <xdr:rowOff>130543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968592"/>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142245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3454</xdr:rowOff>
    </xdr:from>
    <xdr:to>
      <xdr:col>85</xdr:col>
      <xdr:colOff>177800</xdr:colOff>
      <xdr:row>76</xdr:row>
      <xdr:rowOff>105054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26331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8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145669</xdr:rowOff>
    </xdr:from>
    <xdr:to>
      <xdr:col>81</xdr:col>
      <xdr:colOff>101600</xdr:colOff>
      <xdr:row>76</xdr:row>
      <xdr:rowOff>75819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92346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104787</xdr:rowOff>
    </xdr:from>
    <xdr:to>
      <xdr:col>76</xdr:col>
      <xdr:colOff>165100</xdr:colOff>
      <xdr:row>76</xdr:row>
      <xdr:rowOff>34937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9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51464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3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79743</xdr:rowOff>
    </xdr:from>
    <xdr:to>
      <xdr:col>72</xdr:col>
      <xdr:colOff>38100</xdr:colOff>
      <xdr:row>76</xdr:row>
      <xdr:rowOff>9894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9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26420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59042</xdr:rowOff>
    </xdr:from>
    <xdr:to>
      <xdr:col>67</xdr:col>
      <xdr:colOff>101600</xdr:colOff>
      <xdr:row>75</xdr:row>
      <xdr:rowOff>160641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9177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5719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90743</xdr:rowOff>
    </xdr:from>
    <xdr:to>
      <xdr:col>85</xdr:col>
      <xdr:colOff>127000</xdr:colOff>
      <xdr:row>98</xdr:row>
      <xdr:rowOff>92965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92843"/>
          <a:ext cx="8382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92965</xdr:rowOff>
    </xdr:from>
    <xdr:to>
      <xdr:col>81</xdr:col>
      <xdr:colOff>50800</xdr:colOff>
      <xdr:row>98</xdr:row>
      <xdr:rowOff>108601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5065"/>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4918</xdr:rowOff>
    </xdr:from>
    <xdr:to>
      <xdr:col>76</xdr:col>
      <xdr:colOff>114300</xdr:colOff>
      <xdr:row>98</xdr:row>
      <xdr:rowOff>108601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07018"/>
          <a:ext cx="889000" cy="10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4918</xdr:rowOff>
    </xdr:from>
    <xdr:to>
      <xdr:col>71</xdr:col>
      <xdr:colOff>177800</xdr:colOff>
      <xdr:row>98</xdr:row>
      <xdr:rowOff>116584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07018"/>
          <a:ext cx="889000" cy="11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39943</xdr:rowOff>
    </xdr:from>
    <xdr:to>
      <xdr:col>85</xdr:col>
      <xdr:colOff>177800</xdr:colOff>
      <xdr:row>98</xdr:row>
      <xdr:rowOff>141543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126320</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42165</xdr:rowOff>
    </xdr:from>
    <xdr:to>
      <xdr:col>81</xdr:col>
      <xdr:colOff>101600</xdr:colOff>
      <xdr:row>98</xdr:row>
      <xdr:rowOff>143765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134892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3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57801</xdr:rowOff>
    </xdr:from>
    <xdr:to>
      <xdr:col>76</xdr:col>
      <xdr:colOff>165100</xdr:colOff>
      <xdr:row>98</xdr:row>
      <xdr:rowOff>159401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150528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5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125568</xdr:rowOff>
    </xdr:from>
    <xdr:to>
      <xdr:col>72</xdr:col>
      <xdr:colOff>38100</xdr:colOff>
      <xdr:row>98</xdr:row>
      <xdr:rowOff>55718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46845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65784</xdr:rowOff>
    </xdr:from>
    <xdr:to>
      <xdr:col>67</xdr:col>
      <xdr:colOff>101600</xdr:colOff>
      <xdr:row>98</xdr:row>
      <xdr:rowOff>167384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158511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6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130442</xdr:rowOff>
    </xdr:from>
    <xdr:to>
      <xdr:col>116</xdr:col>
      <xdr:colOff>63500</xdr:colOff>
      <xdr:row>73</xdr:row>
      <xdr:rowOff>152197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46292"/>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152197</xdr:rowOff>
    </xdr:from>
    <xdr:to>
      <xdr:col>111</xdr:col>
      <xdr:colOff>177800</xdr:colOff>
      <xdr:row>74</xdr:row>
      <xdr:rowOff>11188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68047"/>
          <a:ext cx="889000" cy="3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11188</xdr:rowOff>
    </xdr:from>
    <xdr:to>
      <xdr:col>107</xdr:col>
      <xdr:colOff>50800</xdr:colOff>
      <xdr:row>74</xdr:row>
      <xdr:rowOff>41364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98488"/>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41364</xdr:rowOff>
    </xdr:from>
    <xdr:to>
      <xdr:col>102</xdr:col>
      <xdr:colOff>114300</xdr:colOff>
      <xdr:row>74</xdr:row>
      <xdr:rowOff>49022</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28664"/>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79642</xdr:rowOff>
    </xdr:from>
    <xdr:to>
      <xdr:col>116</xdr:col>
      <xdr:colOff>114300</xdr:colOff>
      <xdr:row>74</xdr:row>
      <xdr:rowOff>9792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102519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4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101397</xdr:rowOff>
    </xdr:from>
    <xdr:to>
      <xdr:col>112</xdr:col>
      <xdr:colOff>38100</xdr:colOff>
      <xdr:row>74</xdr:row>
      <xdr:rowOff>31547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1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48074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9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131838</xdr:rowOff>
    </xdr:from>
    <xdr:to>
      <xdr:col>107</xdr:col>
      <xdr:colOff>101600</xdr:colOff>
      <xdr:row>74</xdr:row>
      <xdr:rowOff>61988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78515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162014</xdr:rowOff>
    </xdr:from>
    <xdr:to>
      <xdr:col>102</xdr:col>
      <xdr:colOff>165100</xdr:colOff>
      <xdr:row>74</xdr:row>
      <xdr:rowOff>92164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108691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5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169672</xdr:rowOff>
    </xdr:from>
    <xdr:to>
      <xdr:col>98</xdr:col>
      <xdr:colOff>38100</xdr:colOff>
      <xdr:row>74</xdr:row>
      <xdr:rowOff>99822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8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116349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487,791</a:t>
          </a:r>
          <a:r>
            <a:rPr kumimoji="1" lang="ja-JP" altLang="ja-JP" sz="1100">
              <a:solidFill>
                <a:schemeClr val="dk1"/>
              </a:solidFill>
              <a:effectLst/>
              <a:latin typeface="+mn-lt"/>
              <a:ea typeface="+mn-ea"/>
              <a:cs typeface="+mn-cs"/>
            </a:rPr>
            <a:t>円となっている。主な構成項目である人件費については住民一人当たり</a:t>
          </a:r>
          <a:r>
            <a:rPr kumimoji="1" lang="en-US" altLang="ja-JP" sz="1100">
              <a:solidFill>
                <a:schemeClr val="dk1"/>
              </a:solidFill>
              <a:effectLst/>
              <a:latin typeface="+mn-lt"/>
              <a:ea typeface="+mn-ea"/>
              <a:cs typeface="+mn-cs"/>
            </a:rPr>
            <a:t>60,961</a:t>
          </a:r>
          <a:r>
            <a:rPr kumimoji="1" lang="ja-JP" altLang="ja-JP" sz="1100">
              <a:solidFill>
                <a:schemeClr val="dk1"/>
              </a:solidFill>
              <a:effectLst/>
              <a:latin typeface="+mn-lt"/>
              <a:ea typeface="+mn-ea"/>
              <a:cs typeface="+mn-cs"/>
            </a:rPr>
            <a:t>円となっており、前年度より微増となったものの、同水準で推移している。</a:t>
          </a:r>
          <a:endParaRPr lang="ja-JP" altLang="ja-JP" sz="1400">
            <a:effectLst/>
          </a:endParaRPr>
        </a:p>
        <a:p>
          <a:r>
            <a:rPr kumimoji="1" lang="ja-JP" altLang="ja-JP" sz="1100">
              <a:solidFill>
                <a:schemeClr val="dk1"/>
              </a:solidFill>
              <a:effectLst/>
              <a:latin typeface="+mn-lt"/>
              <a:ea typeface="+mn-ea"/>
              <a:cs typeface="+mn-cs"/>
            </a:rPr>
            <a:t>　また、扶助費については住民一人当たり</a:t>
          </a:r>
          <a:r>
            <a:rPr kumimoji="1" lang="en-US" altLang="ja-JP" sz="1100">
              <a:solidFill>
                <a:schemeClr val="dk1"/>
              </a:solidFill>
              <a:effectLst/>
              <a:latin typeface="+mn-lt"/>
              <a:ea typeface="+mn-ea"/>
              <a:cs typeface="+mn-cs"/>
            </a:rPr>
            <a:t>170,068</a:t>
          </a:r>
          <a:r>
            <a:rPr kumimoji="1" lang="ja-JP" altLang="ja-JP" sz="1100">
              <a:solidFill>
                <a:schemeClr val="dk1"/>
              </a:solidFill>
              <a:effectLst/>
              <a:latin typeface="+mn-lt"/>
              <a:ea typeface="+mn-ea"/>
              <a:cs typeface="+mn-cs"/>
            </a:rPr>
            <a:t>円となっており、類似団体平均値を大きく上回っている。これは、障害者自立支援給付事業、障害児通所支援事業、私立保育所等給付事業等が大きな要因となっている。</a:t>
          </a:r>
          <a:endParaRPr lang="ja-JP" altLang="ja-JP" sz="1400">
            <a:effectLst/>
          </a:endParaRPr>
        </a:p>
        <a:p>
          <a:r>
            <a:rPr kumimoji="1" lang="ja-JP" altLang="ja-JP" sz="1100">
              <a:solidFill>
                <a:schemeClr val="dk1"/>
              </a:solidFill>
              <a:effectLst/>
              <a:latin typeface="+mn-lt"/>
              <a:ea typeface="+mn-ea"/>
              <a:cs typeface="+mn-cs"/>
            </a:rPr>
            <a:t>　普通建設事業費（新規整備）については住民一人当たり</a:t>
          </a:r>
          <a:r>
            <a:rPr kumimoji="1" lang="en-US" altLang="ja-JP" sz="1100">
              <a:solidFill>
                <a:schemeClr val="dk1"/>
              </a:solidFill>
              <a:effectLst/>
              <a:latin typeface="+mn-lt"/>
              <a:ea typeface="+mn-ea"/>
              <a:cs typeface="+mn-cs"/>
            </a:rPr>
            <a:t>11,702</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複合新庁舎建設事業や</a:t>
          </a:r>
          <a:r>
            <a:rPr kumimoji="1" lang="ja-JP" altLang="ja-JP" sz="1100">
              <a:solidFill>
                <a:schemeClr val="dk1"/>
              </a:solidFill>
              <a:effectLst/>
              <a:latin typeface="+mn-lt"/>
              <a:ea typeface="+mn-ea"/>
              <a:cs typeface="+mn-cs"/>
            </a:rPr>
            <a:t>子育て支援拠点施設整備事業</a:t>
          </a:r>
          <a:r>
            <a:rPr kumimoji="1" lang="ja-JP" altLang="en-US" sz="1100">
              <a:solidFill>
                <a:schemeClr val="dk1"/>
              </a:solidFill>
              <a:effectLst/>
              <a:latin typeface="+mn-lt"/>
              <a:ea typeface="+mn-ea"/>
              <a:cs typeface="+mn-cs"/>
            </a:rPr>
            <a:t>が令和５年度でピークを越えたことにより、前年度比で大きく減少した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78,123
77,450
231.25
39,386,680
38,107,724
1,133,208
19,179,245
32,363,761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52.6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163475</xdr:rowOff>
    </xdr:from>
    <xdr:to>
      <xdr:col>24</xdr:col>
      <xdr:colOff>63500</xdr:colOff>
      <xdr:row>36</xdr:row>
      <xdr:rowOff>171247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35675"/>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171247</xdr:rowOff>
    </xdr:from>
    <xdr:to>
      <xdr:col>19</xdr:col>
      <xdr:colOff>177800</xdr:colOff>
      <xdr:row>37</xdr:row>
      <xdr:rowOff>74320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343447"/>
          <a:ext cx="889000" cy="7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67463</xdr:rowOff>
    </xdr:from>
    <xdr:to>
      <xdr:col>15</xdr:col>
      <xdr:colOff>50800</xdr:colOff>
      <xdr:row>37</xdr:row>
      <xdr:rowOff>74320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1111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143815</xdr:rowOff>
    </xdr:from>
    <xdr:to>
      <xdr:col>10</xdr:col>
      <xdr:colOff>114300</xdr:colOff>
      <xdr:row>37</xdr:row>
      <xdr:rowOff>67463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16015"/>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112675</xdr:rowOff>
    </xdr:from>
    <xdr:to>
      <xdr:col>24</xdr:col>
      <xdr:colOff>114300</xdr:colOff>
      <xdr:row>37</xdr:row>
      <xdr:rowOff>42825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91102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120447</xdr:rowOff>
    </xdr:from>
    <xdr:to>
      <xdr:col>20</xdr:col>
      <xdr:colOff>38100</xdr:colOff>
      <xdr:row>37</xdr:row>
      <xdr:rowOff>50597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41724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8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23520</xdr:rowOff>
    </xdr:from>
    <xdr:to>
      <xdr:col>15</xdr:col>
      <xdr:colOff>101600</xdr:colOff>
      <xdr:row>37</xdr:row>
      <xdr:rowOff>125120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116247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16663</xdr:rowOff>
    </xdr:from>
    <xdr:to>
      <xdr:col>10</xdr:col>
      <xdr:colOff>165100</xdr:colOff>
      <xdr:row>37</xdr:row>
      <xdr:rowOff>118263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5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93015</xdr:rowOff>
    </xdr:from>
    <xdr:to>
      <xdr:col>6</xdr:col>
      <xdr:colOff>38100</xdr:colOff>
      <xdr:row>37</xdr:row>
      <xdr:rowOff>23165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32441</xdr:rowOff>
    </xdr:from>
    <xdr:to>
      <xdr:col>24</xdr:col>
      <xdr:colOff>63500</xdr:colOff>
      <xdr:row>56</xdr:row>
      <xdr:rowOff>130543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33641"/>
          <a:ext cx="838200" cy="9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32441</xdr:rowOff>
    </xdr:from>
    <xdr:to>
      <xdr:col>19</xdr:col>
      <xdr:colOff>177800</xdr:colOff>
      <xdr:row>57</xdr:row>
      <xdr:rowOff>82798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33641"/>
          <a:ext cx="889000" cy="22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80643</xdr:rowOff>
    </xdr:from>
    <xdr:to>
      <xdr:col>15</xdr:col>
      <xdr:colOff>50800</xdr:colOff>
      <xdr:row>57</xdr:row>
      <xdr:rowOff>82798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81843"/>
          <a:ext cx="889000" cy="17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11129</xdr:rowOff>
    </xdr:from>
    <xdr:to>
      <xdr:col>10</xdr:col>
      <xdr:colOff>114300</xdr:colOff>
      <xdr:row>56</xdr:row>
      <xdr:rowOff>80643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9429"/>
          <a:ext cx="889000" cy="4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79743</xdr:rowOff>
    </xdr:from>
    <xdr:to>
      <xdr:col>24</xdr:col>
      <xdr:colOff>114300</xdr:colOff>
      <xdr:row>57</xdr:row>
      <xdr:rowOff>9893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102620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153091</xdr:rowOff>
    </xdr:from>
    <xdr:to>
      <xdr:col>20</xdr:col>
      <xdr:colOff>38100</xdr:colOff>
      <xdr:row>56</xdr:row>
      <xdr:rowOff>83241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99768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31998</xdr:rowOff>
    </xdr:from>
    <xdr:to>
      <xdr:col>15</xdr:col>
      <xdr:colOff>101600</xdr:colOff>
      <xdr:row>57</xdr:row>
      <xdr:rowOff>133598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0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124725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29843</xdr:rowOff>
    </xdr:from>
    <xdr:to>
      <xdr:col>10</xdr:col>
      <xdr:colOff>165100</xdr:colOff>
      <xdr:row>56</xdr:row>
      <xdr:rowOff>131443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3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147970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131779</xdr:rowOff>
    </xdr:from>
    <xdr:to>
      <xdr:col>6</xdr:col>
      <xdr:colOff>38100</xdr:colOff>
      <xdr:row>54</xdr:row>
      <xdr:rowOff>61929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1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53056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117965</xdr:rowOff>
    </xdr:from>
    <xdr:to>
      <xdr:col>24</xdr:col>
      <xdr:colOff>63500</xdr:colOff>
      <xdr:row>74</xdr:row>
      <xdr:rowOff>148130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5265"/>
          <a:ext cx="838200" cy="3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148130</xdr:rowOff>
    </xdr:from>
    <xdr:to>
      <xdr:col>19</xdr:col>
      <xdr:colOff>177800</xdr:colOff>
      <xdr:row>75</xdr:row>
      <xdr:rowOff>149648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35430"/>
          <a:ext cx="889000" cy="17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76369</xdr:rowOff>
    </xdr:from>
    <xdr:to>
      <xdr:col>15</xdr:col>
      <xdr:colOff>50800</xdr:colOff>
      <xdr:row>75</xdr:row>
      <xdr:rowOff>149648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35119"/>
          <a:ext cx="889000" cy="7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76369</xdr:rowOff>
    </xdr:from>
    <xdr:to>
      <xdr:col>10</xdr:col>
      <xdr:colOff>114300</xdr:colOff>
      <xdr:row>77</xdr:row>
      <xdr:rowOff>26343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35119"/>
          <a:ext cx="889000" cy="29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67165</xdr:rowOff>
    </xdr:from>
    <xdr:to>
      <xdr:col>24</xdr:col>
      <xdr:colOff>114300</xdr:colOff>
      <xdr:row>74</xdr:row>
      <xdr:rowOff>168765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90042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97330</xdr:rowOff>
    </xdr:from>
    <xdr:to>
      <xdr:col>20</xdr:col>
      <xdr:colOff>38100</xdr:colOff>
      <xdr:row>75</xdr:row>
      <xdr:rowOff>27480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44007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5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98849</xdr:rowOff>
    </xdr:from>
    <xdr:to>
      <xdr:col>15</xdr:col>
      <xdr:colOff>101600</xdr:colOff>
      <xdr:row>76</xdr:row>
      <xdr:rowOff>29000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575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45526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3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25569</xdr:rowOff>
    </xdr:from>
    <xdr:to>
      <xdr:col>10</xdr:col>
      <xdr:colOff>165100</xdr:colOff>
      <xdr:row>75</xdr:row>
      <xdr:rowOff>127169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143696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146993</xdr:rowOff>
    </xdr:from>
    <xdr:to>
      <xdr:col>6</xdr:col>
      <xdr:colOff>38100</xdr:colOff>
      <xdr:row>77</xdr:row>
      <xdr:rowOff>77143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93669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5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65984</xdr:rowOff>
    </xdr:from>
    <xdr:to>
      <xdr:col>24</xdr:col>
      <xdr:colOff>63500</xdr:colOff>
      <xdr:row>98</xdr:row>
      <xdr:rowOff>67177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8084"/>
          <a:ext cx="8382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51753</xdr:rowOff>
    </xdr:from>
    <xdr:to>
      <xdr:col>19</xdr:col>
      <xdr:colOff>177800</xdr:colOff>
      <xdr:row>98</xdr:row>
      <xdr:rowOff>65984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3853"/>
          <a:ext cx="8890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51753</xdr:rowOff>
    </xdr:from>
    <xdr:to>
      <xdr:col>15</xdr:col>
      <xdr:colOff>50800</xdr:colOff>
      <xdr:row>98</xdr:row>
      <xdr:rowOff>55987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3853"/>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55987</xdr:rowOff>
    </xdr:from>
    <xdr:to>
      <xdr:col>10</xdr:col>
      <xdr:colOff>114300</xdr:colOff>
      <xdr:row>98</xdr:row>
      <xdr:rowOff>78504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58087"/>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16377</xdr:rowOff>
    </xdr:from>
    <xdr:to>
      <xdr:col>24</xdr:col>
      <xdr:colOff>114300</xdr:colOff>
      <xdr:row>98</xdr:row>
      <xdr:rowOff>117977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15184</xdr:rowOff>
    </xdr:from>
    <xdr:to>
      <xdr:col>20</xdr:col>
      <xdr:colOff>38100</xdr:colOff>
      <xdr:row>98</xdr:row>
      <xdr:rowOff>116784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107911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1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953</xdr:rowOff>
    </xdr:from>
    <xdr:to>
      <xdr:col>15</xdr:col>
      <xdr:colOff>101600</xdr:colOff>
      <xdr:row>98</xdr:row>
      <xdr:rowOff>102553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93680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5187</xdr:rowOff>
    </xdr:from>
    <xdr:to>
      <xdr:col>10</xdr:col>
      <xdr:colOff>165100</xdr:colOff>
      <xdr:row>98</xdr:row>
      <xdr:rowOff>106787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97914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27704</xdr:rowOff>
    </xdr:from>
    <xdr:to>
      <xdr:col>6</xdr:col>
      <xdr:colOff>38100</xdr:colOff>
      <xdr:row>98</xdr:row>
      <xdr:rowOff>129304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2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145831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0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167513</xdr:rowOff>
    </xdr:from>
    <xdr:to>
      <xdr:col>55</xdr:col>
      <xdr:colOff>0</xdr:colOff>
      <xdr:row>38</xdr:row>
      <xdr:rowOff>169037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261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169037</xdr:rowOff>
    </xdr:from>
    <xdr:to>
      <xdr:col>50</xdr:col>
      <xdr:colOff>114300</xdr:colOff>
      <xdr:row>38</xdr:row>
      <xdr:rowOff>170180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41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170180</xdr:rowOff>
    </xdr:from>
    <xdr:to>
      <xdr:col>45</xdr:col>
      <xdr:colOff>177800</xdr:colOff>
      <xdr:row>39</xdr:row>
      <xdr:rowOff>381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5280"/>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381</xdr:rowOff>
    </xdr:from>
    <xdr:to>
      <xdr:col>41</xdr:col>
      <xdr:colOff>50800</xdr:colOff>
      <xdr:row>39</xdr:row>
      <xdr:rowOff>508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8693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116713</xdr:rowOff>
    </xdr:from>
    <xdr:to>
      <xdr:col>55</xdr:col>
      <xdr:colOff>50800</xdr:colOff>
      <xdr:row>39</xdr:row>
      <xdr:rowOff>46863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118237</xdr:rowOff>
    </xdr:from>
    <xdr:to>
      <xdr:col>50</xdr:col>
      <xdr:colOff>165100</xdr:colOff>
      <xdr:row>39</xdr:row>
      <xdr:rowOff>48387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6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119380</xdr:rowOff>
    </xdr:from>
    <xdr:to>
      <xdr:col>46</xdr:col>
      <xdr:colOff>38100</xdr:colOff>
      <xdr:row>39</xdr:row>
      <xdr:rowOff>49530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40657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121031</xdr:rowOff>
    </xdr:from>
    <xdr:to>
      <xdr:col>41</xdr:col>
      <xdr:colOff>101600</xdr:colOff>
      <xdr:row>39</xdr:row>
      <xdr:rowOff>51181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42308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121158</xdr:rowOff>
    </xdr:from>
    <xdr:to>
      <xdr:col>36</xdr:col>
      <xdr:colOff>165100</xdr:colOff>
      <xdr:row>39</xdr:row>
      <xdr:rowOff>51308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42435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8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109448</xdr:rowOff>
    </xdr:from>
    <xdr:to>
      <xdr:col>55</xdr:col>
      <xdr:colOff>0</xdr:colOff>
      <xdr:row>56</xdr:row>
      <xdr:rowOff>142405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10648"/>
          <a:ext cx="8382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142405</xdr:rowOff>
    </xdr:from>
    <xdr:to>
      <xdr:col>50</xdr:col>
      <xdr:colOff>114300</xdr:colOff>
      <xdr:row>56</xdr:row>
      <xdr:rowOff>150330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43605"/>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150330</xdr:rowOff>
    </xdr:from>
    <xdr:to>
      <xdr:col>45</xdr:col>
      <xdr:colOff>177800</xdr:colOff>
      <xdr:row>57</xdr:row>
      <xdr:rowOff>444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1530"/>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53099</xdr:rowOff>
    </xdr:from>
    <xdr:to>
      <xdr:col>41</xdr:col>
      <xdr:colOff>50800</xdr:colOff>
      <xdr:row>57</xdr:row>
      <xdr:rowOff>444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82849"/>
          <a:ext cx="889000" cy="29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58648</xdr:rowOff>
    </xdr:from>
    <xdr:to>
      <xdr:col>55</xdr:col>
      <xdr:colOff>50800</xdr:colOff>
      <xdr:row>56</xdr:row>
      <xdr:rowOff>160248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81525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91605</xdr:rowOff>
    </xdr:from>
    <xdr:to>
      <xdr:col>50</xdr:col>
      <xdr:colOff>165100</xdr:colOff>
      <xdr:row>57</xdr:row>
      <xdr:rowOff>21755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9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38282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6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99530</xdr:rowOff>
    </xdr:from>
    <xdr:to>
      <xdr:col>46</xdr:col>
      <xdr:colOff>38100</xdr:colOff>
      <xdr:row>57</xdr:row>
      <xdr:rowOff>29680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46207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121094</xdr:rowOff>
    </xdr:from>
    <xdr:to>
      <xdr:col>41</xdr:col>
      <xdr:colOff>101600</xdr:colOff>
      <xdr:row>57</xdr:row>
      <xdr:rowOff>51244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2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67771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2299</xdr:rowOff>
    </xdr:from>
    <xdr:to>
      <xdr:col>36</xdr:col>
      <xdr:colOff>165100</xdr:colOff>
      <xdr:row>55</xdr:row>
      <xdr:rowOff>103899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120426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0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15456</xdr:rowOff>
    </xdr:from>
    <xdr:to>
      <xdr:col>55</xdr:col>
      <xdr:colOff>0</xdr:colOff>
      <xdr:row>78</xdr:row>
      <xdr:rowOff>52184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88556"/>
          <a:ext cx="8382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12864</xdr:rowOff>
    </xdr:from>
    <xdr:to>
      <xdr:col>50</xdr:col>
      <xdr:colOff>114300</xdr:colOff>
      <xdr:row>78</xdr:row>
      <xdr:rowOff>52184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14514"/>
          <a:ext cx="889000" cy="2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12864</xdr:rowOff>
    </xdr:from>
    <xdr:to>
      <xdr:col>45</xdr:col>
      <xdr:colOff>177800</xdr:colOff>
      <xdr:row>77</xdr:row>
      <xdr:rowOff>82169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4514"/>
          <a:ext cx="8890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38849</xdr:rowOff>
    </xdr:from>
    <xdr:to>
      <xdr:col>41</xdr:col>
      <xdr:colOff>50800</xdr:colOff>
      <xdr:row>77</xdr:row>
      <xdr:rowOff>82169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40499"/>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136106</xdr:rowOff>
    </xdr:from>
    <xdr:to>
      <xdr:col>55</xdr:col>
      <xdr:colOff>50800</xdr:colOff>
      <xdr:row>78</xdr:row>
      <xdr:rowOff>66256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114533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xdr:rowOff>
    </xdr:from>
    <xdr:to>
      <xdr:col>50</xdr:col>
      <xdr:colOff>165100</xdr:colOff>
      <xdr:row>78</xdr:row>
      <xdr:rowOff>102984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94111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67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133514</xdr:rowOff>
    </xdr:from>
    <xdr:to>
      <xdr:col>46</xdr:col>
      <xdr:colOff>38100</xdr:colOff>
      <xdr:row>77</xdr:row>
      <xdr:rowOff>63664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6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54791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31369</xdr:rowOff>
    </xdr:from>
    <xdr:to>
      <xdr:col>41</xdr:col>
      <xdr:colOff>101600</xdr:colOff>
      <xdr:row>77</xdr:row>
      <xdr:rowOff>132969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124096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2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159499</xdr:rowOff>
    </xdr:from>
    <xdr:to>
      <xdr:col>36</xdr:col>
      <xdr:colOff>165100</xdr:colOff>
      <xdr:row>77</xdr:row>
      <xdr:rowOff>89649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1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80776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28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69768</xdr:rowOff>
    </xdr:from>
    <xdr:to>
      <xdr:col>55</xdr:col>
      <xdr:colOff>0</xdr:colOff>
      <xdr:row>98</xdr:row>
      <xdr:rowOff>77102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1868"/>
          <a:ext cx="8382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77102</xdr:rowOff>
    </xdr:from>
    <xdr:to>
      <xdr:col>50</xdr:col>
      <xdr:colOff>114300</xdr:colOff>
      <xdr:row>98</xdr:row>
      <xdr:rowOff>128042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79202"/>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128042</xdr:rowOff>
    </xdr:from>
    <xdr:to>
      <xdr:col>45</xdr:col>
      <xdr:colOff>177800</xdr:colOff>
      <xdr:row>98</xdr:row>
      <xdr:rowOff>158102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30142"/>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147510</xdr:rowOff>
    </xdr:from>
    <xdr:to>
      <xdr:col>41</xdr:col>
      <xdr:colOff>50800</xdr:colOff>
      <xdr:row>98</xdr:row>
      <xdr:rowOff>158102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78160"/>
          <a:ext cx="889000" cy="1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18968</xdr:rowOff>
    </xdr:from>
    <xdr:to>
      <xdr:col>55</xdr:col>
      <xdr:colOff>50800</xdr:colOff>
      <xdr:row>98</xdr:row>
      <xdr:rowOff>120568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168845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9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26302</xdr:rowOff>
    </xdr:from>
    <xdr:to>
      <xdr:col>50</xdr:col>
      <xdr:colOff>165100</xdr:colOff>
      <xdr:row>98</xdr:row>
      <xdr:rowOff>127902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119029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77242</xdr:rowOff>
    </xdr:from>
    <xdr:to>
      <xdr:col>46</xdr:col>
      <xdr:colOff>38100</xdr:colOff>
      <xdr:row>99</xdr:row>
      <xdr:rowOff>7392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169969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7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107302</xdr:rowOff>
    </xdr:from>
    <xdr:to>
      <xdr:col>41</xdr:col>
      <xdr:colOff>101600</xdr:colOff>
      <xdr:row>99</xdr:row>
      <xdr:rowOff>37452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0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28579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0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96710</xdr:rowOff>
    </xdr:from>
    <xdr:to>
      <xdr:col>36</xdr:col>
      <xdr:colOff>165100</xdr:colOff>
      <xdr:row>98</xdr:row>
      <xdr:rowOff>26860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17987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120212</xdr:rowOff>
    </xdr:from>
    <xdr:to>
      <xdr:col>85</xdr:col>
      <xdr:colOff>127000</xdr:colOff>
      <xdr:row>37</xdr:row>
      <xdr:rowOff>136328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63862"/>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136328</xdr:rowOff>
    </xdr:from>
    <xdr:to>
      <xdr:col>81</xdr:col>
      <xdr:colOff>50800</xdr:colOff>
      <xdr:row>37</xdr:row>
      <xdr:rowOff>149854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79978"/>
          <a:ext cx="8890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117240</xdr:rowOff>
    </xdr:from>
    <xdr:to>
      <xdr:col>76</xdr:col>
      <xdr:colOff>114300</xdr:colOff>
      <xdr:row>37</xdr:row>
      <xdr:rowOff>149854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0890"/>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117240</xdr:rowOff>
    </xdr:from>
    <xdr:to>
      <xdr:col>71</xdr:col>
      <xdr:colOff>177800</xdr:colOff>
      <xdr:row>37</xdr:row>
      <xdr:rowOff>135452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6089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69412</xdr:rowOff>
    </xdr:from>
    <xdr:to>
      <xdr:col>85</xdr:col>
      <xdr:colOff>177800</xdr:colOff>
      <xdr:row>37</xdr:row>
      <xdr:rowOff>171012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155789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85528</xdr:rowOff>
    </xdr:from>
    <xdr:to>
      <xdr:col>81</xdr:col>
      <xdr:colOff>101600</xdr:colOff>
      <xdr:row>38</xdr:row>
      <xdr:rowOff>15678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99054</xdr:rowOff>
    </xdr:from>
    <xdr:to>
      <xdr:col>76</xdr:col>
      <xdr:colOff>165100</xdr:colOff>
      <xdr:row>38</xdr:row>
      <xdr:rowOff>29204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4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20331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3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66440</xdr:rowOff>
    </xdr:from>
    <xdr:to>
      <xdr:col>72</xdr:col>
      <xdr:colOff>38100</xdr:colOff>
      <xdr:row>37</xdr:row>
      <xdr:rowOff>168040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159167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84652</xdr:rowOff>
    </xdr:from>
    <xdr:to>
      <xdr:col>67</xdr:col>
      <xdr:colOff>101600</xdr:colOff>
      <xdr:row>38</xdr:row>
      <xdr:rowOff>14802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2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97879</xdr:rowOff>
    </xdr:from>
    <xdr:to>
      <xdr:col>85</xdr:col>
      <xdr:colOff>127000</xdr:colOff>
      <xdr:row>59</xdr:row>
      <xdr:rowOff>4826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41979"/>
          <a:ext cx="838200" cy="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4826</xdr:rowOff>
    </xdr:from>
    <xdr:to>
      <xdr:col>81</xdr:col>
      <xdr:colOff>50800</xdr:colOff>
      <xdr:row>59</xdr:row>
      <xdr:rowOff>6452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20376"/>
          <a:ext cx="8890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6452</xdr:rowOff>
    </xdr:from>
    <xdr:to>
      <xdr:col>76</xdr:col>
      <xdr:colOff>114300</xdr:colOff>
      <xdr:row>59</xdr:row>
      <xdr:rowOff>38913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122002"/>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83896</xdr:rowOff>
    </xdr:from>
    <xdr:to>
      <xdr:col>71</xdr:col>
      <xdr:colOff>177800</xdr:colOff>
      <xdr:row>59</xdr:row>
      <xdr:rowOff>38913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27996"/>
          <a:ext cx="889000" cy="1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47079</xdr:rowOff>
    </xdr:from>
    <xdr:to>
      <xdr:col>85</xdr:col>
      <xdr:colOff>177800</xdr:colOff>
      <xdr:row>58</xdr:row>
      <xdr:rowOff>148679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133456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125476</xdr:rowOff>
    </xdr:from>
    <xdr:to>
      <xdr:col>81</xdr:col>
      <xdr:colOff>101600</xdr:colOff>
      <xdr:row>59</xdr:row>
      <xdr:rowOff>55626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46753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127102</xdr:rowOff>
    </xdr:from>
    <xdr:to>
      <xdr:col>76</xdr:col>
      <xdr:colOff>165100</xdr:colOff>
      <xdr:row>59</xdr:row>
      <xdr:rowOff>57252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48379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6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159563</xdr:rowOff>
    </xdr:from>
    <xdr:to>
      <xdr:col>72</xdr:col>
      <xdr:colOff>38100</xdr:colOff>
      <xdr:row>59</xdr:row>
      <xdr:rowOff>89713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10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80840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9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33096</xdr:rowOff>
    </xdr:from>
    <xdr:to>
      <xdr:col>67</xdr:col>
      <xdr:colOff>101600</xdr:colOff>
      <xdr:row>58</xdr:row>
      <xdr:rowOff>134696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125823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6144</xdr:rowOff>
    </xdr:from>
    <xdr:to>
      <xdr:col>85</xdr:col>
      <xdr:colOff>127000</xdr:colOff>
      <xdr:row>79</xdr:row>
      <xdr:rowOff>26729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50694"/>
          <a:ext cx="838200" cy="2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9078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553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6144</xdr:rowOff>
    </xdr:from>
    <xdr:to>
      <xdr:col>81</xdr:col>
      <xdr:colOff>50800</xdr:colOff>
      <xdr:row>79</xdr:row>
      <xdr:rowOff>16517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50694"/>
          <a:ext cx="8890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130377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67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16517</xdr:rowOff>
    </xdr:from>
    <xdr:to>
      <xdr:col>76</xdr:col>
      <xdr:colOff>114300</xdr:colOff>
      <xdr:row>79</xdr:row>
      <xdr:rowOff>61703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61067"/>
          <a:ext cx="8890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129550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67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38430</xdr:rowOff>
    </xdr:from>
    <xdr:to>
      <xdr:col>71</xdr:col>
      <xdr:colOff>177800</xdr:colOff>
      <xdr:row>79</xdr:row>
      <xdr:rowOff>61703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82980"/>
          <a:ext cx="8890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129081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6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129963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67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147379</xdr:rowOff>
    </xdr:from>
    <xdr:to>
      <xdr:col>85</xdr:col>
      <xdr:colOff>177800</xdr:colOff>
      <xdr:row>79</xdr:row>
      <xdr:rowOff>77529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106756</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126794</xdr:rowOff>
    </xdr:from>
    <xdr:to>
      <xdr:col>81</xdr:col>
      <xdr:colOff>101600</xdr:colOff>
      <xdr:row>79</xdr:row>
      <xdr:rowOff>56944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9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73471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27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137167</xdr:rowOff>
    </xdr:from>
    <xdr:to>
      <xdr:col>76</xdr:col>
      <xdr:colOff>165100</xdr:colOff>
      <xdr:row>79</xdr:row>
      <xdr:rowOff>67317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83844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28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10903</xdr:rowOff>
    </xdr:from>
    <xdr:to>
      <xdr:col>72</xdr:col>
      <xdr:colOff>38100</xdr:colOff>
      <xdr:row>79</xdr:row>
      <xdr:rowOff>112503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5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129030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33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159080</xdr:rowOff>
    </xdr:from>
    <xdr:to>
      <xdr:col>67</xdr:col>
      <xdr:colOff>101600</xdr:colOff>
      <xdr:row>79</xdr:row>
      <xdr:rowOff>89230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105757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30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25019</xdr:rowOff>
    </xdr:from>
    <xdr:to>
      <xdr:col>85</xdr:col>
      <xdr:colOff>127000</xdr:colOff>
      <xdr:row>96</xdr:row>
      <xdr:rowOff>54254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84219"/>
          <a:ext cx="838200" cy="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155587</xdr:rowOff>
    </xdr:from>
    <xdr:to>
      <xdr:col>81</xdr:col>
      <xdr:colOff>50800</xdr:colOff>
      <xdr:row>96</xdr:row>
      <xdr:rowOff>25019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43337"/>
          <a:ext cx="889000" cy="4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130544</xdr:rowOff>
    </xdr:from>
    <xdr:to>
      <xdr:col>76</xdr:col>
      <xdr:colOff>114300</xdr:colOff>
      <xdr:row>95</xdr:row>
      <xdr:rowOff>155587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18294"/>
          <a:ext cx="889000" cy="2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109843</xdr:rowOff>
    </xdr:from>
    <xdr:to>
      <xdr:col>71</xdr:col>
      <xdr:colOff>177800</xdr:colOff>
      <xdr:row>95</xdr:row>
      <xdr:rowOff>130544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397593"/>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142245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3454</xdr:rowOff>
    </xdr:from>
    <xdr:to>
      <xdr:col>85</xdr:col>
      <xdr:colOff>177800</xdr:colOff>
      <xdr:row>96</xdr:row>
      <xdr:rowOff>105054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6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26331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145669</xdr:rowOff>
    </xdr:from>
    <xdr:to>
      <xdr:col>81</xdr:col>
      <xdr:colOff>101600</xdr:colOff>
      <xdr:row>96</xdr:row>
      <xdr:rowOff>75819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3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92346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104787</xdr:rowOff>
    </xdr:from>
    <xdr:to>
      <xdr:col>76</xdr:col>
      <xdr:colOff>165100</xdr:colOff>
      <xdr:row>96</xdr:row>
      <xdr:rowOff>34937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9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51464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1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79744</xdr:rowOff>
    </xdr:from>
    <xdr:to>
      <xdr:col>72</xdr:col>
      <xdr:colOff>38100</xdr:colOff>
      <xdr:row>96</xdr:row>
      <xdr:rowOff>9894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26421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1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59043</xdr:rowOff>
    </xdr:from>
    <xdr:to>
      <xdr:col>67</xdr:col>
      <xdr:colOff>101600</xdr:colOff>
      <xdr:row>95</xdr:row>
      <xdr:rowOff>160643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5720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1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73,902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15,020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しているが、これは複合新庁舎建設にかかる事業費が昨年度より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したことによるものである。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227,377</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3,299</a:t>
          </a:r>
          <a:r>
            <a:rPr kumimoji="1" lang="ja-JP" altLang="ja-JP" sz="1100">
              <a:solidFill>
                <a:schemeClr val="dk1"/>
              </a:solidFill>
              <a:effectLst/>
              <a:latin typeface="+mn-lt"/>
              <a:ea typeface="+mn-ea"/>
              <a:cs typeface="+mn-cs"/>
            </a:rPr>
            <a:t>円増加しているが、これは障害者自立支援給付事業、障害児通所支援事業、私立保育所等給付事業等によるものである。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en-US" altLang="ja-JP" sz="1100">
              <a:solidFill>
                <a:schemeClr val="dk1"/>
              </a:solidFill>
              <a:effectLst/>
              <a:latin typeface="+mn-lt"/>
              <a:ea typeface="+mn-ea"/>
              <a:cs typeface="+mn-cs"/>
            </a:rPr>
            <a:t>39,035</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313</a:t>
          </a:r>
          <a:r>
            <a:rPr kumimoji="1" lang="ja-JP" altLang="ja-JP" sz="1100">
              <a:solidFill>
                <a:schemeClr val="dk1"/>
              </a:solidFill>
              <a:effectLst/>
              <a:latin typeface="+mn-lt"/>
              <a:ea typeface="+mn-ea"/>
              <a:cs typeface="+mn-cs"/>
            </a:rPr>
            <a:t>円減少しているが、これは新型コロナウイルスワクチン接種事業が減額となったことによるものである。</a:t>
          </a:r>
          <a:endParaRPr lang="ja-JP" altLang="ja-JP" sz="1400">
            <a:effectLst/>
          </a:endParaRPr>
        </a:p>
        <a:p>
          <a:r>
            <a:rPr kumimoji="1" lang="ja-JP" altLang="ja-JP" sz="1100">
              <a:solidFill>
                <a:schemeClr val="dk1"/>
              </a:solidFill>
              <a:effectLst/>
              <a:latin typeface="+mn-lt"/>
              <a:ea typeface="+mn-ea"/>
              <a:cs typeface="+mn-cs"/>
            </a:rPr>
            <a:t>　商工費は、住民一人当たり</a:t>
          </a:r>
          <a:r>
            <a:rPr kumimoji="1" lang="en-US" altLang="ja-JP" sz="1100">
              <a:solidFill>
                <a:schemeClr val="dk1"/>
              </a:solidFill>
              <a:effectLst/>
              <a:latin typeface="+mn-lt"/>
              <a:ea typeface="+mn-ea"/>
              <a:cs typeface="+mn-cs"/>
            </a:rPr>
            <a:t>5,261</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964</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物価高騰対策</a:t>
          </a:r>
          <a:r>
            <a:rPr kumimoji="1" lang="ja-JP" altLang="ja-JP" sz="1100">
              <a:solidFill>
                <a:schemeClr val="dk1"/>
              </a:solidFill>
              <a:effectLst/>
              <a:latin typeface="+mn-lt"/>
              <a:ea typeface="+mn-ea"/>
              <a:cs typeface="+mn-cs"/>
            </a:rPr>
            <a:t>プレミアム商品券事業をおこなった</a:t>
          </a:r>
          <a:r>
            <a:rPr kumimoji="1" lang="ja-JP" altLang="en-US" sz="1100">
              <a:solidFill>
                <a:schemeClr val="dk1"/>
              </a:solidFill>
              <a:effectLst/>
              <a:latin typeface="+mn-lt"/>
              <a:ea typeface="+mn-ea"/>
              <a:cs typeface="+mn-cs"/>
            </a:rPr>
            <a:t>ことによるものである。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教育費は、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39,293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となっており、昨年度より</a:t>
          </a:r>
          <a:r>
            <a:rPr kumimoji="1" lang="en-US" altLang="ja-JP" sz="1100">
              <a:solidFill>
                <a:schemeClr val="dk1"/>
              </a:solidFill>
              <a:effectLst/>
              <a:latin typeface="+mn-lt"/>
              <a:ea typeface="+mn-ea"/>
              <a:cs typeface="+mn-cs"/>
            </a:rPr>
            <a:t>6,173</a:t>
          </a:r>
          <a:r>
            <a:rPr kumimoji="1" lang="ja-JP" altLang="en-US" sz="1100">
              <a:solidFill>
                <a:schemeClr val="dk1"/>
              </a:solidFill>
              <a:effectLst/>
              <a:latin typeface="+mn-lt"/>
              <a:ea typeface="+mn-ea"/>
              <a:cs typeface="+mn-cs"/>
            </a:rPr>
            <a:t>円増加しているが、これは小中学校の給食費について公会計化が始まり、学校給食に係る材料費が増額したことによるものである。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財政調整基金残高は、歳入に見合った歳出の徹底した見直しによる削減等により、歳計剰余金処分により積立てることができ、前年度より増加している</a:t>
          </a:r>
          <a:r>
            <a:rPr lang="ja-JP" altLang="en-US" sz="1100" b="0" i="0" baseline="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全会計において黒字であるが、一般会計から特別会計への繰出金も年々増加傾向に</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39386680</v>
      </c>
      <c r="BO4" s="358"/>
      <c r="BP4" s="358"/>
      <c r="BQ4" s="358"/>
      <c r="BR4" s="358"/>
      <c r="BS4" s="358"/>
      <c r="BT4" s="358"/>
      <c r="BU4" s="359"/>
      <c r="BV4" s="357">
        <v>40116291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5.9</v>
      </c>
      <c r="CU4" s="364"/>
      <c r="CV4" s="364"/>
      <c r="CW4" s="364"/>
      <c r="CX4" s="364"/>
      <c r="CY4" s="364"/>
      <c r="CZ4" s="364"/>
      <c r="DA4" s="365"/>
      <c r="DB4" s="363">
        <v>6.7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38107724</v>
      </c>
      <c r="BO5" s="395"/>
      <c r="BP5" s="395"/>
      <c r="BQ5" s="395"/>
      <c r="BR5" s="395"/>
      <c r="BS5" s="395"/>
      <c r="BT5" s="395"/>
      <c r="BU5" s="396"/>
      <c r="BV5" s="394">
        <v>38698884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91.1</v>
      </c>
      <c r="CU5" s="392"/>
      <c r="CV5" s="392"/>
      <c r="CW5" s="392"/>
      <c r="CX5" s="392"/>
      <c r="CY5" s="392"/>
      <c r="CZ5" s="392"/>
      <c r="DA5" s="393"/>
      <c r="DB5" s="391">
        <v>90.5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1278956</v>
      </c>
      <c r="BO6" s="395"/>
      <c r="BP6" s="395"/>
      <c r="BQ6" s="395"/>
      <c r="BR6" s="395"/>
      <c r="BS6" s="395"/>
      <c r="BT6" s="395"/>
      <c r="BU6" s="396"/>
      <c r="BV6" s="394">
        <v>1417407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91.4</v>
      </c>
      <c r="CU6" s="432"/>
      <c r="CV6" s="432"/>
      <c r="CW6" s="432"/>
      <c r="CX6" s="432"/>
      <c r="CY6" s="432"/>
      <c r="CZ6" s="432"/>
      <c r="DA6" s="433"/>
      <c r="DB6" s="431">
        <v>91.2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145748</v>
      </c>
      <c r="BO7" s="395"/>
      <c r="BP7" s="395"/>
      <c r="BQ7" s="395"/>
      <c r="BR7" s="395"/>
      <c r="BS7" s="395"/>
      <c r="BT7" s="395"/>
      <c r="BU7" s="396"/>
      <c r="BV7" s="394">
        <v>177337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19179245</v>
      </c>
      <c r="CU7" s="395"/>
      <c r="CV7" s="395"/>
      <c r="CW7" s="395"/>
      <c r="CX7" s="395"/>
      <c r="CY7" s="395"/>
      <c r="CZ7" s="395"/>
      <c r="DA7" s="396"/>
      <c r="DB7" s="394">
        <v>18396650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1133208</v>
      </c>
      <c r="BO8" s="395"/>
      <c r="BP8" s="395"/>
      <c r="BQ8" s="395"/>
      <c r="BR8" s="395"/>
      <c r="BS8" s="395"/>
      <c r="BT8" s="395"/>
      <c r="BU8" s="396"/>
      <c r="BV8" s="394">
        <v>1240070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76348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-106862</v>
      </c>
      <c r="BO9" s="395"/>
      <c r="BP9" s="395"/>
      <c r="BQ9" s="395"/>
      <c r="BR9" s="395"/>
      <c r="BS9" s="395"/>
      <c r="BT9" s="395"/>
      <c r="BU9" s="396"/>
      <c r="BV9" s="394">
        <v>323380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12.8</v>
      </c>
      <c r="CU9" s="392"/>
      <c r="CV9" s="392"/>
      <c r="CW9" s="392"/>
      <c r="CX9" s="392"/>
      <c r="CY9" s="392"/>
      <c r="CZ9" s="392"/>
      <c r="DA9" s="393"/>
      <c r="DB9" s="391">
        <v>14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75173</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900</v>
      </c>
      <c r="BO10" s="395"/>
      <c r="BP10" s="395"/>
      <c r="BQ10" s="395"/>
      <c r="BR10" s="395"/>
      <c r="BS10" s="395"/>
      <c r="BT10" s="395"/>
      <c r="BU10" s="396"/>
      <c r="BV10" s="394">
        <v>533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78123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359808</v>
      </c>
      <c r="BO12" s="395"/>
      <c r="BP12" s="395"/>
      <c r="BQ12" s="395"/>
      <c r="BR12" s="395"/>
      <c r="BS12" s="395"/>
      <c r="BT12" s="395"/>
      <c r="BU12" s="396"/>
      <c r="BV12" s="394">
        <v>318000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77450</v>
      </c>
      <c r="S13" s="479"/>
      <c r="T13" s="479"/>
      <c r="U13" s="479"/>
      <c r="V13" s="480"/>
      <c r="W13" s="410" t="s">
        <v>131</v>
      </c>
      <c r="X13" s="411"/>
      <c r="Y13" s="411"/>
      <c r="Z13" s="411"/>
      <c r="AA13" s="411"/>
      <c r="AB13" s="401"/>
      <c r="AC13" s="445">
        <v>848</v>
      </c>
      <c r="AD13" s="446"/>
      <c r="AE13" s="446"/>
      <c r="AF13" s="446"/>
      <c r="AG13" s="488"/>
      <c r="AH13" s="445">
        <v>1034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-465770</v>
      </c>
      <c r="BO13" s="395"/>
      <c r="BP13" s="395"/>
      <c r="BQ13" s="395"/>
      <c r="BR13" s="395"/>
      <c r="BS13" s="395"/>
      <c r="BT13" s="395"/>
      <c r="BU13" s="396"/>
      <c r="BV13" s="394">
        <v>5913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8.6999999999999993</v>
      </c>
      <c r="CU13" s="392"/>
      <c r="CV13" s="392"/>
      <c r="CW13" s="392"/>
      <c r="CX13" s="392"/>
      <c r="CY13" s="392"/>
      <c r="CZ13" s="392"/>
      <c r="DA13" s="393"/>
      <c r="DB13" s="391">
        <v>9.4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78218</v>
      </c>
      <c r="S14" s="479"/>
      <c r="T14" s="479"/>
      <c r="U14" s="479"/>
      <c r="V14" s="480"/>
      <c r="W14" s="384"/>
      <c r="X14" s="385"/>
      <c r="Y14" s="385"/>
      <c r="Z14" s="385"/>
      <c r="AA14" s="385"/>
      <c r="AB14" s="374"/>
      <c r="AC14" s="481">
        <v>2.5</v>
      </c>
      <c r="AD14" s="482"/>
      <c r="AE14" s="482"/>
      <c r="AF14" s="482"/>
      <c r="AG14" s="483"/>
      <c r="AH14" s="481">
        <v>3.2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52.6</v>
      </c>
      <c r="CU14" s="493"/>
      <c r="CV14" s="493"/>
      <c r="CW14" s="493"/>
      <c r="CX14" s="493"/>
      <c r="CY14" s="493"/>
      <c r="CZ14" s="493"/>
      <c r="DA14" s="494"/>
      <c r="DB14" s="492">
        <v>45.7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77643</v>
      </c>
      <c r="S15" s="479"/>
      <c r="T15" s="479"/>
      <c r="U15" s="479"/>
      <c r="V15" s="480"/>
      <c r="W15" s="410" t="s">
        <v>137</v>
      </c>
      <c r="X15" s="411"/>
      <c r="Y15" s="411"/>
      <c r="Z15" s="411"/>
      <c r="AA15" s="411"/>
      <c r="AB15" s="401"/>
      <c r="AC15" s="445">
        <v>6629</v>
      </c>
      <c r="AD15" s="446"/>
      <c r="AE15" s="446"/>
      <c r="AF15" s="446"/>
      <c r="AG15" s="488"/>
      <c r="AH15" s="445">
        <v>6454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8387642</v>
      </c>
      <c r="BO15" s="358"/>
      <c r="BP15" s="358"/>
      <c r="BQ15" s="358"/>
      <c r="BR15" s="358"/>
      <c r="BS15" s="358"/>
      <c r="BT15" s="358"/>
      <c r="BU15" s="359"/>
      <c r="BV15" s="357">
        <v>8330312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19.7</v>
      </c>
      <c r="AD16" s="482"/>
      <c r="AE16" s="482"/>
      <c r="AF16" s="482"/>
      <c r="AG16" s="483"/>
      <c r="AH16" s="481">
        <v>19.8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16921444</v>
      </c>
      <c r="BO16" s="395"/>
      <c r="BP16" s="395"/>
      <c r="BQ16" s="395"/>
      <c r="BR16" s="395"/>
      <c r="BS16" s="395"/>
      <c r="BT16" s="395"/>
      <c r="BU16" s="396"/>
      <c r="BV16" s="394">
        <v>16204458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26181</v>
      </c>
      <c r="AD17" s="446"/>
      <c r="AE17" s="446"/>
      <c r="AF17" s="446"/>
      <c r="AG17" s="488"/>
      <c r="AH17" s="445">
        <v>25140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10466378</v>
      </c>
      <c r="BO17" s="395"/>
      <c r="BP17" s="395"/>
      <c r="BQ17" s="395"/>
      <c r="BR17" s="395"/>
      <c r="BS17" s="395"/>
      <c r="BT17" s="395"/>
      <c r="BU17" s="396"/>
      <c r="BV17" s="394">
        <v>10395551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9" t="s">
        <v>147</v>
      </c>
      <c r="C18" s="437"/>
      <c r="D18" s="437"/>
      <c r="E18" s="520"/>
      <c r="F18" s="520"/>
      <c r="G18" s="520"/>
      <c r="H18" s="520"/>
      <c r="I18" s="520"/>
      <c r="J18" s="520"/>
      <c r="K18" s="520"/>
      <c r="L18" s="521">
        <v>231.25</v>
      </c>
      <c r="M18" s="521"/>
      <c r="N18" s="521"/>
      <c r="O18" s="521"/>
      <c r="P18" s="521"/>
      <c r="Q18" s="521"/>
      <c r="R18" s="522"/>
      <c r="S18" s="522"/>
      <c r="T18" s="522"/>
      <c r="U18" s="522"/>
      <c r="V18" s="523"/>
      <c r="W18" s="412"/>
      <c r="X18" s="413"/>
      <c r="Y18" s="413"/>
      <c r="Z18" s="413"/>
      <c r="AA18" s="413"/>
      <c r="AB18" s="404"/>
      <c r="AC18" s="524">
        <v>77.8</v>
      </c>
      <c r="AD18" s="525"/>
      <c r="AE18" s="525"/>
      <c r="AF18" s="525"/>
      <c r="AG18" s="526"/>
      <c r="AH18" s="524">
        <v>77.099999999999994</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17765153</v>
      </c>
      <c r="BO18" s="395"/>
      <c r="BP18" s="395"/>
      <c r="BQ18" s="395"/>
      <c r="BR18" s="395"/>
      <c r="BS18" s="395"/>
      <c r="BT18" s="395"/>
      <c r="BU18" s="396"/>
      <c r="BV18" s="394">
        <v>16796043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9" t="s">
        <v>149</v>
      </c>
      <c r="C19" s="437"/>
      <c r="D19" s="437"/>
      <c r="E19" s="520"/>
      <c r="F19" s="520"/>
      <c r="G19" s="520"/>
      <c r="H19" s="520"/>
      <c r="I19" s="520"/>
      <c r="J19" s="520"/>
      <c r="K19" s="520"/>
      <c r="L19" s="528">
        <v>330</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23110609</v>
      </c>
      <c r="BO19" s="395"/>
      <c r="BP19" s="395"/>
      <c r="BQ19" s="395"/>
      <c r="BR19" s="395"/>
      <c r="BS19" s="395"/>
      <c r="BT19" s="395"/>
      <c r="BU19" s="396"/>
      <c r="BV19" s="394">
        <v>22363336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9" t="s">
        <v>151</v>
      </c>
      <c r="C20" s="437"/>
      <c r="D20" s="437"/>
      <c r="E20" s="520"/>
      <c r="F20" s="520"/>
      <c r="G20" s="520"/>
      <c r="H20" s="520"/>
      <c r="I20" s="520"/>
      <c r="J20" s="520"/>
      <c r="K20" s="520"/>
      <c r="L20" s="528">
        <v>32850</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32363761</v>
      </c>
      <c r="BO22" s="358"/>
      <c r="BP22" s="358"/>
      <c r="BQ22" s="358"/>
      <c r="BR22" s="358"/>
      <c r="BS22" s="358"/>
      <c r="BT22" s="358"/>
      <c r="BU22" s="359"/>
      <c r="BV22" s="357">
        <v>32146642</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28623211</v>
      </c>
      <c r="BO23" s="395"/>
      <c r="BP23" s="395"/>
      <c r="BQ23" s="395"/>
      <c r="BR23" s="395"/>
      <c r="BS23" s="395"/>
      <c r="BT23" s="395"/>
      <c r="BU23" s="396"/>
      <c r="BV23" s="394">
        <v>27896400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8680</v>
      </c>
      <c r="R24" s="446"/>
      <c r="S24" s="446"/>
      <c r="T24" s="446"/>
      <c r="U24" s="446"/>
      <c r="V24" s="488"/>
      <c r="W24" s="540"/>
      <c r="X24" s="541"/>
      <c r="Y24" s="542"/>
      <c r="Z24" s="444" t="s">
        <v>162</v>
      </c>
      <c r="AA24" s="424"/>
      <c r="AB24" s="424"/>
      <c r="AC24" s="424"/>
      <c r="AD24" s="424"/>
      <c r="AE24" s="424"/>
      <c r="AF24" s="424"/>
      <c r="AG24" s="425"/>
      <c r="AH24" s="445">
        <v>514</v>
      </c>
      <c r="AI24" s="446"/>
      <c r="AJ24" s="446"/>
      <c r="AK24" s="446"/>
      <c r="AL24" s="488"/>
      <c r="AM24" s="445">
        <v>1622698</v>
      </c>
      <c r="AN24" s="446"/>
      <c r="AO24" s="446"/>
      <c r="AP24" s="446"/>
      <c r="AQ24" s="446"/>
      <c r="AR24" s="488"/>
      <c r="AS24" s="445">
        <v>3157</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22989076</v>
      </c>
      <c r="BO24" s="395"/>
      <c r="BP24" s="395"/>
      <c r="BQ24" s="395"/>
      <c r="BR24" s="395"/>
      <c r="BS24" s="395"/>
      <c r="BT24" s="395"/>
      <c r="BU24" s="396"/>
      <c r="BV24" s="394">
        <v>21826838</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6860</v>
      </c>
      <c r="R25" s="446"/>
      <c r="S25" s="446"/>
      <c r="T25" s="446"/>
      <c r="U25" s="446"/>
      <c r="V25" s="488"/>
      <c r="W25" s="540"/>
      <c r="X25" s="541"/>
      <c r="Y25" s="542"/>
      <c r="Z25" s="444" t="s">
        <v>165</v>
      </c>
      <c r="AA25" s="424"/>
      <c r="AB25" s="424"/>
      <c r="AC25" s="424"/>
      <c r="AD25" s="424"/>
      <c r="AE25" s="424"/>
      <c r="AF25" s="424"/>
      <c r="AG25" s="425"/>
      <c r="AH25" s="445">
        <v>97</v>
      </c>
      <c r="AI25" s="446"/>
      <c r="AJ25" s="446"/>
      <c r="AK25" s="446"/>
      <c r="AL25" s="488"/>
      <c r="AM25" s="445">
        <v>292552</v>
      </c>
      <c r="AN25" s="446"/>
      <c r="AO25" s="446"/>
      <c r="AP25" s="446"/>
      <c r="AQ25" s="446"/>
      <c r="AR25" s="488"/>
      <c r="AS25" s="445">
        <v>3016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19567959</v>
      </c>
      <c r="BO25" s="358"/>
      <c r="BP25" s="358"/>
      <c r="BQ25" s="358"/>
      <c r="BR25" s="358"/>
      <c r="BS25" s="358"/>
      <c r="BT25" s="358"/>
      <c r="BU25" s="359"/>
      <c r="BV25" s="357">
        <v>2225363</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6470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11115</v>
      </c>
      <c r="AN26" s="446"/>
      <c r="AO26" s="446"/>
      <c r="AP26" s="446"/>
      <c r="AQ26" s="446"/>
      <c r="AR26" s="488"/>
      <c r="AS26" s="445">
        <v>3705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4090</v>
      </c>
      <c r="R27" s="446"/>
      <c r="S27" s="446"/>
      <c r="T27" s="446"/>
      <c r="U27" s="446"/>
      <c r="V27" s="488"/>
      <c r="W27" s="540"/>
      <c r="X27" s="541"/>
      <c r="Y27" s="542"/>
      <c r="Z27" s="444" t="s">
        <v>171</v>
      </c>
      <c r="AA27" s="424"/>
      <c r="AB27" s="424"/>
      <c r="AC27" s="424"/>
      <c r="AD27" s="424"/>
      <c r="AE27" s="424"/>
      <c r="AF27" s="424"/>
      <c r="AG27" s="425"/>
      <c r="AH27" s="445">
        <v>19</v>
      </c>
      <c r="AI27" s="446"/>
      <c r="AJ27" s="446"/>
      <c r="AK27" s="446"/>
      <c r="AL27" s="488"/>
      <c r="AM27" s="445">
        <v>68233</v>
      </c>
      <c r="AN27" s="446"/>
      <c r="AO27" s="446"/>
      <c r="AP27" s="446"/>
      <c r="AQ27" s="446"/>
      <c r="AR27" s="488"/>
      <c r="AS27" s="445">
        <v>3591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500147</v>
      </c>
      <c r="BO27" s="517"/>
      <c r="BP27" s="517"/>
      <c r="BQ27" s="517"/>
      <c r="BR27" s="517"/>
      <c r="BS27" s="517"/>
      <c r="BT27" s="517"/>
      <c r="BU27" s="518"/>
      <c r="BV27" s="516">
        <v>500126</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3260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3046342</v>
      </c>
      <c r="BO28" s="358"/>
      <c r="BP28" s="358"/>
      <c r="BQ28" s="358"/>
      <c r="BR28" s="358"/>
      <c r="BS28" s="358"/>
      <c r="BT28" s="358"/>
      <c r="BU28" s="359"/>
      <c r="BV28" s="357">
        <v>2705250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22</v>
      </c>
      <c r="M29" s="446"/>
      <c r="N29" s="446"/>
      <c r="O29" s="446"/>
      <c r="P29" s="488"/>
      <c r="Q29" s="445">
        <v>3030</v>
      </c>
      <c r="R29" s="446"/>
      <c r="S29" s="446"/>
      <c r="T29" s="446"/>
      <c r="U29" s="446"/>
      <c r="V29" s="488"/>
      <c r="W29" s="543"/>
      <c r="X29" s="544"/>
      <c r="Y29" s="545"/>
      <c r="Z29" s="444" t="s">
        <v>177</v>
      </c>
      <c r="AA29" s="424"/>
      <c r="AB29" s="424"/>
      <c r="AC29" s="424"/>
      <c r="AD29" s="424"/>
      <c r="AE29" s="424"/>
      <c r="AF29" s="424"/>
      <c r="AG29" s="425"/>
      <c r="AH29" s="445">
        <v>533</v>
      </c>
      <c r="AI29" s="446"/>
      <c r="AJ29" s="446"/>
      <c r="AK29" s="446"/>
      <c r="AL29" s="488"/>
      <c r="AM29" s="445">
        <v>1690931</v>
      </c>
      <c r="AN29" s="446"/>
      <c r="AO29" s="446"/>
      <c r="AP29" s="446"/>
      <c r="AQ29" s="446"/>
      <c r="AR29" s="488"/>
      <c r="AS29" s="445">
        <v>3172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466350</v>
      </c>
      <c r="BO29" s="395"/>
      <c r="BP29" s="395"/>
      <c r="BQ29" s="395"/>
      <c r="BR29" s="395"/>
      <c r="BS29" s="395"/>
      <c r="BT29" s="395"/>
      <c r="BU29" s="396"/>
      <c r="BV29" s="394">
        <v>403600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99.6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1818698</v>
      </c>
      <c r="BO30" s="517"/>
      <c r="BP30" s="517"/>
      <c r="BQ30" s="517"/>
      <c r="BR30" s="517"/>
      <c r="BS30" s="517"/>
      <c r="BT30" s="517"/>
      <c r="BU30" s="518"/>
      <c r="BV30" s="516">
        <v>2022630</v>
      </c>
      <c r="BW30" s="517"/>
      <c r="BX30" s="517"/>
      <c r="BY30" s="517"/>
      <c r="BZ30" s="517"/>
      <c r="CA30" s="517"/>
      <c r="CB30" s="517"/>
      <c r="CC30" s="51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姶良市国民健康保険特別会計事業勘定</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IF('各会計、関係団体の財政状況及び健全化判断比率'!B33="","",'各会計、関係団体の財政状況及び健全化判断比率'!B33)</f>
        <v>姶良市水道事業会計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10</v>
      </c>
      <c r="BX34" s="584"/>
      <c r="BY34" s="585" t="str">
        <f>IF('各会計、関係団体の財政状況及び健全化判断比率'!B68="","",'各会計、関係団体の財政状況及び健全化判断比率'!B68)</f>
        <v>鹿児島県市町村総合事務組合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姶良市土地開発公社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姶良市農林業労働者災害共済事業特別会計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姶良市国民健康保険特別会計施設勘定</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IF('各会計、関係団体の財政状況及び健全化判断比率'!B34="","",'各会計、関係団体の財政状況及び健全化判断比率'!B34)</f>
        <v>姶良市下水道事業会計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11</v>
      </c>
      <c r="BX35" s="584"/>
      <c r="BY35" s="585" t="str">
        <f>IF('各会計、関係団体の財政状況及び健全化判断比率'!B69="","",'各会計、関係団体の財政状況及び健全化判断比率'!B69)</f>
        <v>姶良・伊佐地区介護保険組合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姶良市文化振興公社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姶良市後期高齢者医療特別会計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12</v>
      </c>
      <c r="BX36" s="584"/>
      <c r="BY36" s="585" t="str">
        <f>IF('各会計、関係団体の財政状況及び健全化判断比率'!B70="","",'各会計、関係団体の財政状況及び健全化判断比率'!B70)</f>
        <v>鹿児島県後期高齢者医療広域連合（一般会計）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姶良市介護保険特別会計保険事業勘定</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13</v>
      </c>
      <c r="BX37" s="584"/>
      <c r="BY37" s="585" t="str">
        <f>IF('各会計、関係団体の財政状況及び健全化判断比率'!B71="","",'各会計、関係団体の財政状況及び健全化判断比率'!B71)</f>
        <v>鹿児島県後期高齢者医療広域連合（後期高齢者医療特別会計）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7</v>
      </c>
      <c r="V38" s="584"/>
      <c r="W38" s="585" t="str">
        <f>IF('各会計、関係団体の財政状況及び健全化判断比率'!B32="","",'各会計、関係団体の財政状況及び健全化判断比率'!B32)</f>
        <v>姶良市介護保険特別会計介護サービス事業勘定</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FFUWbzKvvCumc+TV9PKPoV+DrGiDfQx5RnAIQVpPcedl73qP4v+pSdlb4uwLLd/y/sffJRITzm6Z47xwF+JkQw==" saltValue="56JWp9qtqaBPcTSiWv2u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9.84</v>
      </c>
      <c r="G34" s="33">
        <v>9.8800000000000008</v>
      </c>
      <c r="H34" s="33">
        <v>8.93</v>
      </c>
      <c r="I34" s="33">
        <v>9.14</v>
      </c>
      <c r="J34" s="34">
        <v>9.0299999999999994</v>
      </c>
      <c r="K34" s="22"/>
      <c r="L34" s="22"/>
      <c r="M34" s="22"/>
      <c r="N34" s="22"/>
      <c r="O34" s="22"/>
      <c r="P34" s="22"/>
    </row>
    <row r="35" spans="1:16" ht="39" customHeight="1" x14ac:dyDescent="0.2">
      <c r="A35" s="22"/>
      <c r="B35" s="35"/>
      <c r="C35" s="1132" t="s">
        <v>536</v>
      </c>
      <c r="D35" s="1132"/>
      <c r="E35" s="1133"/>
      <c r="F35" s="36">
        <v>3.49</v>
      </c>
      <c r="G35" s="37">
        <v>7.62</v>
      </c>
      <c r="H35" s="37">
        <v>5.09</v>
      </c>
      <c r="I35" s="37">
        <v>6.74</v>
      </c>
      <c r="J35" s="38">
        <v>5.9</v>
      </c>
      <c r="K35" s="22"/>
      <c r="L35" s="22"/>
      <c r="M35" s="22"/>
      <c r="N35" s="22"/>
      <c r="O35" s="22"/>
      <c r="P35" s="22"/>
    </row>
    <row r="36" spans="1:16" ht="39" customHeight="1" x14ac:dyDescent="0.2">
      <c r="A36" s="22"/>
      <c r="B36" s="35"/>
      <c r="C36" s="1132" t="s">
        <v>537</v>
      </c>
      <c r="D36" s="1132"/>
      <c r="E36" s="1133"/>
      <c r="F36" s="36">
        <v>1.81</v>
      </c>
      <c r="G36" s="37">
        <v>1.67</v>
      </c>
      <c r="H36" s="37">
        <v>1.7</v>
      </c>
      <c r="I36" s="37">
        <v>1.64</v>
      </c>
      <c r="J36" s="38">
        <v>1.49</v>
      </c>
      <c r="K36" s="22"/>
      <c r="L36" s="22"/>
      <c r="M36" s="22"/>
      <c r="N36" s="22"/>
      <c r="O36" s="22"/>
      <c r="P36" s="22"/>
    </row>
    <row r="37" spans="1:16" ht="39" customHeight="1" x14ac:dyDescent="0.2">
      <c r="A37" s="22"/>
      <c r="B37" s="35"/>
      <c r="C37" s="1132" t="s">
        <v>538</v>
      </c>
      <c r="D37" s="1132"/>
      <c r="E37" s="1133"/>
      <c r="F37" s="36">
        <v>0.34</v>
      </c>
      <c r="G37" s="37">
        <v>1.87</v>
      </c>
      <c r="H37" s="37">
        <v>2.2599999999999998</v>
      </c>
      <c r="I37" s="37">
        <v>0.98</v>
      </c>
      <c r="J37" s="38">
        <v>0.88</v>
      </c>
      <c r="K37" s="22"/>
      <c r="L37" s="22"/>
      <c r="M37" s="22"/>
      <c r="N37" s="22"/>
      <c r="O37" s="22"/>
      <c r="P37" s="22"/>
    </row>
    <row r="38" spans="1:16" ht="39" customHeight="1" x14ac:dyDescent="0.2">
      <c r="A38" s="22"/>
      <c r="B38" s="35"/>
      <c r="C38" s="1132" t="s">
        <v>539</v>
      </c>
      <c r="D38" s="1132"/>
      <c r="E38" s="1133"/>
      <c r="F38" s="36">
        <v>1.2</v>
      </c>
      <c r="G38" s="37">
        <v>0.93</v>
      </c>
      <c r="H38" s="37">
        <v>0.59</v>
      </c>
      <c r="I38" s="37">
        <v>0.31</v>
      </c>
      <c r="J38" s="38">
        <v>0.22</v>
      </c>
      <c r="K38" s="22"/>
      <c r="L38" s="22"/>
      <c r="M38" s="22"/>
      <c r="N38" s="22"/>
      <c r="O38" s="22"/>
      <c r="P38" s="22"/>
    </row>
    <row r="39" spans="1:16" ht="39" customHeight="1" x14ac:dyDescent="0.2">
      <c r="A39" s="22"/>
      <c r="B39" s="35"/>
      <c r="C39" s="1132" t="s">
        <v>540</v>
      </c>
      <c r="D39" s="1132"/>
      <c r="E39" s="1133"/>
      <c r="F39" s="36">
        <v>0.12</v>
      </c>
      <c r="G39" s="37">
        <v>0.04</v>
      </c>
      <c r="H39" s="37">
        <v>0.05</v>
      </c>
      <c r="I39" s="37">
        <v>0</v>
      </c>
      <c r="J39" s="38">
        <v>0.04</v>
      </c>
      <c r="K39" s="22"/>
      <c r="L39" s="22"/>
      <c r="M39" s="22"/>
      <c r="N39" s="22"/>
      <c r="O39" s="22"/>
      <c r="P39" s="22"/>
    </row>
    <row r="40" spans="1:16" ht="39" customHeight="1" x14ac:dyDescent="0.2">
      <c r="A40" s="22"/>
      <c r="B40" s="35"/>
      <c r="C40" s="1132" t="s">
        <v>541</v>
      </c>
      <c r="D40" s="1132"/>
      <c r="E40" s="1133"/>
      <c r="F40" s="36">
        <v>0.02</v>
      </c>
      <c r="G40" s="37">
        <v>0.03</v>
      </c>
      <c r="H40" s="37">
        <v>0.03</v>
      </c>
      <c r="I40" s="37">
        <v>0.04</v>
      </c>
      <c r="J40" s="38">
        <v>0.04</v>
      </c>
      <c r="K40" s="22"/>
      <c r="L40" s="22"/>
      <c r="M40" s="22"/>
      <c r="N40" s="22"/>
      <c r="O40" s="22"/>
      <c r="P40" s="22"/>
    </row>
    <row r="41" spans="1:16" ht="39" customHeight="1" x14ac:dyDescent="0.2">
      <c r="A41" s="22"/>
      <c r="B41" s="35"/>
      <c r="C41" s="1132" t="s">
        <v>542</v>
      </c>
      <c r="D41" s="1132"/>
      <c r="E41" s="1133"/>
      <c r="F41" s="36">
        <v>0.03</v>
      </c>
      <c r="G41" s="37">
        <v>0.03</v>
      </c>
      <c r="H41" s="37">
        <v>0.02</v>
      </c>
      <c r="I41" s="37">
        <v>0.02</v>
      </c>
      <c r="J41" s="38">
        <v>0.02</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86YF5zpmb67RxSEYlYfvzkjqdgpWjXE0PwN8of9MJMjHC58OsEJTovqXJSZMan3nyk0JjiPMsmBS1SBpEdyEIg==" saltValue="P1QGKC62/fZjzfGwzDmZ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3796</v>
      </c>
      <c r="L45" s="58">
        <v>3678</v>
      </c>
      <c r="M45" s="58">
        <v>3533</v>
      </c>
      <c r="N45" s="58">
        <v>3287</v>
      </c>
      <c r="O45" s="59">
        <v>3102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56</v>
      </c>
      <c r="L48" s="62">
        <v>52</v>
      </c>
      <c r="M48" s="62">
        <v>55</v>
      </c>
      <c r="N48" s="62">
        <v>56</v>
      </c>
      <c r="O48" s="63">
        <v>58</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489</v>
      </c>
      <c r="L49" s="62" t="s">
        <v>489</v>
      </c>
      <c r="M49" s="62" t="s">
        <v>489</v>
      </c>
      <c r="N49" s="62" t="s">
        <v>489</v>
      </c>
      <c r="O49" s="63" t="s">
        <v>489</v>
      </c>
      <c r="P49" s="46"/>
      <c r="Q49" s="46"/>
      <c r="R49" s="46"/>
      <c r="S49" s="46"/>
      <c r="T49" s="46"/>
      <c r="U49" s="46"/>
    </row>
    <row r="50" spans="1:21" ht="30.75" customHeight="1" x14ac:dyDescent="0.2">
      <c r="A50" s="46"/>
      <c r="B50" s="1140"/>
      <c r="C50" s="1141"/>
      <c r="D50" s="60"/>
      <c r="E50" s="1146" t="s">
        <v>15</v>
      </c>
      <c r="F50" s="1146"/>
      <c r="G50" s="1146"/>
      <c r="H50" s="1146"/>
      <c r="I50" s="1146"/>
      <c r="J50" s="1147"/>
      <c r="K50" s="61">
        <v>92</v>
      </c>
      <c r="L50" s="62">
        <v>61</v>
      </c>
      <c r="M50" s="62">
        <v>59</v>
      </c>
      <c r="N50" s="62">
        <v>59</v>
      </c>
      <c r="O50" s="63">
        <v>122</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1</v>
      </c>
      <c r="M51" s="62">
        <v>0</v>
      </c>
      <c r="N51" s="62">
        <v>1</v>
      </c>
      <c r="O51" s="63">
        <v>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2166</v>
      </c>
      <c r="L52" s="62">
        <v>2098</v>
      </c>
      <c r="M52" s="62">
        <v>2047</v>
      </c>
      <c r="N52" s="62">
        <v>1987</v>
      </c>
      <c r="O52" s="63">
        <v>1904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1778</v>
      </c>
      <c r="L53" s="67">
        <v>1694</v>
      </c>
      <c r="M53" s="67">
        <v>1600</v>
      </c>
      <c r="N53" s="67">
        <v>1416</v>
      </c>
      <c r="O53" s="68">
        <v>1379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I7hr6dl1KCm9IJRFm7kPLastTUZhe4oJb4pNSe25FVCdg7d0tbrW6CorQU5cSKkDCpwsvSvKn9/flHgkdWObQ==" saltValue="aQElpJx9e5UtitZGXRxg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30639</v>
      </c>
      <c r="J41" s="331">
        <v>31271</v>
      </c>
      <c r="K41" s="331">
        <v>30456</v>
      </c>
      <c r="L41" s="331">
        <v>32147</v>
      </c>
      <c r="M41" s="332">
        <v>32364</v>
      </c>
    </row>
    <row r="42" spans="2:13" ht="27.75" customHeight="1" x14ac:dyDescent="0.2">
      <c r="B42" s="1171"/>
      <c r="C42" s="1172"/>
      <c r="D42" s="104"/>
      <c r="E42" s="1177" t="s">
        <v>32</v>
      </c>
      <c r="F42" s="1177"/>
      <c r="G42" s="1177"/>
      <c r="H42" s="1178"/>
      <c r="I42" s="333">
        <v>641</v>
      </c>
      <c r="J42" s="334">
        <v>580</v>
      </c>
      <c r="K42" s="334">
        <v>521</v>
      </c>
      <c r="L42" s="334">
        <v>462</v>
      </c>
      <c r="M42" s="335">
        <v>801</v>
      </c>
    </row>
    <row r="43" spans="2:13" ht="27.75" customHeight="1" x14ac:dyDescent="0.2">
      <c r="B43" s="1171"/>
      <c r="C43" s="1172"/>
      <c r="D43" s="104"/>
      <c r="E43" s="1177" t="s">
        <v>33</v>
      </c>
      <c r="F43" s="1177"/>
      <c r="G43" s="1177"/>
      <c r="H43" s="1178"/>
      <c r="I43" s="333">
        <v>690</v>
      </c>
      <c r="J43" s="334">
        <v>574</v>
      </c>
      <c r="K43" s="334">
        <v>511</v>
      </c>
      <c r="L43" s="334">
        <v>483</v>
      </c>
      <c r="M43" s="335">
        <v>447</v>
      </c>
    </row>
    <row r="44" spans="2:13" ht="27.75" customHeight="1" x14ac:dyDescent="0.2">
      <c r="B44" s="1171"/>
      <c r="C44" s="1172"/>
      <c r="D44" s="104"/>
      <c r="E44" s="1177" t="s">
        <v>34</v>
      </c>
      <c r="F44" s="1177"/>
      <c r="G44" s="1177"/>
      <c r="H44" s="1178"/>
      <c r="I44" s="333" t="s">
        <v>489</v>
      </c>
      <c r="J44" s="334" t="s">
        <v>489</v>
      </c>
      <c r="K44" s="334" t="s">
        <v>489</v>
      </c>
      <c r="L44" s="334" t="s">
        <v>489</v>
      </c>
      <c r="M44" s="335" t="s">
        <v>489</v>
      </c>
    </row>
    <row r="45" spans="2:13" ht="27.75" customHeight="1" x14ac:dyDescent="0.2">
      <c r="B45" s="1171"/>
      <c r="C45" s="1172"/>
      <c r="D45" s="104"/>
      <c r="E45" s="1177" t="s">
        <v>35</v>
      </c>
      <c r="F45" s="1177"/>
      <c r="G45" s="1177"/>
      <c r="H45" s="1178"/>
      <c r="I45" s="333">
        <v>3612</v>
      </c>
      <c r="J45" s="334">
        <v>3989</v>
      </c>
      <c r="K45" s="334">
        <v>3962</v>
      </c>
      <c r="L45" s="334">
        <v>3788</v>
      </c>
      <c r="M45" s="335">
        <v>3866</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4369</v>
      </c>
      <c r="J50" s="334">
        <v>5881</v>
      </c>
      <c r="K50" s="334">
        <v>6760</v>
      </c>
      <c r="L50" s="334">
        <v>6625</v>
      </c>
      <c r="M50" s="335">
        <v>6750</v>
      </c>
    </row>
    <row r="51" spans="2:13" ht="27.75" customHeight="1" x14ac:dyDescent="0.2">
      <c r="B51" s="1171"/>
      <c r="C51" s="1172"/>
      <c r="D51" s="104"/>
      <c r="E51" s="1177" t="s">
        <v>42</v>
      </c>
      <c r="F51" s="1177"/>
      <c r="G51" s="1177"/>
      <c r="H51" s="1178"/>
      <c r="I51" s="333">
        <v>2138</v>
      </c>
      <c r="J51" s="334">
        <v>1993</v>
      </c>
      <c r="K51" s="334">
        <v>2018</v>
      </c>
      <c r="L51" s="334">
        <v>1906</v>
      </c>
      <c r="M51" s="335">
        <v>1787</v>
      </c>
    </row>
    <row r="52" spans="2:13" ht="27.75" customHeight="1" x14ac:dyDescent="0.2">
      <c r="B52" s="1173"/>
      <c r="C52" s="1174"/>
      <c r="D52" s="104"/>
      <c r="E52" s="1177" t="s">
        <v>43</v>
      </c>
      <c r="F52" s="1177"/>
      <c r="G52" s="1177"/>
      <c r="H52" s="1178"/>
      <c r="I52" s="333">
        <v>19207</v>
      </c>
      <c r="J52" s="334">
        <v>19448</v>
      </c>
      <c r="K52" s="334">
        <v>19021</v>
      </c>
      <c r="L52" s="334">
        <v>20691</v>
      </c>
      <c r="M52" s="335">
        <v>19680</v>
      </c>
    </row>
    <row r="53" spans="2:13" ht="27.75" customHeight="1" thickBot="1" x14ac:dyDescent="0.25">
      <c r="B53" s="1184" t="s">
        <v>19</v>
      </c>
      <c r="C53" s="1185"/>
      <c r="D53" s="108"/>
      <c r="E53" s="1186" t="s">
        <v>44</v>
      </c>
      <c r="F53" s="1186"/>
      <c r="G53" s="1186"/>
      <c r="H53" s="1187"/>
      <c r="I53" s="336">
        <v>9869</v>
      </c>
      <c r="J53" s="337">
        <v>9093</v>
      </c>
      <c r="K53" s="337">
        <v>7650</v>
      </c>
      <c r="L53" s="337">
        <v>7658</v>
      </c>
      <c r="M53" s="338">
        <v>9261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Zlvy96cEF5mI2iV/SM7j8cqLajOEt865nqzRWEJuQSpymYTnRm807dKp/sUf+MXoxGLEdLQbLT06W3kT+F8AmA==" saltValue="quT1plaM/c6DFfvgEkSV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119"/>
      <c r="C55" s="1196" t="s">
        <v>46</v>
      </c>
      <c r="D55" s="1196"/>
      <c r="E55" s="1197"/>
      <c r="F55" s="339">
        <v>2523</v>
      </c>
      <c r="G55" s="339">
        <v>2705</v>
      </c>
      <c r="H55" s="340">
        <v>3046</v>
      </c>
    </row>
    <row r="56" spans="2:8" ht="52.5" customHeight="1" x14ac:dyDescent="0.2">
      <c r="B56" s="120"/>
      <c r="C56" s="1198" t="s">
        <v>47</v>
      </c>
      <c r="D56" s="1198"/>
      <c r="E56" s="1199"/>
      <c r="F56" s="341">
        <v>395</v>
      </c>
      <c r="G56" s="341">
        <v>404</v>
      </c>
      <c r="H56" s="342">
        <v>466</v>
      </c>
    </row>
    <row r="57" spans="2:8" ht="53.25" customHeight="1" x14ac:dyDescent="0.2">
      <c r="B57" s="120"/>
      <c r="C57" s="1200" t="s">
        <v>48</v>
      </c>
      <c r="D57" s="1200"/>
      <c r="E57" s="1201"/>
      <c r="F57" s="343">
        <v>2368</v>
      </c>
      <c r="G57" s="343">
        <v>2023</v>
      </c>
      <c r="H57" s="344">
        <v>1819</v>
      </c>
    </row>
    <row r="58" spans="2:8" ht="45.75" customHeight="1" x14ac:dyDescent="0.2">
      <c r="B58" s="121"/>
      <c r="C58" s="1188" t="s">
        <v>560</v>
      </c>
      <c r="D58" s="1189"/>
      <c r="E58" s="1190"/>
      <c r="F58" s="345">
        <v>608</v>
      </c>
      <c r="G58" s="345">
        <v>608</v>
      </c>
      <c r="H58" s="346">
        <v>608</v>
      </c>
    </row>
    <row r="59" spans="2:8" ht="45.75" customHeight="1" x14ac:dyDescent="0.2">
      <c r="B59" s="121"/>
      <c r="C59" s="1188" t="s">
        <v>561</v>
      </c>
      <c r="D59" s="1189"/>
      <c r="E59" s="1190"/>
      <c r="F59" s="345">
        <v>659</v>
      </c>
      <c r="G59" s="345">
        <v>527</v>
      </c>
      <c r="H59" s="346">
        <v>573</v>
      </c>
    </row>
    <row r="60" spans="2:8" ht="45.75" customHeight="1" x14ac:dyDescent="0.2">
      <c r="B60" s="121"/>
      <c r="C60" s="1188" t="s">
        <v>562</v>
      </c>
      <c r="D60" s="1189"/>
      <c r="E60" s="1190"/>
      <c r="F60" s="345">
        <v>208</v>
      </c>
      <c r="G60" s="345">
        <v>221</v>
      </c>
      <c r="H60" s="346">
        <v>192</v>
      </c>
    </row>
    <row r="61" spans="2:8" ht="45.75" customHeight="1" x14ac:dyDescent="0.2">
      <c r="B61" s="121"/>
      <c r="C61" s="1188" t="s">
        <v>564</v>
      </c>
      <c r="D61" s="1189"/>
      <c r="E61" s="1190"/>
      <c r="F61" s="345">
        <v>89</v>
      </c>
      <c r="G61" s="345">
        <v>84</v>
      </c>
      <c r="H61" s="346">
        <v>102</v>
      </c>
    </row>
    <row r="62" spans="2:8" ht="45.75" customHeight="1" thickBot="1" x14ac:dyDescent="0.25">
      <c r="B62" s="122"/>
      <c r="C62" s="1191" t="s">
        <v>563</v>
      </c>
      <c r="D62" s="1192"/>
      <c r="E62" s="1193"/>
      <c r="F62" s="347">
        <v>490</v>
      </c>
      <c r="G62" s="347">
        <v>306</v>
      </c>
      <c r="H62" s="348">
        <v>77</v>
      </c>
    </row>
    <row r="63" spans="2:8" ht="52.5" customHeight="1" thickBot="1" x14ac:dyDescent="0.25">
      <c r="B63" s="123"/>
      <c r="C63" s="1194" t="s">
        <v>49</v>
      </c>
      <c r="D63" s="1194"/>
      <c r="E63" s="1195"/>
      <c r="F63" s="349">
        <v>5286</v>
      </c>
      <c r="G63" s="349">
        <v>5131</v>
      </c>
      <c r="H63" s="350">
        <v>5331</v>
      </c>
    </row>
    <row r="64" spans="2:8" ht="13" x14ac:dyDescent="0.2"/>
  </sheetData>
  <sheetProtection algorithmName="SHA-512" hashValue="kX5iJSzyrJpIZM/8OB8uKaoa7dNNaFxNmxztWnOMIgep4Wk5Xu/XJI8ZKyAczvaZeAz340buboj8ZHCNGXmsdw==" saltValue="6r1rO3O2Fy2b30yGFPQU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55436</v>
      </c>
      <c r="E3" s="142"/>
      <c r="F3" s="143">
        <v>45483</v>
      </c>
      <c r="G3" s="144"/>
      <c r="H3" s="145"/>
    </row>
    <row r="4" spans="1:8" x14ac:dyDescent="0.2">
      <c r="A4" s="146"/>
      <c r="B4" s="147"/>
      <c r="C4" s="148"/>
      <c r="D4" s="149">
        <v>31274</v>
      </c>
      <c r="E4" s="150"/>
      <c r="F4" s="151">
        <v>24241</v>
      </c>
      <c r="G4" s="152"/>
      <c r="H4" s="153"/>
    </row>
    <row r="5" spans="1:8" x14ac:dyDescent="0.2">
      <c r="A5" s="134" t="s">
        <v>521</v>
      </c>
      <c r="B5" s="139"/>
      <c r="C5" s="140"/>
      <c r="D5" s="141">
        <v>69237</v>
      </c>
      <c r="E5" s="142"/>
      <c r="F5" s="143">
        <v>45945</v>
      </c>
      <c r="G5" s="144"/>
      <c r="H5" s="145"/>
    </row>
    <row r="6" spans="1:8" x14ac:dyDescent="0.2">
      <c r="A6" s="146"/>
      <c r="B6" s="147"/>
      <c r="C6" s="148"/>
      <c r="D6" s="149">
        <v>55085</v>
      </c>
      <c r="E6" s="150"/>
      <c r="F6" s="151">
        <v>25180</v>
      </c>
      <c r="G6" s="152"/>
      <c r="H6" s="153"/>
    </row>
    <row r="7" spans="1:8" x14ac:dyDescent="0.2">
      <c r="A7" s="134" t="s">
        <v>522</v>
      </c>
      <c r="B7" s="139"/>
      <c r="C7" s="140"/>
      <c r="D7" s="141">
        <v>49261</v>
      </c>
      <c r="E7" s="142"/>
      <c r="F7" s="143">
        <v>44475</v>
      </c>
      <c r="G7" s="144"/>
      <c r="H7" s="145"/>
    </row>
    <row r="8" spans="1:8" x14ac:dyDescent="0.2">
      <c r="A8" s="146"/>
      <c r="B8" s="147"/>
      <c r="C8" s="148"/>
      <c r="D8" s="149">
        <v>32741</v>
      </c>
      <c r="E8" s="150"/>
      <c r="F8" s="151">
        <v>24780</v>
      </c>
      <c r="G8" s="152"/>
      <c r="H8" s="153"/>
    </row>
    <row r="9" spans="1:8" x14ac:dyDescent="0.2">
      <c r="A9" s="134" t="s">
        <v>523</v>
      </c>
      <c r="B9" s="139"/>
      <c r="C9" s="140"/>
      <c r="D9" s="141">
        <v>83145</v>
      </c>
      <c r="E9" s="142"/>
      <c r="F9" s="143">
        <v>45982</v>
      </c>
      <c r="G9" s="144"/>
      <c r="H9" s="145"/>
    </row>
    <row r="10" spans="1:8" x14ac:dyDescent="0.2">
      <c r="A10" s="146"/>
      <c r="B10" s="147"/>
      <c r="C10" s="148"/>
      <c r="D10" s="149">
        <v>56895</v>
      </c>
      <c r="E10" s="150"/>
      <c r="F10" s="151">
        <v>25583</v>
      </c>
      <c r="G10" s="152"/>
      <c r="H10" s="153"/>
    </row>
    <row r="11" spans="1:8" x14ac:dyDescent="0.2">
      <c r="A11" s="134" t="s">
        <v>524</v>
      </c>
      <c r="B11" s="139"/>
      <c r="C11" s="140"/>
      <c r="D11" s="141">
        <v>63307</v>
      </c>
      <c r="E11" s="142"/>
      <c r="F11" s="143">
        <v>50538</v>
      </c>
      <c r="G11" s="144"/>
      <c r="H11" s="145"/>
    </row>
    <row r="12" spans="1:8" x14ac:dyDescent="0.2">
      <c r="A12" s="146"/>
      <c r="B12" s="147"/>
      <c r="C12" s="154"/>
      <c r="D12" s="149">
        <v>40411</v>
      </c>
      <c r="E12" s="150"/>
      <c r="F12" s="151">
        <v>29053</v>
      </c>
      <c r="G12" s="152"/>
      <c r="H12" s="153"/>
    </row>
    <row r="13" spans="1:8" x14ac:dyDescent="0.2">
      <c r="A13" s="134"/>
      <c r="B13" s="139"/>
      <c r="C13" s="140"/>
      <c r="D13" s="141">
        <v>64077</v>
      </c>
      <c r="E13" s="142"/>
      <c r="F13" s="143">
        <v>46485</v>
      </c>
      <c r="G13" s="155"/>
      <c r="H13" s="145"/>
    </row>
    <row r="14" spans="1:8" x14ac:dyDescent="0.2">
      <c r="A14" s="146"/>
      <c r="B14" s="147"/>
      <c r="C14" s="148"/>
      <c r="D14" s="149">
        <v>43281</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3.49</v>
      </c>
      <c r="C19" s="156">
        <f>ROUND(VALUE(SUBSTITUTE(実質収支比率等に係る経年分析!G$48,"▲","-")),2)</f>
        <v>7.62</v>
      </c>
      <c r="D19" s="156">
        <f>ROUND(VALUE(SUBSTITUTE(実質収支比率等に係る経年分析!H$48,"▲","-")),2)</f>
        <v>5.0999999999999996</v>
      </c>
      <c r="E19" s="156">
        <f>ROUND(VALUE(SUBSTITUTE(実質収支比率等に係る経年分析!I$48,"▲","-")),2)</f>
        <v>6.74</v>
      </c>
      <c r="F19" s="156">
        <f>ROUND(VALUE(SUBSTITUTE(実質収支比率等に係る経年分析!J$48,"▲","-")),2)</f>
        <v>5.91</v>
      </c>
    </row>
    <row r="20" spans="1:11" x14ac:dyDescent="0.2">
      <c r="A20" s="156" t="s">
        <v>53</v>
      </c>
      <c r="B20" s="156">
        <f>ROUND(VALUE(SUBSTITUTE(実質収支比率等に係る経年分析!F$47,"▲","-")),2)</f>
        <v>5.48</v>
      </c>
      <c r="C20" s="156">
        <f>ROUND(VALUE(SUBSTITUTE(実質収支比率等に係る経年分析!G$47,"▲","-")),2)</f>
        <v>9.5</v>
      </c>
      <c r="D20" s="156">
        <f>ROUND(VALUE(SUBSTITUTE(実質収支比率等に係る経年分析!H$47,"▲","-")),2)</f>
        <v>14.02</v>
      </c>
      <c r="E20" s="156">
        <f>ROUND(VALUE(SUBSTITUTE(実質収支比率等に係る経年分析!I$47,"▲","-")),2)</f>
        <v>14.71</v>
      </c>
      <c r="F20" s="156">
        <f>ROUND(VALUE(SUBSTITUTE(実質収支比率等に係る経年分析!J$47,"▲","-")),2)</f>
        <v>15.88</v>
      </c>
    </row>
    <row r="21" spans="1:11" x14ac:dyDescent="0.2">
      <c r="A21" s="156" t="s">
        <v>54</v>
      </c>
      <c r="B21" s="156">
        <f>IF(ISNUMBER(VALUE(SUBSTITUTE(実質収支比率等に係る経年分析!F$49,"▲","-"))),ROUND(VALUE(SUBSTITUTE(実質収支比率等に係る経年分析!F$49,"▲","-")),2),NA())</f>
        <v>-8.9</v>
      </c>
      <c r="C21" s="156">
        <f>IF(ISNUMBER(VALUE(SUBSTITUTE(実質収支比率等に係る経年分析!G$49,"▲","-"))),ROUND(VALUE(SUBSTITUTE(実質収支比率等に係る経年分析!G$49,"▲","-")),2),NA())</f>
        <v>6.96</v>
      </c>
      <c r="D21" s="156">
        <f>IF(ISNUMBER(VALUE(SUBSTITUTE(実質収支比率等に係る経年分析!H$49,"▲","-"))),ROUND(VALUE(SUBSTITUTE(実質収支比率等に係る経年分析!H$49,"▲","-")),2),NA())</f>
        <v>-3.44</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-2.4300000000000002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姶良市国民健康保険特別会計施設勘定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姶良市介護保険特別会計介護サービス事業勘定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2">
      <c r="A31" s="157" t="str">
        <f>IF(連結実質赤字比率に係る赤字・黒字の構成分析!C$39="",NA(),連結実質赤字比率に係る赤字・黒字の構成分析!C$39)</f>
        <v>姶良市後期高齢者医療特別会計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姶良市国民健康保険特別会計事業勘定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姶良市介護保険特別会計保険事業勘定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1.87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2.2599999999999998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0.88</v>
      </c>
    </row>
    <row r="34" spans="1:16" x14ac:dyDescent="0.2">
      <c r="A34" s="157" t="str">
        <f>IF(連結実質赤字比率に係る赤字・黒字の構成分析!C$36="",NA(),連結実質赤字比率に係る赤字・黒字の構成分析!C$36)</f>
        <v>姶良市下水道事業会計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1.49</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3.49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6.74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5.9</v>
      </c>
    </row>
    <row r="36" spans="1:16" x14ac:dyDescent="0.2">
      <c r="A36" s="157" t="str">
        <f>IF(連結実質赤字比率に係る赤字・黒字の構成分析!C$34="",NA(),連結実質赤字比率に係る赤字・黒字の構成分析!C$34)</f>
        <v>姶良市水道事業会計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9.8800000000000008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9.14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9.0299999999999994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2166</v>
      </c>
      <c r="E42" s="158"/>
      <c r="F42" s="158"/>
      <c r="G42" s="158">
        <f>'実質公債費比率（分子）の構造'!L$52</f>
        <v>2098</v>
      </c>
      <c r="H42" s="158"/>
      <c r="I42" s="158"/>
      <c r="J42" s="158">
        <f>'実質公債費比率（分子）の構造'!M$52</f>
        <v>2047</v>
      </c>
      <c r="K42" s="158"/>
      <c r="L42" s="158"/>
      <c r="M42" s="158">
        <f>'実質公債費比率（分子）の構造'!N$52</f>
        <v>1987</v>
      </c>
      <c r="N42" s="158"/>
      <c r="O42" s="158"/>
      <c r="P42" s="158">
        <f>'実質公債費比率（分子）の構造'!O$52</f>
        <v>1904</v>
      </c>
    </row>
    <row r="43" spans="1:16" x14ac:dyDescent="0.2">
      <c r="A43" s="158" t="s">
        <v>16</v>
      </c>
      <c r="B43" s="158">
        <f>'実質公債費比率（分子）の構造'!K$51</f>
        <v>0</v>
      </c>
      <c r="C43" s="158"/>
      <c r="D43" s="158"/>
      <c r="E43" s="158">
        <f>'実質公債費比率（分子）の構造'!L$51</f>
        <v>1</v>
      </c>
      <c r="F43" s="158"/>
      <c r="G43" s="158"/>
      <c r="H43" s="158">
        <f>'実質公債費比率（分子）の構造'!M$51</f>
        <v>0</v>
      </c>
      <c r="I43" s="158"/>
      <c r="J43" s="158"/>
      <c r="K43" s="158">
        <f>'実質公債費比率（分子）の構造'!N$51</f>
        <v>1</v>
      </c>
      <c r="L43" s="158"/>
      <c r="M43" s="158"/>
      <c r="N43" s="158">
        <f>'実質公債費比率（分子）の構造'!O$51</f>
        <v>1</v>
      </c>
      <c r="O43" s="158"/>
      <c r="P43" s="158"/>
    </row>
    <row r="44" spans="1:16" x14ac:dyDescent="0.2">
      <c r="A44" s="158" t="s">
        <v>62</v>
      </c>
      <c r="B44" s="158">
        <f>'実質公債費比率（分子）の構造'!K$50</f>
        <v>92</v>
      </c>
      <c r="C44" s="158"/>
      <c r="D44" s="158"/>
      <c r="E44" s="158">
        <f>'実質公債費比率（分子）の構造'!L$50</f>
        <v>61</v>
      </c>
      <c r="F44" s="158"/>
      <c r="G44" s="158"/>
      <c r="H44" s="158">
        <f>'実質公債費比率（分子）の構造'!M$50</f>
        <v>59</v>
      </c>
      <c r="I44" s="158"/>
      <c r="J44" s="158"/>
      <c r="K44" s="158">
        <f>'実質公債費比率（分子）の構造'!N$50</f>
        <v>59</v>
      </c>
      <c r="L44" s="158"/>
      <c r="M44" s="158"/>
      <c r="N44" s="158">
        <f>'実質公債費比率（分子）の構造'!O$50</f>
        <v>122</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56</v>
      </c>
      <c r="C46" s="158"/>
      <c r="D46" s="158"/>
      <c r="E46" s="158">
        <f>'実質公債費比率（分子）の構造'!L$48</f>
        <v>52</v>
      </c>
      <c r="F46" s="158"/>
      <c r="G46" s="158"/>
      <c r="H46" s="158">
        <f>'実質公債費比率（分子）の構造'!M$48</f>
        <v>55</v>
      </c>
      <c r="I46" s="158"/>
      <c r="J46" s="158"/>
      <c r="K46" s="158">
        <f>'実質公債費比率（分子）の構造'!N$48</f>
        <v>56</v>
      </c>
      <c r="L46" s="158"/>
      <c r="M46" s="158"/>
      <c r="N46" s="158">
        <f>'実質公債費比率（分子）の構造'!O$48</f>
        <v>58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3796</v>
      </c>
      <c r="C49" s="158"/>
      <c r="D49" s="158"/>
      <c r="E49" s="158">
        <f>'実質公債費比率（分子）の構造'!L$45</f>
        <v>3678</v>
      </c>
      <c r="F49" s="158"/>
      <c r="G49" s="158"/>
      <c r="H49" s="158">
        <f>'実質公債費比率（分子）の構造'!M$45</f>
        <v>3533</v>
      </c>
      <c r="I49" s="158"/>
      <c r="J49" s="158"/>
      <c r="K49" s="158">
        <f>'実質公債費比率（分子）の構造'!N$45</f>
        <v>3287</v>
      </c>
      <c r="L49" s="158"/>
      <c r="M49" s="158"/>
      <c r="N49" s="158">
        <f>'実質公債費比率（分子）の構造'!O$45</f>
        <v>3102</v>
      </c>
      <c r="O49" s="158"/>
      <c r="P49" s="158"/>
    </row>
    <row r="50" spans="1:16" x14ac:dyDescent="0.2">
      <c r="A50" s="158" t="s">
        <v>67</v>
      </c>
      <c r="B50" s="158" t="e">
        <f>NA()</f>
        <v>#N/A</v>
      </c>
      <c r="C50" s="158">
        <f>IF(ISNUMBER('実質公債費比率（分子）の構造'!K$53),'実質公債費比率（分子）の構造'!K$53,NA())</f>
        <v>1778</v>
      </c>
      <c r="D50" s="158" t="e">
        <f>NA()</f>
        <v>#N/A</v>
      </c>
      <c r="E50" s="158" t="e">
        <f>NA()</f>
        <v>#N/A</v>
      </c>
      <c r="F50" s="158">
        <f>IF(ISNUMBER('実質公債費比率（分子）の構造'!L$53),'実質公債費比率（分子）の構造'!L$53,NA())</f>
        <v>1694</v>
      </c>
      <c r="G50" s="158" t="e">
        <f>NA()</f>
        <v>#N/A</v>
      </c>
      <c r="H50" s="158" t="e">
        <f>NA()</f>
        <v>#N/A</v>
      </c>
      <c r="I50" s="158">
        <f>IF(ISNUMBER('実質公債費比率（分子）の構造'!M$53),'実質公債費比率（分子）の構造'!M$53,NA())</f>
        <v>1600</v>
      </c>
      <c r="J50" s="158" t="e">
        <f>NA()</f>
        <v>#N/A</v>
      </c>
      <c r="K50" s="158" t="e">
        <f>NA()</f>
        <v>#N/A</v>
      </c>
      <c r="L50" s="158">
        <f>IF(ISNUMBER('実質公債費比率（分子）の構造'!N$53),'実質公債費比率（分子）の構造'!N$53,NA())</f>
        <v>1416</v>
      </c>
      <c r="M50" s="158" t="e">
        <f>NA()</f>
        <v>#N/A</v>
      </c>
      <c r="N50" s="158" t="e">
        <f>NA()</f>
        <v>#N/A</v>
      </c>
      <c r="O50" s="158">
        <f>IF(ISNUMBER('実質公債費比率（分子）の構造'!O$53),'実質公債費比率（分子）の構造'!O$53,NA())</f>
        <v>1379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19207</v>
      </c>
      <c r="E56" s="157"/>
      <c r="F56" s="157"/>
      <c r="G56" s="157">
        <f>'将来負担比率（分子）の構造'!J$52</f>
        <v>19448</v>
      </c>
      <c r="H56" s="157"/>
      <c r="I56" s="157"/>
      <c r="J56" s="157">
        <f>'将来負担比率（分子）の構造'!K$52</f>
        <v>19021</v>
      </c>
      <c r="K56" s="157"/>
      <c r="L56" s="157"/>
      <c r="M56" s="157">
        <f>'将来負担比率（分子）の構造'!L$52</f>
        <v>20691</v>
      </c>
      <c r="N56" s="157"/>
      <c r="O56" s="157"/>
      <c r="P56" s="157">
        <f>'将来負担比率（分子）の構造'!M$52</f>
        <v>19680</v>
      </c>
    </row>
    <row r="57" spans="1:16" x14ac:dyDescent="0.2">
      <c r="A57" s="157" t="s">
        <v>42</v>
      </c>
      <c r="B57" s="157"/>
      <c r="C57" s="157"/>
      <c r="D57" s="157">
        <f>'将来負担比率（分子）の構造'!I$51</f>
        <v>2138</v>
      </c>
      <c r="E57" s="157"/>
      <c r="F57" s="157"/>
      <c r="G57" s="157">
        <f>'将来負担比率（分子）の構造'!J$51</f>
        <v>1993</v>
      </c>
      <c r="H57" s="157"/>
      <c r="I57" s="157"/>
      <c r="J57" s="157">
        <f>'将来負担比率（分子）の構造'!K$51</f>
        <v>2018</v>
      </c>
      <c r="K57" s="157"/>
      <c r="L57" s="157"/>
      <c r="M57" s="157">
        <f>'将来負担比率（分子）の構造'!L$51</f>
        <v>1906</v>
      </c>
      <c r="N57" s="157"/>
      <c r="O57" s="157"/>
      <c r="P57" s="157">
        <f>'将来負担比率（分子）の構造'!M$51</f>
        <v>1787</v>
      </c>
    </row>
    <row r="58" spans="1:16" x14ac:dyDescent="0.2">
      <c r="A58" s="157" t="s">
        <v>41</v>
      </c>
      <c r="B58" s="157"/>
      <c r="C58" s="157"/>
      <c r="D58" s="157">
        <f>'将来負担比率（分子）の構造'!I$50</f>
        <v>4369</v>
      </c>
      <c r="E58" s="157"/>
      <c r="F58" s="157"/>
      <c r="G58" s="157">
        <f>'将来負担比率（分子）の構造'!J$50</f>
        <v>5881</v>
      </c>
      <c r="H58" s="157"/>
      <c r="I58" s="157"/>
      <c r="J58" s="157">
        <f>'将来負担比率（分子）の構造'!K$50</f>
        <v>6760</v>
      </c>
      <c r="K58" s="157"/>
      <c r="L58" s="157"/>
      <c r="M58" s="157">
        <f>'将来負担比率（分子）の構造'!L$50</f>
        <v>6625</v>
      </c>
      <c r="N58" s="157"/>
      <c r="O58" s="157"/>
      <c r="P58" s="157">
        <f>'将来負担比率（分子）の構造'!M$50</f>
        <v>6750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3612</v>
      </c>
      <c r="C62" s="157"/>
      <c r="D62" s="157"/>
      <c r="E62" s="157">
        <f>'将来負担比率（分子）の構造'!J$45</f>
        <v>3989</v>
      </c>
      <c r="F62" s="157"/>
      <c r="G62" s="157"/>
      <c r="H62" s="157">
        <f>'将来負担比率（分子）の構造'!K$45</f>
        <v>3962</v>
      </c>
      <c r="I62" s="157"/>
      <c r="J62" s="157"/>
      <c r="K62" s="157">
        <f>'将来負担比率（分子）の構造'!L$45</f>
        <v>3788</v>
      </c>
      <c r="L62" s="157"/>
      <c r="M62" s="157"/>
      <c r="N62" s="157">
        <f>'将来負担比率（分子）の構造'!M$45</f>
        <v>3866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690</v>
      </c>
      <c r="C64" s="157"/>
      <c r="D64" s="157"/>
      <c r="E64" s="157">
        <f>'将来負担比率（分子）の構造'!J$43</f>
        <v>574</v>
      </c>
      <c r="F64" s="157"/>
      <c r="G64" s="157"/>
      <c r="H64" s="157">
        <f>'将来負担比率（分子）の構造'!K$43</f>
        <v>511</v>
      </c>
      <c r="I64" s="157"/>
      <c r="J64" s="157"/>
      <c r="K64" s="157">
        <f>'将来負担比率（分子）の構造'!L$43</f>
        <v>483</v>
      </c>
      <c r="L64" s="157"/>
      <c r="M64" s="157"/>
      <c r="N64" s="157">
        <f>'将来負担比率（分子）の構造'!M$43</f>
        <v>447</v>
      </c>
      <c r="O64" s="157"/>
      <c r="P64" s="157"/>
    </row>
    <row r="65" spans="1:16" x14ac:dyDescent="0.2">
      <c r="A65" s="157" t="s">
        <v>32</v>
      </c>
      <c r="B65" s="157">
        <f>'将来負担比率（分子）の構造'!I$42</f>
        <v>641</v>
      </c>
      <c r="C65" s="157"/>
      <c r="D65" s="157"/>
      <c r="E65" s="157">
        <f>'将来負担比率（分子）の構造'!J$42</f>
        <v>580</v>
      </c>
      <c r="F65" s="157"/>
      <c r="G65" s="157"/>
      <c r="H65" s="157">
        <f>'将来負担比率（分子）の構造'!K$42</f>
        <v>521</v>
      </c>
      <c r="I65" s="157"/>
      <c r="J65" s="157"/>
      <c r="K65" s="157">
        <f>'将来負担比率（分子）の構造'!L$42</f>
        <v>462</v>
      </c>
      <c r="L65" s="157"/>
      <c r="M65" s="157"/>
      <c r="N65" s="157">
        <f>'将来負担比率（分子）の構造'!M$42</f>
        <v>801</v>
      </c>
      <c r="O65" s="157"/>
      <c r="P65" s="157"/>
    </row>
    <row r="66" spans="1:16" x14ac:dyDescent="0.2">
      <c r="A66" s="157" t="s">
        <v>31</v>
      </c>
      <c r="B66" s="157">
        <f>'将来負担比率（分子）の構造'!I$41</f>
        <v>30639</v>
      </c>
      <c r="C66" s="157"/>
      <c r="D66" s="157"/>
      <c r="E66" s="157">
        <f>'将来負担比率（分子）の構造'!J$41</f>
        <v>31271</v>
      </c>
      <c r="F66" s="157"/>
      <c r="G66" s="157"/>
      <c r="H66" s="157">
        <f>'将来負担比率（分子）の構造'!K$41</f>
        <v>30456</v>
      </c>
      <c r="I66" s="157"/>
      <c r="J66" s="157"/>
      <c r="K66" s="157">
        <f>'将来負担比率（分子）の構造'!L$41</f>
        <v>32147</v>
      </c>
      <c r="L66" s="157"/>
      <c r="M66" s="157"/>
      <c r="N66" s="157">
        <f>'将来負担比率（分子）の構造'!M$41</f>
        <v>32364</v>
      </c>
      <c r="O66" s="157"/>
      <c r="P66" s="157"/>
    </row>
    <row r="67" spans="1:16" x14ac:dyDescent="0.2">
      <c r="A67" s="157" t="s">
        <v>71</v>
      </c>
      <c r="B67" s="157" t="e">
        <f>NA()</f>
        <v>#N/A</v>
      </c>
      <c r="C67" s="157">
        <f>IF(ISNUMBER('将来負担比率（分子）の構造'!I$53), IF('将来負担比率（分子）の構造'!I$53 &lt; 0, 0, '将来負担比率（分子）の構造'!I$53), NA())</f>
        <v>9869</v>
      </c>
      <c r="D67" s="157" t="e">
        <f>NA()</f>
        <v>#N/A</v>
      </c>
      <c r="E67" s="157" t="e">
        <f>NA()</f>
        <v>#N/A</v>
      </c>
      <c r="F67" s="157">
        <f>IF(ISNUMBER('将来負担比率（分子）の構造'!J$53), IF('将来負担比率（分子）の構造'!J$53 &lt; 0, 0, '将来負担比率（分子）の構造'!J$53), NA())</f>
        <v>9093</v>
      </c>
      <c r="G67" s="157" t="e">
        <f>NA()</f>
        <v>#N/A</v>
      </c>
      <c r="H67" s="157" t="e">
        <f>NA()</f>
        <v>#N/A</v>
      </c>
      <c r="I67" s="157">
        <f>IF(ISNUMBER('将来負担比率（分子）の構造'!K$53), IF('将来負担比率（分子）の構造'!K$53 &lt; 0, 0, '将来負担比率（分子）の構造'!K$53), NA())</f>
        <v>7650</v>
      </c>
      <c r="J67" s="157" t="e">
        <f>NA()</f>
        <v>#N/A</v>
      </c>
      <c r="K67" s="157" t="e">
        <f>NA()</f>
        <v>#N/A</v>
      </c>
      <c r="L67" s="157">
        <f>IF(ISNUMBER('将来負担比率（分子）の構造'!L$53), IF('将来負担比率（分子）の構造'!L$53 &lt; 0, 0, '将来負担比率（分子）の構造'!L$53), NA())</f>
        <v>7658</v>
      </c>
      <c r="M67" s="157" t="e">
        <f>NA()</f>
        <v>#N/A</v>
      </c>
      <c r="N67" s="157" t="e">
        <f>NA()</f>
        <v>#N/A</v>
      </c>
      <c r="O67" s="157">
        <f>IF(ISNUMBER('将来負担比率（分子）の構造'!M$53), IF('将来負担比率（分子）の構造'!M$53 &lt; 0, 0, '将来負担比率（分子）の構造'!M$53), NA())</f>
        <v>9261</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2523</v>
      </c>
      <c r="C72" s="161">
        <f>基金残高に係る経年分析!G55</f>
        <v>2705</v>
      </c>
      <c r="D72" s="161">
        <f>基金残高に係る経年分析!H55</f>
        <v>3046</v>
      </c>
    </row>
    <row r="73" spans="1:16" x14ac:dyDescent="0.2">
      <c r="A73" s="160" t="s">
        <v>74</v>
      </c>
      <c r="B73" s="161">
        <f>基金残高に係る経年分析!F56</f>
        <v>395</v>
      </c>
      <c r="C73" s="161">
        <f>基金残高に係る経年分析!G56</f>
        <v>404</v>
      </c>
      <c r="D73" s="161">
        <f>基金残高に係る経年分析!H56</f>
        <v>466</v>
      </c>
    </row>
    <row r="74" spans="1:16" x14ac:dyDescent="0.2">
      <c r="A74" s="160" t="s">
        <v>75</v>
      </c>
      <c r="B74" s="161">
        <f>基金残高に係る経年分析!F57</f>
        <v>2368</v>
      </c>
      <c r="C74" s="161">
        <f>基金残高に係る経年分析!G57</f>
        <v>2023</v>
      </c>
      <c r="D74" s="161">
        <f>基金残高に係る経年分析!H57</f>
        <v>1819</v>
      </c>
    </row>
  </sheetData>
  <sheetProtection algorithmName="SHA-512" hashValue="vbz24xXxuarMGDcSESeri5iZNqwHrXWyrbtsxJHcRuv6n8TPZmAffSLx9f5lLvj+p5OR7HJWg6OxTuUrFIO3Qg==" saltValue="ClfL9gR36r/Tt3NfEsu9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8020107</v>
      </c>
      <c r="S5" s="600"/>
      <c r="T5" s="600"/>
      <c r="U5" s="600"/>
      <c r="V5" s="600"/>
      <c r="W5" s="600"/>
      <c r="X5" s="600"/>
      <c r="Y5" s="601"/>
      <c r="Z5" s="602">
        <v>20.399999999999999</v>
      </c>
      <c r="AA5" s="602"/>
      <c r="AB5" s="602"/>
      <c r="AC5" s="602"/>
      <c r="AD5" s="603">
        <v>7814072</v>
      </c>
      <c r="AE5" s="603"/>
      <c r="AF5" s="603"/>
      <c r="AG5" s="603"/>
      <c r="AH5" s="603"/>
      <c r="AI5" s="603"/>
      <c r="AJ5" s="603"/>
      <c r="AK5" s="603"/>
      <c r="AL5" s="604">
        <v>40.200000000000003</v>
      </c>
      <c r="AM5" s="605"/>
      <c r="AN5" s="605"/>
      <c r="AO5" s="606"/>
      <c r="AP5" s="596" t="s">
        <v>216</v>
      </c>
      <c r="AQ5" s="597"/>
      <c r="AR5" s="597"/>
      <c r="AS5" s="597"/>
      <c r="AT5" s="597"/>
      <c r="AU5" s="597"/>
      <c r="AV5" s="597"/>
      <c r="AW5" s="597"/>
      <c r="AX5" s="597"/>
      <c r="AY5" s="597"/>
      <c r="AZ5" s="597"/>
      <c r="BA5" s="597"/>
      <c r="BB5" s="597"/>
      <c r="BC5" s="597"/>
      <c r="BD5" s="597"/>
      <c r="BE5" s="597"/>
      <c r="BF5" s="598"/>
      <c r="BG5" s="610">
        <v>7811387</v>
      </c>
      <c r="BH5" s="611"/>
      <c r="BI5" s="611"/>
      <c r="BJ5" s="611"/>
      <c r="BK5" s="611"/>
      <c r="BL5" s="611"/>
      <c r="BM5" s="611"/>
      <c r="BN5" s="612"/>
      <c r="BO5" s="613">
        <v>97.4</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316141</v>
      </c>
      <c r="S6" s="611"/>
      <c r="T6" s="611"/>
      <c r="U6" s="611"/>
      <c r="V6" s="611"/>
      <c r="W6" s="611"/>
      <c r="X6" s="611"/>
      <c r="Y6" s="612"/>
      <c r="Z6" s="613">
        <v>0.8</v>
      </c>
      <c r="AA6" s="613"/>
      <c r="AB6" s="613"/>
      <c r="AC6" s="613"/>
      <c r="AD6" s="614">
        <v>316141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7811387</v>
      </c>
      <c r="BH6" s="611"/>
      <c r="BI6" s="611"/>
      <c r="BJ6" s="611"/>
      <c r="BK6" s="611"/>
      <c r="BL6" s="611"/>
      <c r="BM6" s="611"/>
      <c r="BN6" s="612"/>
      <c r="BO6" s="613">
        <v>97.4</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210746</v>
      </c>
      <c r="CS6" s="611"/>
      <c r="CT6" s="611"/>
      <c r="CU6" s="611"/>
      <c r="CV6" s="611"/>
      <c r="CW6" s="611"/>
      <c r="CX6" s="611"/>
      <c r="CY6" s="612"/>
      <c r="CZ6" s="604">
        <v>0.6</v>
      </c>
      <c r="DA6" s="605"/>
      <c r="DB6" s="605"/>
      <c r="DC6" s="621"/>
      <c r="DD6" s="619">
        <v>6600</v>
      </c>
      <c r="DE6" s="611"/>
      <c r="DF6" s="611"/>
      <c r="DG6" s="611"/>
      <c r="DH6" s="611"/>
      <c r="DI6" s="611"/>
      <c r="DJ6" s="611"/>
      <c r="DK6" s="611"/>
      <c r="DL6" s="611"/>
      <c r="DM6" s="611"/>
      <c r="DN6" s="611"/>
      <c r="DO6" s="611"/>
      <c r="DP6" s="612"/>
      <c r="DQ6" s="619">
        <v>210734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3347</v>
      </c>
      <c r="S7" s="611"/>
      <c r="T7" s="611"/>
      <c r="U7" s="611"/>
      <c r="V7" s="611"/>
      <c r="W7" s="611"/>
      <c r="X7" s="611"/>
      <c r="Y7" s="612"/>
      <c r="Z7" s="613">
        <v>0</v>
      </c>
      <c r="AA7" s="613"/>
      <c r="AB7" s="613"/>
      <c r="AC7" s="613"/>
      <c r="AD7" s="614">
        <v>3347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3184468</v>
      </c>
      <c r="BH7" s="611"/>
      <c r="BI7" s="611"/>
      <c r="BJ7" s="611"/>
      <c r="BK7" s="611"/>
      <c r="BL7" s="611"/>
      <c r="BM7" s="611"/>
      <c r="BN7" s="612"/>
      <c r="BO7" s="613">
        <v>39.700000000000003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5773485</v>
      </c>
      <c r="CS7" s="611"/>
      <c r="CT7" s="611"/>
      <c r="CU7" s="611"/>
      <c r="CV7" s="611"/>
      <c r="CW7" s="611"/>
      <c r="CX7" s="611"/>
      <c r="CY7" s="612"/>
      <c r="CZ7" s="613">
        <v>15.2</v>
      </c>
      <c r="DA7" s="613"/>
      <c r="DB7" s="613"/>
      <c r="DC7" s="613"/>
      <c r="DD7" s="619">
        <v>2222592</v>
      </c>
      <c r="DE7" s="611"/>
      <c r="DF7" s="611"/>
      <c r="DG7" s="611"/>
      <c r="DH7" s="611"/>
      <c r="DI7" s="611"/>
      <c r="DJ7" s="611"/>
      <c r="DK7" s="611"/>
      <c r="DL7" s="611"/>
      <c r="DM7" s="611"/>
      <c r="DN7" s="611"/>
      <c r="DO7" s="611"/>
      <c r="DP7" s="612"/>
      <c r="DQ7" s="619">
        <v>2819579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38315</v>
      </c>
      <c r="S8" s="611"/>
      <c r="T8" s="611"/>
      <c r="U8" s="611"/>
      <c r="V8" s="611"/>
      <c r="W8" s="611"/>
      <c r="X8" s="611"/>
      <c r="Y8" s="612"/>
      <c r="Z8" s="613">
        <v>0.1</v>
      </c>
      <c r="AA8" s="613"/>
      <c r="AB8" s="613"/>
      <c r="AC8" s="613"/>
      <c r="AD8" s="614">
        <v>38315</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104352</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17763353</v>
      </c>
      <c r="CS8" s="611"/>
      <c r="CT8" s="611"/>
      <c r="CU8" s="611"/>
      <c r="CV8" s="611"/>
      <c r="CW8" s="611"/>
      <c r="CX8" s="611"/>
      <c r="CY8" s="612"/>
      <c r="CZ8" s="613">
        <v>46.6</v>
      </c>
      <c r="DA8" s="613"/>
      <c r="DB8" s="613"/>
      <c r="DC8" s="613"/>
      <c r="DD8" s="619">
        <v>23532</v>
      </c>
      <c r="DE8" s="611"/>
      <c r="DF8" s="611"/>
      <c r="DG8" s="611"/>
      <c r="DH8" s="611"/>
      <c r="DI8" s="611"/>
      <c r="DJ8" s="611"/>
      <c r="DK8" s="611"/>
      <c r="DL8" s="611"/>
      <c r="DM8" s="611"/>
      <c r="DN8" s="611"/>
      <c r="DO8" s="611"/>
      <c r="DP8" s="612"/>
      <c r="DQ8" s="619">
        <v>8182741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53504</v>
      </c>
      <c r="S9" s="611"/>
      <c r="T9" s="611"/>
      <c r="U9" s="611"/>
      <c r="V9" s="611"/>
      <c r="W9" s="611"/>
      <c r="X9" s="611"/>
      <c r="Y9" s="612"/>
      <c r="Z9" s="613">
        <v>0.1</v>
      </c>
      <c r="AA9" s="613"/>
      <c r="AB9" s="613"/>
      <c r="AC9" s="613"/>
      <c r="AD9" s="614">
        <v>53504</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2720749</v>
      </c>
      <c r="BH9" s="611"/>
      <c r="BI9" s="611"/>
      <c r="BJ9" s="611"/>
      <c r="BK9" s="611"/>
      <c r="BL9" s="611"/>
      <c r="BM9" s="611"/>
      <c r="BN9" s="612"/>
      <c r="BO9" s="613">
        <v>33.9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3049544</v>
      </c>
      <c r="CS9" s="611"/>
      <c r="CT9" s="611"/>
      <c r="CU9" s="611"/>
      <c r="CV9" s="611"/>
      <c r="CW9" s="611"/>
      <c r="CX9" s="611"/>
      <c r="CY9" s="612"/>
      <c r="CZ9" s="613">
        <v>8</v>
      </c>
      <c r="DA9" s="613"/>
      <c r="DB9" s="613"/>
      <c r="DC9" s="613"/>
      <c r="DD9" s="619">
        <v>145006</v>
      </c>
      <c r="DE9" s="611"/>
      <c r="DF9" s="611"/>
      <c r="DG9" s="611"/>
      <c r="DH9" s="611"/>
      <c r="DI9" s="611"/>
      <c r="DJ9" s="611"/>
      <c r="DK9" s="611"/>
      <c r="DL9" s="611"/>
      <c r="DM9" s="611"/>
      <c r="DN9" s="611"/>
      <c r="DO9" s="611"/>
      <c r="DP9" s="612"/>
      <c r="DQ9" s="619">
        <v>2461981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180909</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29790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29790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1884657</v>
      </c>
      <c r="S11" s="611"/>
      <c r="T11" s="611"/>
      <c r="U11" s="611"/>
      <c r="V11" s="611"/>
      <c r="W11" s="611"/>
      <c r="X11" s="611"/>
      <c r="Y11" s="612"/>
      <c r="Z11" s="615">
        <v>4.8</v>
      </c>
      <c r="AA11" s="616"/>
      <c r="AB11" s="616"/>
      <c r="AC11" s="622"/>
      <c r="AD11" s="619">
        <v>1884657</v>
      </c>
      <c r="AE11" s="611"/>
      <c r="AF11" s="611"/>
      <c r="AG11" s="611"/>
      <c r="AH11" s="611"/>
      <c r="AI11" s="611"/>
      <c r="AJ11" s="611"/>
      <c r="AK11" s="612"/>
      <c r="AL11" s="615">
        <v>9.6999999999999993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178458</v>
      </c>
      <c r="BH11" s="611"/>
      <c r="BI11" s="611"/>
      <c r="BJ11" s="611"/>
      <c r="BK11" s="611"/>
      <c r="BL11" s="611"/>
      <c r="BM11" s="611"/>
      <c r="BN11" s="612"/>
      <c r="BO11" s="613">
        <v>2.2000000000000002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921396</v>
      </c>
      <c r="CS11" s="611"/>
      <c r="CT11" s="611"/>
      <c r="CU11" s="611"/>
      <c r="CV11" s="611"/>
      <c r="CW11" s="611"/>
      <c r="CX11" s="611"/>
      <c r="CY11" s="612"/>
      <c r="CZ11" s="613">
        <v>2.4</v>
      </c>
      <c r="DA11" s="613"/>
      <c r="DB11" s="613"/>
      <c r="DC11" s="613"/>
      <c r="DD11" s="619">
        <v>181218</v>
      </c>
      <c r="DE11" s="611"/>
      <c r="DF11" s="611"/>
      <c r="DG11" s="611"/>
      <c r="DH11" s="611"/>
      <c r="DI11" s="611"/>
      <c r="DJ11" s="611"/>
      <c r="DK11" s="611"/>
      <c r="DL11" s="611"/>
      <c r="DM11" s="611"/>
      <c r="DN11" s="611"/>
      <c r="DO11" s="611"/>
      <c r="DP11" s="612"/>
      <c r="DQ11" s="619">
        <v>500929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38099</v>
      </c>
      <c r="S12" s="611"/>
      <c r="T12" s="611"/>
      <c r="U12" s="611"/>
      <c r="V12" s="611"/>
      <c r="W12" s="611"/>
      <c r="X12" s="611"/>
      <c r="Y12" s="612"/>
      <c r="Z12" s="613">
        <v>0.1</v>
      </c>
      <c r="AA12" s="613"/>
      <c r="AB12" s="613"/>
      <c r="AC12" s="613"/>
      <c r="AD12" s="614">
        <v>38099</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3819777</v>
      </c>
      <c r="BH12" s="611"/>
      <c r="BI12" s="611"/>
      <c r="BJ12" s="611"/>
      <c r="BK12" s="611"/>
      <c r="BL12" s="611"/>
      <c r="BM12" s="611"/>
      <c r="BN12" s="612"/>
      <c r="BO12" s="613">
        <v>47.6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411028</v>
      </c>
      <c r="CS12" s="611"/>
      <c r="CT12" s="611"/>
      <c r="CU12" s="611"/>
      <c r="CV12" s="611"/>
      <c r="CW12" s="611"/>
      <c r="CX12" s="611"/>
      <c r="CY12" s="612"/>
      <c r="CZ12" s="613">
        <v>1.1000000000000001</v>
      </c>
      <c r="DA12" s="613"/>
      <c r="DB12" s="613"/>
      <c r="DC12" s="613"/>
      <c r="DD12" s="619" t="s">
        <v>122</v>
      </c>
      <c r="DE12" s="611"/>
      <c r="DF12" s="611"/>
      <c r="DG12" s="611"/>
      <c r="DH12" s="611"/>
      <c r="DI12" s="611"/>
      <c r="DJ12" s="611"/>
      <c r="DK12" s="611"/>
      <c r="DL12" s="611"/>
      <c r="DM12" s="611"/>
      <c r="DN12" s="611"/>
      <c r="DO12" s="611"/>
      <c r="DP12" s="612"/>
      <c r="DQ12" s="619">
        <v>235729</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3774163</v>
      </c>
      <c r="BH13" s="611"/>
      <c r="BI13" s="611"/>
      <c r="BJ13" s="611"/>
      <c r="BK13" s="611"/>
      <c r="BL13" s="611"/>
      <c r="BM13" s="611"/>
      <c r="BN13" s="612"/>
      <c r="BO13" s="613">
        <v>47.1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2161762</v>
      </c>
      <c r="CS13" s="611"/>
      <c r="CT13" s="611"/>
      <c r="CU13" s="611"/>
      <c r="CV13" s="611"/>
      <c r="CW13" s="611"/>
      <c r="CX13" s="611"/>
      <c r="CY13" s="612"/>
      <c r="CZ13" s="613">
        <v>5.7</v>
      </c>
      <c r="DA13" s="613"/>
      <c r="DB13" s="613"/>
      <c r="DC13" s="613"/>
      <c r="DD13" s="619">
        <v>1770228</v>
      </c>
      <c r="DE13" s="611"/>
      <c r="DF13" s="611"/>
      <c r="DG13" s="611"/>
      <c r="DH13" s="611"/>
      <c r="DI13" s="611"/>
      <c r="DJ13" s="611"/>
      <c r="DK13" s="611"/>
      <c r="DL13" s="611"/>
      <c r="DM13" s="611"/>
      <c r="DN13" s="611"/>
      <c r="DO13" s="611"/>
      <c r="DP13" s="612"/>
      <c r="DQ13" s="619">
        <v>838231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311922</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1095485</v>
      </c>
      <c r="CS14" s="611"/>
      <c r="CT14" s="611"/>
      <c r="CU14" s="611"/>
      <c r="CV14" s="611"/>
      <c r="CW14" s="611"/>
      <c r="CX14" s="611"/>
      <c r="CY14" s="612"/>
      <c r="CZ14" s="613">
        <v>2.9</v>
      </c>
      <c r="DA14" s="613"/>
      <c r="DB14" s="613"/>
      <c r="DC14" s="613"/>
      <c r="DD14" s="619">
        <v>125139</v>
      </c>
      <c r="DE14" s="611"/>
      <c r="DF14" s="611"/>
      <c r="DG14" s="611"/>
      <c r="DH14" s="611"/>
      <c r="DI14" s="611"/>
      <c r="DJ14" s="611"/>
      <c r="DK14" s="611"/>
      <c r="DL14" s="611"/>
      <c r="DM14" s="611"/>
      <c r="DN14" s="611"/>
      <c r="DO14" s="611"/>
      <c r="DP14" s="612"/>
      <c r="DQ14" s="619">
        <v>988748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21879</v>
      </c>
      <c r="S15" s="611"/>
      <c r="T15" s="611"/>
      <c r="U15" s="611"/>
      <c r="V15" s="611"/>
      <c r="W15" s="611"/>
      <c r="X15" s="611"/>
      <c r="Y15" s="612"/>
      <c r="Z15" s="613">
        <v>0.1</v>
      </c>
      <c r="AA15" s="613"/>
      <c r="AB15" s="613"/>
      <c r="AC15" s="613"/>
      <c r="AD15" s="614">
        <v>21879</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495220</v>
      </c>
      <c r="BH15" s="611"/>
      <c r="BI15" s="611"/>
      <c r="BJ15" s="611"/>
      <c r="BK15" s="611"/>
      <c r="BL15" s="611"/>
      <c r="BM15" s="611"/>
      <c r="BN15" s="612"/>
      <c r="BO15" s="613">
        <v>6.2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3069694</v>
      </c>
      <c r="CS15" s="611"/>
      <c r="CT15" s="611"/>
      <c r="CU15" s="611"/>
      <c r="CV15" s="611"/>
      <c r="CW15" s="611"/>
      <c r="CX15" s="611"/>
      <c r="CY15" s="612"/>
      <c r="CZ15" s="613">
        <v>8.1</v>
      </c>
      <c r="DA15" s="613"/>
      <c r="DB15" s="613"/>
      <c r="DC15" s="613"/>
      <c r="DD15" s="619">
        <v>471414</v>
      </c>
      <c r="DE15" s="611"/>
      <c r="DF15" s="611"/>
      <c r="DG15" s="611"/>
      <c r="DH15" s="611"/>
      <c r="DI15" s="611"/>
      <c r="DJ15" s="611"/>
      <c r="DK15" s="611"/>
      <c r="DL15" s="611"/>
      <c r="DM15" s="611"/>
      <c r="DN15" s="611"/>
      <c r="DO15" s="611"/>
      <c r="DP15" s="612"/>
      <c r="DQ15" s="619">
        <v>2330369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114800</v>
      </c>
      <c r="S16" s="611"/>
      <c r="T16" s="611"/>
      <c r="U16" s="611"/>
      <c r="V16" s="611"/>
      <c r="W16" s="611"/>
      <c r="X16" s="611"/>
      <c r="Y16" s="612"/>
      <c r="Z16" s="613">
        <v>0.3</v>
      </c>
      <c r="AA16" s="613"/>
      <c r="AB16" s="613"/>
      <c r="AC16" s="613"/>
      <c r="AD16" s="614">
        <v>114800</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517764</v>
      </c>
      <c r="CS16" s="611"/>
      <c r="CT16" s="611"/>
      <c r="CU16" s="611"/>
      <c r="CV16" s="611"/>
      <c r="CW16" s="611"/>
      <c r="CX16" s="611"/>
      <c r="CY16" s="612"/>
      <c r="CZ16" s="613">
        <v>1.4</v>
      </c>
      <c r="DA16" s="613"/>
      <c r="DB16" s="613"/>
      <c r="DC16" s="613"/>
      <c r="DD16" s="619" t="s">
        <v>122</v>
      </c>
      <c r="DE16" s="611"/>
      <c r="DF16" s="611"/>
      <c r="DG16" s="611"/>
      <c r="DH16" s="611"/>
      <c r="DI16" s="611"/>
      <c r="DJ16" s="611"/>
      <c r="DK16" s="611"/>
      <c r="DL16" s="611"/>
      <c r="DM16" s="611"/>
      <c r="DN16" s="611"/>
      <c r="DO16" s="611"/>
      <c r="DP16" s="612"/>
      <c r="DQ16" s="619">
        <v>276090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451784</v>
      </c>
      <c r="S17" s="611"/>
      <c r="T17" s="611"/>
      <c r="U17" s="611"/>
      <c r="V17" s="611"/>
      <c r="W17" s="611"/>
      <c r="X17" s="611"/>
      <c r="Y17" s="612"/>
      <c r="Z17" s="613">
        <v>1.1000000000000001</v>
      </c>
      <c r="AA17" s="613"/>
      <c r="AB17" s="613"/>
      <c r="AC17" s="613"/>
      <c r="AD17" s="614">
        <v>451784</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3103677</v>
      </c>
      <c r="CS17" s="611"/>
      <c r="CT17" s="611"/>
      <c r="CU17" s="611"/>
      <c r="CV17" s="611"/>
      <c r="CW17" s="611"/>
      <c r="CX17" s="611"/>
      <c r="CY17" s="612"/>
      <c r="CZ17" s="613">
        <v>8.1</v>
      </c>
      <c r="DA17" s="613"/>
      <c r="DB17" s="613"/>
      <c r="DC17" s="613"/>
      <c r="DD17" s="619" t="s">
        <v>122</v>
      </c>
      <c r="DE17" s="611"/>
      <c r="DF17" s="611"/>
      <c r="DG17" s="611"/>
      <c r="DH17" s="611"/>
      <c r="DI17" s="611"/>
      <c r="DJ17" s="611"/>
      <c r="DK17" s="611"/>
      <c r="DL17" s="611"/>
      <c r="DM17" s="611"/>
      <c r="DN17" s="611"/>
      <c r="DO17" s="611"/>
      <c r="DP17" s="612"/>
      <c r="DQ17" s="619">
        <v>2956732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122971</v>
      </c>
      <c r="S18" s="611"/>
      <c r="T18" s="611"/>
      <c r="U18" s="611"/>
      <c r="V18" s="611"/>
      <c r="W18" s="611"/>
      <c r="X18" s="611"/>
      <c r="Y18" s="612"/>
      <c r="Z18" s="613">
        <v>0.3</v>
      </c>
      <c r="AA18" s="613"/>
      <c r="AB18" s="613"/>
      <c r="AC18" s="613"/>
      <c r="AD18" s="614">
        <v>122971</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327359</v>
      </c>
      <c r="S19" s="611"/>
      <c r="T19" s="611"/>
      <c r="U19" s="611"/>
      <c r="V19" s="611"/>
      <c r="W19" s="611"/>
      <c r="X19" s="611"/>
      <c r="Y19" s="612"/>
      <c r="Z19" s="613">
        <v>0.8</v>
      </c>
      <c r="AA19" s="613"/>
      <c r="AB19" s="613"/>
      <c r="AC19" s="613"/>
      <c r="AD19" s="614">
        <v>327359</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208720</v>
      </c>
      <c r="BH19" s="611"/>
      <c r="BI19" s="611"/>
      <c r="BJ19" s="611"/>
      <c r="BK19" s="611"/>
      <c r="BL19" s="611"/>
      <c r="BM19" s="611"/>
      <c r="BN19" s="612"/>
      <c r="BO19" s="613">
        <v>2.6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1454</v>
      </c>
      <c r="S20" s="611"/>
      <c r="T20" s="611"/>
      <c r="U20" s="611"/>
      <c r="V20" s="611"/>
      <c r="W20" s="611"/>
      <c r="X20" s="611"/>
      <c r="Y20" s="612"/>
      <c r="Z20" s="613">
        <v>0</v>
      </c>
      <c r="AA20" s="613"/>
      <c r="AB20" s="613"/>
      <c r="AC20" s="613"/>
      <c r="AD20" s="614">
        <v>1454</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208720</v>
      </c>
      <c r="BH20" s="611"/>
      <c r="BI20" s="611"/>
      <c r="BJ20" s="611"/>
      <c r="BK20" s="611"/>
      <c r="BL20" s="611"/>
      <c r="BM20" s="611"/>
      <c r="BN20" s="612"/>
      <c r="BO20" s="613">
        <v>2.6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38107724</v>
      </c>
      <c r="CS20" s="611"/>
      <c r="CT20" s="611"/>
      <c r="CU20" s="611"/>
      <c r="CV20" s="611"/>
      <c r="CW20" s="611"/>
      <c r="CX20" s="611"/>
      <c r="CY20" s="612"/>
      <c r="CZ20" s="613">
        <v>100</v>
      </c>
      <c r="DA20" s="613"/>
      <c r="DB20" s="613"/>
      <c r="DC20" s="613"/>
      <c r="DD20" s="619">
        <v>4945729</v>
      </c>
      <c r="DE20" s="611"/>
      <c r="DF20" s="611"/>
      <c r="DG20" s="611"/>
      <c r="DH20" s="611"/>
      <c r="DI20" s="611"/>
      <c r="DJ20" s="611"/>
      <c r="DK20" s="611"/>
      <c r="DL20" s="611"/>
      <c r="DM20" s="611"/>
      <c r="DN20" s="611"/>
      <c r="DO20" s="611"/>
      <c r="DP20" s="612"/>
      <c r="DQ20" s="619">
        <v>21831653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9152847</v>
      </c>
      <c r="S21" s="611"/>
      <c r="T21" s="611"/>
      <c r="U21" s="611"/>
      <c r="V21" s="611"/>
      <c r="W21" s="611"/>
      <c r="X21" s="611"/>
      <c r="Y21" s="612"/>
      <c r="Z21" s="613">
        <v>23.2</v>
      </c>
      <c r="AA21" s="613"/>
      <c r="AB21" s="613"/>
      <c r="AC21" s="613"/>
      <c r="AD21" s="614">
        <v>8647040</v>
      </c>
      <c r="AE21" s="614"/>
      <c r="AF21" s="614"/>
      <c r="AG21" s="614"/>
      <c r="AH21" s="614"/>
      <c r="AI21" s="614"/>
      <c r="AJ21" s="614"/>
      <c r="AK21" s="614"/>
      <c r="AL21" s="615">
        <v>44.5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2685</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8647040</v>
      </c>
      <c r="S22" s="611"/>
      <c r="T22" s="611"/>
      <c r="U22" s="611"/>
      <c r="V22" s="611"/>
      <c r="W22" s="611"/>
      <c r="X22" s="611"/>
      <c r="Y22" s="612"/>
      <c r="Z22" s="613">
        <v>22</v>
      </c>
      <c r="AA22" s="613"/>
      <c r="AB22" s="613"/>
      <c r="AC22" s="613"/>
      <c r="AD22" s="614">
        <v>8647040</v>
      </c>
      <c r="AE22" s="614"/>
      <c r="AF22" s="614"/>
      <c r="AG22" s="614"/>
      <c r="AH22" s="614"/>
      <c r="AI22" s="614"/>
      <c r="AJ22" s="614"/>
      <c r="AK22" s="614"/>
      <c r="AL22" s="615">
        <v>44.5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505807</v>
      </c>
      <c r="S23" s="611"/>
      <c r="T23" s="611"/>
      <c r="U23" s="611"/>
      <c r="V23" s="611"/>
      <c r="W23" s="611"/>
      <c r="X23" s="611"/>
      <c r="Y23" s="612"/>
      <c r="Z23" s="613">
        <v>1.3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206035</v>
      </c>
      <c r="BH23" s="611"/>
      <c r="BI23" s="611"/>
      <c r="BJ23" s="611"/>
      <c r="BK23" s="611"/>
      <c r="BL23" s="611"/>
      <c r="BM23" s="611"/>
      <c r="BN23" s="612"/>
      <c r="BO23" s="613">
        <v>2.6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21152378</v>
      </c>
      <c r="CS24" s="600"/>
      <c r="CT24" s="600"/>
      <c r="CU24" s="600"/>
      <c r="CV24" s="600"/>
      <c r="CW24" s="600"/>
      <c r="CX24" s="600"/>
      <c r="CY24" s="601"/>
      <c r="CZ24" s="604">
        <v>55.5</v>
      </c>
      <c r="DA24" s="605"/>
      <c r="DB24" s="605"/>
      <c r="DC24" s="621"/>
      <c r="DD24" s="644">
        <v>12019317</v>
      </c>
      <c r="DE24" s="600"/>
      <c r="DF24" s="600"/>
      <c r="DG24" s="600"/>
      <c r="DH24" s="600"/>
      <c r="DI24" s="600"/>
      <c r="DJ24" s="600"/>
      <c r="DK24" s="601"/>
      <c r="DL24" s="644">
        <v>10636674</v>
      </c>
      <c r="DM24" s="600"/>
      <c r="DN24" s="600"/>
      <c r="DO24" s="600"/>
      <c r="DP24" s="600"/>
      <c r="DQ24" s="600"/>
      <c r="DR24" s="600"/>
      <c r="DS24" s="600"/>
      <c r="DT24" s="600"/>
      <c r="DU24" s="600"/>
      <c r="DV24" s="601"/>
      <c r="DW24" s="604">
        <v>54.6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20095480</v>
      </c>
      <c r="S25" s="611"/>
      <c r="T25" s="611"/>
      <c r="U25" s="611"/>
      <c r="V25" s="611"/>
      <c r="W25" s="611"/>
      <c r="X25" s="611"/>
      <c r="Y25" s="612"/>
      <c r="Z25" s="613">
        <v>51</v>
      </c>
      <c r="AA25" s="613"/>
      <c r="AB25" s="613"/>
      <c r="AC25" s="613"/>
      <c r="AD25" s="614">
        <v>19383638</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4762461</v>
      </c>
      <c r="CS25" s="640"/>
      <c r="CT25" s="640"/>
      <c r="CU25" s="640"/>
      <c r="CV25" s="640"/>
      <c r="CW25" s="640"/>
      <c r="CX25" s="640"/>
      <c r="CY25" s="641"/>
      <c r="CZ25" s="615">
        <v>12.5</v>
      </c>
      <c r="DA25" s="642"/>
      <c r="DB25" s="642"/>
      <c r="DC25" s="645"/>
      <c r="DD25" s="619">
        <v>4441478</v>
      </c>
      <c r="DE25" s="640"/>
      <c r="DF25" s="640"/>
      <c r="DG25" s="640"/>
      <c r="DH25" s="640"/>
      <c r="DI25" s="640"/>
      <c r="DJ25" s="640"/>
      <c r="DK25" s="641"/>
      <c r="DL25" s="619">
        <v>4348095</v>
      </c>
      <c r="DM25" s="640"/>
      <c r="DN25" s="640"/>
      <c r="DO25" s="640"/>
      <c r="DP25" s="640"/>
      <c r="DQ25" s="640"/>
      <c r="DR25" s="640"/>
      <c r="DS25" s="640"/>
      <c r="DT25" s="640"/>
      <c r="DU25" s="640"/>
      <c r="DV25" s="641"/>
      <c r="DW25" s="615">
        <v>22.3</v>
      </c>
      <c r="DX25" s="642"/>
      <c r="DY25" s="642"/>
      <c r="DZ25" s="642"/>
      <c r="EA25" s="642"/>
      <c r="EB25" s="642"/>
      <c r="EC25" s="643"/>
    </row>
    <row r="26" spans="2:133" ht="11.25" customHeight="1" x14ac:dyDescent="0.2">
      <c r="B26" s="607" t="s">
        <v>283</v>
      </c>
      <c r="C26" s="608"/>
      <c r="D26" s="608"/>
      <c r="E26" s="608"/>
      <c r="F26" s="608"/>
      <c r="G26" s="608"/>
      <c r="H26" s="608"/>
      <c r="I26" s="608"/>
      <c r="J26" s="608"/>
      <c r="K26" s="608"/>
      <c r="L26" s="608"/>
      <c r="M26" s="608"/>
      <c r="N26" s="608"/>
      <c r="O26" s="608"/>
      <c r="P26" s="608"/>
      <c r="Q26" s="609"/>
      <c r="R26" s="610">
        <v>8821</v>
      </c>
      <c r="S26" s="611"/>
      <c r="T26" s="611"/>
      <c r="U26" s="611"/>
      <c r="V26" s="611"/>
      <c r="W26" s="611"/>
      <c r="X26" s="611"/>
      <c r="Y26" s="612"/>
      <c r="Z26" s="613">
        <v>0</v>
      </c>
      <c r="AA26" s="613"/>
      <c r="AB26" s="613"/>
      <c r="AC26" s="613"/>
      <c r="AD26" s="614">
        <v>8821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2845962</v>
      </c>
      <c r="CS26" s="611"/>
      <c r="CT26" s="611"/>
      <c r="CU26" s="611"/>
      <c r="CV26" s="611"/>
      <c r="CW26" s="611"/>
      <c r="CX26" s="611"/>
      <c r="CY26" s="612"/>
      <c r="CZ26" s="615">
        <v>7.5</v>
      </c>
      <c r="DA26" s="642"/>
      <c r="DB26" s="642"/>
      <c r="DC26" s="645"/>
      <c r="DD26" s="619">
        <v>2651446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2">
      <c r="B27" s="607" t="s">
        <v>286</v>
      </c>
      <c r="C27" s="608"/>
      <c r="D27" s="608"/>
      <c r="E27" s="608"/>
      <c r="F27" s="608"/>
      <c r="G27" s="608"/>
      <c r="H27" s="608"/>
      <c r="I27" s="608"/>
      <c r="J27" s="608"/>
      <c r="K27" s="608"/>
      <c r="L27" s="608"/>
      <c r="M27" s="608"/>
      <c r="N27" s="608"/>
      <c r="O27" s="608"/>
      <c r="P27" s="608"/>
      <c r="Q27" s="609"/>
      <c r="R27" s="610">
        <v>120370</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8020107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13286240</v>
      </c>
      <c r="CS27" s="640"/>
      <c r="CT27" s="640"/>
      <c r="CU27" s="640"/>
      <c r="CV27" s="640"/>
      <c r="CW27" s="640"/>
      <c r="CX27" s="640"/>
      <c r="CY27" s="641"/>
      <c r="CZ27" s="615">
        <v>34.9</v>
      </c>
      <c r="DA27" s="642"/>
      <c r="DB27" s="642"/>
      <c r="DC27" s="645"/>
      <c r="DD27" s="619">
        <v>4621107</v>
      </c>
      <c r="DE27" s="640"/>
      <c r="DF27" s="640"/>
      <c r="DG27" s="640"/>
      <c r="DH27" s="640"/>
      <c r="DI27" s="640"/>
      <c r="DJ27" s="640"/>
      <c r="DK27" s="641"/>
      <c r="DL27" s="619">
        <v>3331847</v>
      </c>
      <c r="DM27" s="640"/>
      <c r="DN27" s="640"/>
      <c r="DO27" s="640"/>
      <c r="DP27" s="640"/>
      <c r="DQ27" s="640"/>
      <c r="DR27" s="640"/>
      <c r="DS27" s="640"/>
      <c r="DT27" s="640"/>
      <c r="DU27" s="640"/>
      <c r="DV27" s="641"/>
      <c r="DW27" s="615">
        <v>17.100000000000001</v>
      </c>
      <c r="DX27" s="642"/>
      <c r="DY27" s="642"/>
      <c r="DZ27" s="642"/>
      <c r="EA27" s="642"/>
      <c r="EB27" s="642"/>
      <c r="EC27" s="643"/>
    </row>
    <row r="28" spans="2:133" ht="11.25" customHeight="1" x14ac:dyDescent="0.2">
      <c r="B28" s="607" t="s">
        <v>289</v>
      </c>
      <c r="C28" s="608"/>
      <c r="D28" s="608"/>
      <c r="E28" s="608"/>
      <c r="F28" s="608"/>
      <c r="G28" s="608"/>
      <c r="H28" s="608"/>
      <c r="I28" s="608"/>
      <c r="J28" s="608"/>
      <c r="K28" s="608"/>
      <c r="L28" s="608"/>
      <c r="M28" s="608"/>
      <c r="N28" s="608"/>
      <c r="O28" s="608"/>
      <c r="P28" s="608"/>
      <c r="Q28" s="609"/>
      <c r="R28" s="610">
        <v>337259</v>
      </c>
      <c r="S28" s="611"/>
      <c r="T28" s="611"/>
      <c r="U28" s="611"/>
      <c r="V28" s="611"/>
      <c r="W28" s="611"/>
      <c r="X28" s="611"/>
      <c r="Y28" s="612"/>
      <c r="Z28" s="613">
        <v>0.9</v>
      </c>
      <c r="AA28" s="613"/>
      <c r="AB28" s="613"/>
      <c r="AC28" s="613"/>
      <c r="AD28" s="614">
        <v>18997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3103677</v>
      </c>
      <c r="CS28" s="611"/>
      <c r="CT28" s="611"/>
      <c r="CU28" s="611"/>
      <c r="CV28" s="611"/>
      <c r="CW28" s="611"/>
      <c r="CX28" s="611"/>
      <c r="CY28" s="612"/>
      <c r="CZ28" s="615">
        <v>8.1</v>
      </c>
      <c r="DA28" s="642"/>
      <c r="DB28" s="642"/>
      <c r="DC28" s="645"/>
      <c r="DD28" s="619">
        <v>2956732</v>
      </c>
      <c r="DE28" s="611"/>
      <c r="DF28" s="611"/>
      <c r="DG28" s="611"/>
      <c r="DH28" s="611"/>
      <c r="DI28" s="611"/>
      <c r="DJ28" s="611"/>
      <c r="DK28" s="612"/>
      <c r="DL28" s="619">
        <v>2956732</v>
      </c>
      <c r="DM28" s="611"/>
      <c r="DN28" s="611"/>
      <c r="DO28" s="611"/>
      <c r="DP28" s="611"/>
      <c r="DQ28" s="611"/>
      <c r="DR28" s="611"/>
      <c r="DS28" s="611"/>
      <c r="DT28" s="611"/>
      <c r="DU28" s="611"/>
      <c r="DV28" s="612"/>
      <c r="DW28" s="615">
        <v>15.2</v>
      </c>
      <c r="DX28" s="642"/>
      <c r="DY28" s="642"/>
      <c r="DZ28" s="642"/>
      <c r="EA28" s="642"/>
      <c r="EB28" s="642"/>
      <c r="EC28" s="643"/>
    </row>
    <row r="29" spans="2:133" ht="11.25" customHeight="1" x14ac:dyDescent="0.2">
      <c r="B29" s="607" t="s">
        <v>291</v>
      </c>
      <c r="C29" s="608"/>
      <c r="D29" s="608"/>
      <c r="E29" s="608"/>
      <c r="F29" s="608"/>
      <c r="G29" s="608"/>
      <c r="H29" s="608"/>
      <c r="I29" s="608"/>
      <c r="J29" s="608"/>
      <c r="K29" s="608"/>
      <c r="L29" s="608"/>
      <c r="M29" s="608"/>
      <c r="N29" s="608"/>
      <c r="O29" s="608"/>
      <c r="P29" s="608"/>
      <c r="Q29" s="609"/>
      <c r="R29" s="610">
        <v>186371</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3102295</v>
      </c>
      <c r="CS29" s="640"/>
      <c r="CT29" s="640"/>
      <c r="CU29" s="640"/>
      <c r="CV29" s="640"/>
      <c r="CW29" s="640"/>
      <c r="CX29" s="640"/>
      <c r="CY29" s="641"/>
      <c r="CZ29" s="615">
        <v>8.1</v>
      </c>
      <c r="DA29" s="642"/>
      <c r="DB29" s="642"/>
      <c r="DC29" s="645"/>
      <c r="DD29" s="619">
        <v>2955350</v>
      </c>
      <c r="DE29" s="640"/>
      <c r="DF29" s="640"/>
      <c r="DG29" s="640"/>
      <c r="DH29" s="640"/>
      <c r="DI29" s="640"/>
      <c r="DJ29" s="640"/>
      <c r="DK29" s="641"/>
      <c r="DL29" s="619">
        <v>2955350</v>
      </c>
      <c r="DM29" s="640"/>
      <c r="DN29" s="640"/>
      <c r="DO29" s="640"/>
      <c r="DP29" s="640"/>
      <c r="DQ29" s="640"/>
      <c r="DR29" s="640"/>
      <c r="DS29" s="640"/>
      <c r="DT29" s="640"/>
      <c r="DU29" s="640"/>
      <c r="DV29" s="641"/>
      <c r="DW29" s="615">
        <v>15.2</v>
      </c>
      <c r="DX29" s="642"/>
      <c r="DY29" s="642"/>
      <c r="DZ29" s="642"/>
      <c r="EA29" s="642"/>
      <c r="EB29" s="642"/>
      <c r="EC29" s="643"/>
    </row>
    <row r="30" spans="2:133" ht="11.25" customHeight="1" x14ac:dyDescent="0.2">
      <c r="B30" s="607" t="s">
        <v>293</v>
      </c>
      <c r="C30" s="608"/>
      <c r="D30" s="608"/>
      <c r="E30" s="608"/>
      <c r="F30" s="608"/>
      <c r="G30" s="608"/>
      <c r="H30" s="608"/>
      <c r="I30" s="608"/>
      <c r="J30" s="608"/>
      <c r="K30" s="608"/>
      <c r="L30" s="608"/>
      <c r="M30" s="608"/>
      <c r="N30" s="608"/>
      <c r="O30" s="608"/>
      <c r="P30" s="608"/>
      <c r="Q30" s="609"/>
      <c r="R30" s="610">
        <v>9060670</v>
      </c>
      <c r="S30" s="611"/>
      <c r="T30" s="611"/>
      <c r="U30" s="611"/>
      <c r="V30" s="611"/>
      <c r="W30" s="611"/>
      <c r="X30" s="611"/>
      <c r="Y30" s="612"/>
      <c r="Z30" s="613">
        <v>23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2981581</v>
      </c>
      <c r="CS30" s="611"/>
      <c r="CT30" s="611"/>
      <c r="CU30" s="611"/>
      <c r="CV30" s="611"/>
      <c r="CW30" s="611"/>
      <c r="CX30" s="611"/>
      <c r="CY30" s="612"/>
      <c r="CZ30" s="615">
        <v>7.8</v>
      </c>
      <c r="DA30" s="642"/>
      <c r="DB30" s="642"/>
      <c r="DC30" s="645"/>
      <c r="DD30" s="619">
        <v>2843563</v>
      </c>
      <c r="DE30" s="611"/>
      <c r="DF30" s="611"/>
      <c r="DG30" s="611"/>
      <c r="DH30" s="611"/>
      <c r="DI30" s="611"/>
      <c r="DJ30" s="611"/>
      <c r="DK30" s="612"/>
      <c r="DL30" s="619">
        <v>2843563</v>
      </c>
      <c r="DM30" s="611"/>
      <c r="DN30" s="611"/>
      <c r="DO30" s="611"/>
      <c r="DP30" s="611"/>
      <c r="DQ30" s="611"/>
      <c r="DR30" s="611"/>
      <c r="DS30" s="611"/>
      <c r="DT30" s="611"/>
      <c r="DU30" s="611"/>
      <c r="DV30" s="612"/>
      <c r="DW30" s="615">
        <v>14.6</v>
      </c>
      <c r="DX30" s="642"/>
      <c r="DY30" s="642"/>
      <c r="DZ30" s="642"/>
      <c r="EA30" s="642"/>
      <c r="EB30" s="642"/>
      <c r="EC30" s="643"/>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98.8</v>
      </c>
      <c r="BH31" s="654"/>
      <c r="BI31" s="654"/>
      <c r="BJ31" s="654"/>
      <c r="BK31" s="654"/>
      <c r="BL31" s="654"/>
      <c r="BM31" s="605">
        <v>96.1</v>
      </c>
      <c r="BN31" s="654"/>
      <c r="BO31" s="654"/>
      <c r="BP31" s="654"/>
      <c r="BQ31" s="655"/>
      <c r="BR31" s="657">
        <v>99</v>
      </c>
      <c r="BS31" s="654"/>
      <c r="BT31" s="654"/>
      <c r="BU31" s="654"/>
      <c r="BV31" s="654"/>
      <c r="BW31" s="654"/>
      <c r="BX31" s="605">
        <v>96.4</v>
      </c>
      <c r="BY31" s="654"/>
      <c r="BZ31" s="654"/>
      <c r="CA31" s="654"/>
      <c r="CB31" s="655"/>
      <c r="CD31" s="650"/>
      <c r="CE31" s="651"/>
      <c r="CF31" s="607" t="s">
        <v>300</v>
      </c>
      <c r="CG31" s="608"/>
      <c r="CH31" s="608"/>
      <c r="CI31" s="608"/>
      <c r="CJ31" s="608"/>
      <c r="CK31" s="608"/>
      <c r="CL31" s="608"/>
      <c r="CM31" s="608"/>
      <c r="CN31" s="608"/>
      <c r="CO31" s="608"/>
      <c r="CP31" s="608"/>
      <c r="CQ31" s="609"/>
      <c r="CR31" s="610">
        <v>120714</v>
      </c>
      <c r="CS31" s="640"/>
      <c r="CT31" s="640"/>
      <c r="CU31" s="640"/>
      <c r="CV31" s="640"/>
      <c r="CW31" s="640"/>
      <c r="CX31" s="640"/>
      <c r="CY31" s="641"/>
      <c r="CZ31" s="615">
        <v>0.3</v>
      </c>
      <c r="DA31" s="642"/>
      <c r="DB31" s="642"/>
      <c r="DC31" s="645"/>
      <c r="DD31" s="619">
        <v>111787</v>
      </c>
      <c r="DE31" s="640"/>
      <c r="DF31" s="640"/>
      <c r="DG31" s="640"/>
      <c r="DH31" s="640"/>
      <c r="DI31" s="640"/>
      <c r="DJ31" s="640"/>
      <c r="DK31" s="641"/>
      <c r="DL31" s="619">
        <v>111787</v>
      </c>
      <c r="DM31" s="640"/>
      <c r="DN31" s="640"/>
      <c r="DO31" s="640"/>
      <c r="DP31" s="640"/>
      <c r="DQ31" s="640"/>
      <c r="DR31" s="640"/>
      <c r="DS31" s="640"/>
      <c r="DT31" s="640"/>
      <c r="DU31" s="640"/>
      <c r="DV31" s="641"/>
      <c r="DW31" s="615">
        <v>0.6</v>
      </c>
      <c r="DX31" s="642"/>
      <c r="DY31" s="642"/>
      <c r="DZ31" s="642"/>
      <c r="EA31" s="642"/>
      <c r="EB31" s="642"/>
      <c r="EC31" s="643"/>
    </row>
    <row r="32" spans="2:133" ht="11.25" customHeight="1" x14ac:dyDescent="0.2">
      <c r="B32" s="607" t="s">
        <v>301</v>
      </c>
      <c r="C32" s="608"/>
      <c r="D32" s="608"/>
      <c r="E32" s="608"/>
      <c r="F32" s="608"/>
      <c r="G32" s="608"/>
      <c r="H32" s="608"/>
      <c r="I32" s="608"/>
      <c r="J32" s="608"/>
      <c r="K32" s="608"/>
      <c r="L32" s="608"/>
      <c r="M32" s="608"/>
      <c r="N32" s="608"/>
      <c r="O32" s="608"/>
      <c r="P32" s="608"/>
      <c r="Q32" s="609"/>
      <c r="R32" s="610">
        <v>3358744</v>
      </c>
      <c r="S32" s="611"/>
      <c r="T32" s="611"/>
      <c r="U32" s="611"/>
      <c r="V32" s="611"/>
      <c r="W32" s="611"/>
      <c r="X32" s="611"/>
      <c r="Y32" s="612"/>
      <c r="Z32" s="613">
        <v>8.5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98.4</v>
      </c>
      <c r="BH32" s="640"/>
      <c r="BI32" s="640"/>
      <c r="BJ32" s="640"/>
      <c r="BK32" s="640"/>
      <c r="BL32" s="640"/>
      <c r="BM32" s="616">
        <v>96.3</v>
      </c>
      <c r="BN32" s="640"/>
      <c r="BO32" s="640"/>
      <c r="BP32" s="640"/>
      <c r="BQ32" s="656"/>
      <c r="BR32" s="667">
        <v>99.1</v>
      </c>
      <c r="BS32" s="640"/>
      <c r="BT32" s="640"/>
      <c r="BU32" s="640"/>
      <c r="BV32" s="640"/>
      <c r="BW32" s="640"/>
      <c r="BX32" s="616">
        <v>97.1</v>
      </c>
      <c r="BY32" s="640"/>
      <c r="BZ32" s="640"/>
      <c r="CA32" s="640"/>
      <c r="CB32" s="656"/>
      <c r="CD32" s="652"/>
      <c r="CE32" s="653"/>
      <c r="CF32" s="607" t="s">
        <v>304</v>
      </c>
      <c r="CG32" s="608"/>
      <c r="CH32" s="608"/>
      <c r="CI32" s="608"/>
      <c r="CJ32" s="608"/>
      <c r="CK32" s="608"/>
      <c r="CL32" s="608"/>
      <c r="CM32" s="608"/>
      <c r="CN32" s="608"/>
      <c r="CO32" s="608"/>
      <c r="CP32" s="608"/>
      <c r="CQ32" s="609"/>
      <c r="CR32" s="610">
        <v>1382</v>
      </c>
      <c r="CS32" s="611"/>
      <c r="CT32" s="611"/>
      <c r="CU32" s="611"/>
      <c r="CV32" s="611"/>
      <c r="CW32" s="611"/>
      <c r="CX32" s="611"/>
      <c r="CY32" s="612"/>
      <c r="CZ32" s="615">
        <v>0</v>
      </c>
      <c r="DA32" s="642"/>
      <c r="DB32" s="642"/>
      <c r="DC32" s="645"/>
      <c r="DD32" s="619">
        <v>1382</v>
      </c>
      <c r="DE32" s="611"/>
      <c r="DF32" s="611"/>
      <c r="DG32" s="611"/>
      <c r="DH32" s="611"/>
      <c r="DI32" s="611"/>
      <c r="DJ32" s="611"/>
      <c r="DK32" s="612"/>
      <c r="DL32" s="619">
        <v>1382</v>
      </c>
      <c r="DM32" s="611"/>
      <c r="DN32" s="611"/>
      <c r="DO32" s="611"/>
      <c r="DP32" s="611"/>
      <c r="DQ32" s="611"/>
      <c r="DR32" s="611"/>
      <c r="DS32" s="611"/>
      <c r="DT32" s="611"/>
      <c r="DU32" s="611"/>
      <c r="DV32" s="612"/>
      <c r="DW32" s="615">
        <v>0</v>
      </c>
      <c r="DX32" s="642"/>
      <c r="DY32" s="642"/>
      <c r="DZ32" s="642"/>
      <c r="EA32" s="642"/>
      <c r="EB32" s="642"/>
      <c r="EC32" s="643"/>
    </row>
    <row r="33" spans="2:133" ht="11.25" customHeight="1" x14ac:dyDescent="0.2">
      <c r="B33" s="607" t="s">
        <v>305</v>
      </c>
      <c r="C33" s="608"/>
      <c r="D33" s="608"/>
      <c r="E33" s="608"/>
      <c r="F33" s="608"/>
      <c r="G33" s="608"/>
      <c r="H33" s="608"/>
      <c r="I33" s="608"/>
      <c r="J33" s="608"/>
      <c r="K33" s="608"/>
      <c r="L33" s="608"/>
      <c r="M33" s="608"/>
      <c r="N33" s="608"/>
      <c r="O33" s="608"/>
      <c r="P33" s="608"/>
      <c r="Q33" s="609"/>
      <c r="R33" s="610">
        <v>87039</v>
      </c>
      <c r="S33" s="611"/>
      <c r="T33" s="611"/>
      <c r="U33" s="611"/>
      <c r="V33" s="611"/>
      <c r="W33" s="611"/>
      <c r="X33" s="611"/>
      <c r="Y33" s="612"/>
      <c r="Z33" s="613">
        <v>0.2</v>
      </c>
      <c r="AA33" s="613"/>
      <c r="AB33" s="613"/>
      <c r="AC33" s="613"/>
      <c r="AD33" s="614">
        <v>20211</v>
      </c>
      <c r="AE33" s="614"/>
      <c r="AF33" s="614"/>
      <c r="AG33" s="614"/>
      <c r="AH33" s="614"/>
      <c r="AI33" s="614"/>
      <c r="AJ33" s="614"/>
      <c r="AK33" s="614"/>
      <c r="AL33" s="615">
        <v>0.1</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v>
      </c>
      <c r="BH33" s="669"/>
      <c r="BI33" s="669"/>
      <c r="BJ33" s="669"/>
      <c r="BK33" s="669"/>
      <c r="BL33" s="669"/>
      <c r="BM33" s="670">
        <v>95.5</v>
      </c>
      <c r="BN33" s="669"/>
      <c r="BO33" s="669"/>
      <c r="BP33" s="669"/>
      <c r="BQ33" s="671"/>
      <c r="BR33" s="668">
        <v>98.9</v>
      </c>
      <c r="BS33" s="669"/>
      <c r="BT33" s="669"/>
      <c r="BU33" s="669"/>
      <c r="BV33" s="669"/>
      <c r="BW33" s="669"/>
      <c r="BX33" s="670">
        <v>95.3</v>
      </c>
      <c r="BY33" s="669"/>
      <c r="BZ33" s="669"/>
      <c r="CA33" s="669"/>
      <c r="CB33" s="671"/>
      <c r="CD33" s="607" t="s">
        <v>307</v>
      </c>
      <c r="CE33" s="608"/>
      <c r="CF33" s="608"/>
      <c r="CG33" s="608"/>
      <c r="CH33" s="608"/>
      <c r="CI33" s="608"/>
      <c r="CJ33" s="608"/>
      <c r="CK33" s="608"/>
      <c r="CL33" s="608"/>
      <c r="CM33" s="608"/>
      <c r="CN33" s="608"/>
      <c r="CO33" s="608"/>
      <c r="CP33" s="608"/>
      <c r="CQ33" s="609"/>
      <c r="CR33" s="610">
        <v>11491853</v>
      </c>
      <c r="CS33" s="640"/>
      <c r="CT33" s="640"/>
      <c r="CU33" s="640"/>
      <c r="CV33" s="640"/>
      <c r="CW33" s="640"/>
      <c r="CX33" s="640"/>
      <c r="CY33" s="641"/>
      <c r="CZ33" s="615">
        <v>30.2</v>
      </c>
      <c r="DA33" s="642"/>
      <c r="DB33" s="642"/>
      <c r="DC33" s="645"/>
      <c r="DD33" s="619">
        <v>8422594</v>
      </c>
      <c r="DE33" s="640"/>
      <c r="DF33" s="640"/>
      <c r="DG33" s="640"/>
      <c r="DH33" s="640"/>
      <c r="DI33" s="640"/>
      <c r="DJ33" s="640"/>
      <c r="DK33" s="641"/>
      <c r="DL33" s="619">
        <v>7128479</v>
      </c>
      <c r="DM33" s="640"/>
      <c r="DN33" s="640"/>
      <c r="DO33" s="640"/>
      <c r="DP33" s="640"/>
      <c r="DQ33" s="640"/>
      <c r="DR33" s="640"/>
      <c r="DS33" s="640"/>
      <c r="DT33" s="640"/>
      <c r="DU33" s="640"/>
      <c r="DV33" s="641"/>
      <c r="DW33" s="615">
        <v>36.6</v>
      </c>
      <c r="DX33" s="642"/>
      <c r="DY33" s="642"/>
      <c r="DZ33" s="642"/>
      <c r="EA33" s="642"/>
      <c r="EB33" s="642"/>
      <c r="EC33" s="643"/>
    </row>
    <row r="34" spans="2:133" ht="11.25" customHeight="1" x14ac:dyDescent="0.2">
      <c r="B34" s="607" t="s">
        <v>308</v>
      </c>
      <c r="C34" s="608"/>
      <c r="D34" s="608"/>
      <c r="E34" s="608"/>
      <c r="F34" s="608"/>
      <c r="G34" s="608"/>
      <c r="H34" s="608"/>
      <c r="I34" s="608"/>
      <c r="J34" s="608"/>
      <c r="K34" s="608"/>
      <c r="L34" s="608"/>
      <c r="M34" s="608"/>
      <c r="N34" s="608"/>
      <c r="O34" s="608"/>
      <c r="P34" s="608"/>
      <c r="Q34" s="609"/>
      <c r="R34" s="610">
        <v>459596</v>
      </c>
      <c r="S34" s="611"/>
      <c r="T34" s="611"/>
      <c r="U34" s="611"/>
      <c r="V34" s="611"/>
      <c r="W34" s="611"/>
      <c r="X34" s="611"/>
      <c r="Y34" s="612"/>
      <c r="Z34" s="613">
        <v>1.2</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5384768</v>
      </c>
      <c r="CS34" s="611"/>
      <c r="CT34" s="611"/>
      <c r="CU34" s="611"/>
      <c r="CV34" s="611"/>
      <c r="CW34" s="611"/>
      <c r="CX34" s="611"/>
      <c r="CY34" s="612"/>
      <c r="CZ34" s="615">
        <v>14.1</v>
      </c>
      <c r="DA34" s="642"/>
      <c r="DB34" s="642"/>
      <c r="DC34" s="645"/>
      <c r="DD34" s="619">
        <v>4002262</v>
      </c>
      <c r="DE34" s="611"/>
      <c r="DF34" s="611"/>
      <c r="DG34" s="611"/>
      <c r="DH34" s="611"/>
      <c r="DI34" s="611"/>
      <c r="DJ34" s="611"/>
      <c r="DK34" s="612"/>
      <c r="DL34" s="619">
        <v>3652928</v>
      </c>
      <c r="DM34" s="611"/>
      <c r="DN34" s="611"/>
      <c r="DO34" s="611"/>
      <c r="DP34" s="611"/>
      <c r="DQ34" s="611"/>
      <c r="DR34" s="611"/>
      <c r="DS34" s="611"/>
      <c r="DT34" s="611"/>
      <c r="DU34" s="611"/>
      <c r="DV34" s="612"/>
      <c r="DW34" s="615">
        <v>18.7</v>
      </c>
      <c r="DX34" s="642"/>
      <c r="DY34" s="642"/>
      <c r="DZ34" s="642"/>
      <c r="EA34" s="642"/>
      <c r="EB34" s="642"/>
      <c r="EC34" s="643"/>
    </row>
    <row r="35" spans="2:133" ht="11.25" customHeight="1" x14ac:dyDescent="0.2">
      <c r="B35" s="607" t="s">
        <v>310</v>
      </c>
      <c r="C35" s="608"/>
      <c r="D35" s="608"/>
      <c r="E35" s="608"/>
      <c r="F35" s="608"/>
      <c r="G35" s="608"/>
      <c r="H35" s="608"/>
      <c r="I35" s="608"/>
      <c r="J35" s="608"/>
      <c r="K35" s="608"/>
      <c r="L35" s="608"/>
      <c r="M35" s="608"/>
      <c r="N35" s="608"/>
      <c r="O35" s="608"/>
      <c r="P35" s="608"/>
      <c r="Q35" s="609"/>
      <c r="R35" s="610">
        <v>952159</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363455</v>
      </c>
      <c r="CS35" s="640"/>
      <c r="CT35" s="640"/>
      <c r="CU35" s="640"/>
      <c r="CV35" s="640"/>
      <c r="CW35" s="640"/>
      <c r="CX35" s="640"/>
      <c r="CY35" s="641"/>
      <c r="CZ35" s="615">
        <v>1</v>
      </c>
      <c r="DA35" s="642"/>
      <c r="DB35" s="642"/>
      <c r="DC35" s="645"/>
      <c r="DD35" s="619">
        <v>204724</v>
      </c>
      <c r="DE35" s="640"/>
      <c r="DF35" s="640"/>
      <c r="DG35" s="640"/>
      <c r="DH35" s="640"/>
      <c r="DI35" s="640"/>
      <c r="DJ35" s="640"/>
      <c r="DK35" s="641"/>
      <c r="DL35" s="619">
        <v>195569</v>
      </c>
      <c r="DM35" s="640"/>
      <c r="DN35" s="640"/>
      <c r="DO35" s="640"/>
      <c r="DP35" s="640"/>
      <c r="DQ35" s="640"/>
      <c r="DR35" s="640"/>
      <c r="DS35" s="640"/>
      <c r="DT35" s="640"/>
      <c r="DU35" s="640"/>
      <c r="DV35" s="641"/>
      <c r="DW35" s="615">
        <v>1</v>
      </c>
      <c r="DX35" s="642"/>
      <c r="DY35" s="642"/>
      <c r="DZ35" s="642"/>
      <c r="EA35" s="642"/>
      <c r="EB35" s="642"/>
      <c r="EC35" s="643"/>
    </row>
    <row r="36" spans="2:133" ht="11.25" customHeight="1" x14ac:dyDescent="0.2">
      <c r="B36" s="607" t="s">
        <v>314</v>
      </c>
      <c r="C36" s="608"/>
      <c r="D36" s="608"/>
      <c r="E36" s="608"/>
      <c r="F36" s="608"/>
      <c r="G36" s="608"/>
      <c r="H36" s="608"/>
      <c r="I36" s="608"/>
      <c r="J36" s="608"/>
      <c r="K36" s="608"/>
      <c r="L36" s="608"/>
      <c r="M36" s="608"/>
      <c r="N36" s="608"/>
      <c r="O36" s="608"/>
      <c r="P36" s="608"/>
      <c r="Q36" s="609"/>
      <c r="R36" s="610">
        <v>717408</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04"/>
      <c r="AQ36" s="672" t="s">
        <v>315</v>
      </c>
      <c r="AR36" s="673"/>
      <c r="AS36" s="673"/>
      <c r="AT36" s="673"/>
      <c r="AU36" s="673"/>
      <c r="AV36" s="673"/>
      <c r="AW36" s="673"/>
      <c r="AX36" s="673"/>
      <c r="AY36" s="674"/>
      <c r="AZ36" s="599">
        <v>3663139</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42217</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1829857</v>
      </c>
      <c r="CS36" s="611"/>
      <c r="CT36" s="611"/>
      <c r="CU36" s="611"/>
      <c r="CV36" s="611"/>
      <c r="CW36" s="611"/>
      <c r="CX36" s="611"/>
      <c r="CY36" s="612"/>
      <c r="CZ36" s="615">
        <v>4.8</v>
      </c>
      <c r="DA36" s="642"/>
      <c r="DB36" s="642"/>
      <c r="DC36" s="645"/>
      <c r="DD36" s="619">
        <v>1245130</v>
      </c>
      <c r="DE36" s="611"/>
      <c r="DF36" s="611"/>
      <c r="DG36" s="611"/>
      <c r="DH36" s="611"/>
      <c r="DI36" s="611"/>
      <c r="DJ36" s="611"/>
      <c r="DK36" s="612"/>
      <c r="DL36" s="619">
        <v>671086</v>
      </c>
      <c r="DM36" s="611"/>
      <c r="DN36" s="611"/>
      <c r="DO36" s="611"/>
      <c r="DP36" s="611"/>
      <c r="DQ36" s="611"/>
      <c r="DR36" s="611"/>
      <c r="DS36" s="611"/>
      <c r="DT36" s="611"/>
      <c r="DU36" s="611"/>
      <c r="DV36" s="612"/>
      <c r="DW36" s="615">
        <v>3.4</v>
      </c>
      <c r="DX36" s="642"/>
      <c r="DY36" s="642"/>
      <c r="DZ36" s="642"/>
      <c r="EA36" s="642"/>
      <c r="EB36" s="642"/>
      <c r="EC36" s="643"/>
    </row>
    <row r="37" spans="2:133" ht="11.25" customHeight="1" x14ac:dyDescent="0.2">
      <c r="B37" s="607" t="s">
        <v>318</v>
      </c>
      <c r="C37" s="608"/>
      <c r="D37" s="608"/>
      <c r="E37" s="608"/>
      <c r="F37" s="608"/>
      <c r="G37" s="608"/>
      <c r="H37" s="608"/>
      <c r="I37" s="608"/>
      <c r="J37" s="608"/>
      <c r="K37" s="608"/>
      <c r="L37" s="608"/>
      <c r="M37" s="608"/>
      <c r="N37" s="608"/>
      <c r="O37" s="608"/>
      <c r="P37" s="608"/>
      <c r="Q37" s="609"/>
      <c r="R37" s="610">
        <v>804063</v>
      </c>
      <c r="S37" s="611"/>
      <c r="T37" s="611"/>
      <c r="U37" s="611"/>
      <c r="V37" s="611"/>
      <c r="W37" s="611"/>
      <c r="X37" s="611"/>
      <c r="Y37" s="612"/>
      <c r="Z37" s="613">
        <v>2</v>
      </c>
      <c r="AA37" s="613"/>
      <c r="AB37" s="613"/>
      <c r="AC37" s="613"/>
      <c r="AD37" s="614">
        <v>1318</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91745</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-86747</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19053</v>
      </c>
      <c r="CS37" s="640"/>
      <c r="CT37" s="640"/>
      <c r="CU37" s="640"/>
      <c r="CV37" s="640"/>
      <c r="CW37" s="640"/>
      <c r="CX37" s="640"/>
      <c r="CY37" s="641"/>
      <c r="CZ37" s="615">
        <v>0</v>
      </c>
      <c r="DA37" s="642"/>
      <c r="DB37" s="642"/>
      <c r="DC37" s="645"/>
      <c r="DD37" s="619">
        <v>19053</v>
      </c>
      <c r="DE37" s="640"/>
      <c r="DF37" s="640"/>
      <c r="DG37" s="640"/>
      <c r="DH37" s="640"/>
      <c r="DI37" s="640"/>
      <c r="DJ37" s="640"/>
      <c r="DK37" s="641"/>
      <c r="DL37" s="619">
        <v>6560</v>
      </c>
      <c r="DM37" s="640"/>
      <c r="DN37" s="640"/>
      <c r="DO37" s="640"/>
      <c r="DP37" s="640"/>
      <c r="DQ37" s="640"/>
      <c r="DR37" s="640"/>
      <c r="DS37" s="640"/>
      <c r="DT37" s="640"/>
      <c r="DU37" s="640"/>
      <c r="DV37" s="641"/>
      <c r="DW37" s="615">
        <v>0</v>
      </c>
      <c r="DX37" s="642"/>
      <c r="DY37" s="642"/>
      <c r="DZ37" s="642"/>
      <c r="EA37" s="642"/>
      <c r="EB37" s="642"/>
      <c r="EC37" s="643"/>
    </row>
    <row r="38" spans="2:133" ht="11.25" customHeight="1" x14ac:dyDescent="0.2">
      <c r="B38" s="607" t="s">
        <v>322</v>
      </c>
      <c r="C38" s="608"/>
      <c r="D38" s="608"/>
      <c r="E38" s="608"/>
      <c r="F38" s="608"/>
      <c r="G38" s="608"/>
      <c r="H38" s="608"/>
      <c r="I38" s="608"/>
      <c r="J38" s="608"/>
      <c r="K38" s="608"/>
      <c r="L38" s="608"/>
      <c r="M38" s="608"/>
      <c r="N38" s="608"/>
      <c r="O38" s="608"/>
      <c r="P38" s="608"/>
      <c r="Q38" s="609"/>
      <c r="R38" s="610">
        <v>3198700</v>
      </c>
      <c r="S38" s="611"/>
      <c r="T38" s="611"/>
      <c r="U38" s="611"/>
      <c r="V38" s="611"/>
      <c r="W38" s="611"/>
      <c r="X38" s="611"/>
      <c r="Y38" s="612"/>
      <c r="Z38" s="613">
        <v>8.1</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75917</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9585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3495477</v>
      </c>
      <c r="CS38" s="611"/>
      <c r="CT38" s="611"/>
      <c r="CU38" s="611"/>
      <c r="CV38" s="611"/>
      <c r="CW38" s="611"/>
      <c r="CX38" s="611"/>
      <c r="CY38" s="612"/>
      <c r="CZ38" s="615">
        <v>9.1999999999999993</v>
      </c>
      <c r="DA38" s="642"/>
      <c r="DB38" s="642"/>
      <c r="DC38" s="645"/>
      <c r="DD38" s="619">
        <v>2769083</v>
      </c>
      <c r="DE38" s="611"/>
      <c r="DF38" s="611"/>
      <c r="DG38" s="611"/>
      <c r="DH38" s="611"/>
      <c r="DI38" s="611"/>
      <c r="DJ38" s="611"/>
      <c r="DK38" s="612"/>
      <c r="DL38" s="619">
        <v>2608896</v>
      </c>
      <c r="DM38" s="611"/>
      <c r="DN38" s="611"/>
      <c r="DO38" s="611"/>
      <c r="DP38" s="611"/>
      <c r="DQ38" s="611"/>
      <c r="DR38" s="611"/>
      <c r="DS38" s="611"/>
      <c r="DT38" s="611"/>
      <c r="DU38" s="611"/>
      <c r="DV38" s="612"/>
      <c r="DW38" s="615">
        <v>13.4</v>
      </c>
      <c r="DX38" s="642"/>
      <c r="DY38" s="642"/>
      <c r="DZ38" s="642"/>
      <c r="EA38" s="642"/>
      <c r="EB38" s="642"/>
      <c r="EC38" s="643"/>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t="s">
        <v>122</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13877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418296</v>
      </c>
      <c r="CS39" s="640"/>
      <c r="CT39" s="640"/>
      <c r="CU39" s="640"/>
      <c r="CV39" s="640"/>
      <c r="CW39" s="640"/>
      <c r="CX39" s="640"/>
      <c r="CY39" s="641"/>
      <c r="CZ39" s="615">
        <v>1.1000000000000001</v>
      </c>
      <c r="DA39" s="642"/>
      <c r="DB39" s="642"/>
      <c r="DC39" s="645"/>
      <c r="DD39" s="619">
        <v>201395</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2">
      <c r="B40" s="607" t="s">
        <v>330</v>
      </c>
      <c r="C40" s="608"/>
      <c r="D40" s="608"/>
      <c r="E40" s="608"/>
      <c r="F40" s="608"/>
      <c r="G40" s="608"/>
      <c r="H40" s="608"/>
      <c r="I40" s="608"/>
      <c r="J40" s="608"/>
      <c r="K40" s="608"/>
      <c r="L40" s="608"/>
      <c r="M40" s="608"/>
      <c r="N40" s="608"/>
      <c r="O40" s="608"/>
      <c r="P40" s="608"/>
      <c r="Q40" s="609"/>
      <c r="R40" s="610">
        <v>65800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5"/>
      <c r="BM40" s="608" t="s">
        <v>333</v>
      </c>
      <c r="BN40" s="608"/>
      <c r="BO40" s="608"/>
      <c r="BP40" s="608"/>
      <c r="BQ40" s="608"/>
      <c r="BR40" s="608"/>
      <c r="BS40" s="608"/>
      <c r="BT40" s="608"/>
      <c r="BU40" s="609"/>
      <c r="BV40" s="610">
        <v>90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2"/>
      <c r="DB40" s="642"/>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2">
      <c r="B41" s="631" t="s">
        <v>335</v>
      </c>
      <c r="C41" s="632"/>
      <c r="D41" s="632"/>
      <c r="E41" s="632"/>
      <c r="F41" s="632"/>
      <c r="G41" s="632"/>
      <c r="H41" s="632"/>
      <c r="I41" s="632"/>
      <c r="J41" s="632"/>
      <c r="K41" s="632"/>
      <c r="L41" s="632"/>
      <c r="M41" s="632"/>
      <c r="N41" s="632"/>
      <c r="O41" s="632"/>
      <c r="P41" s="632"/>
      <c r="Q41" s="633"/>
      <c r="R41" s="685">
        <v>39386680</v>
      </c>
      <c r="S41" s="686"/>
      <c r="T41" s="686"/>
      <c r="U41" s="686"/>
      <c r="V41" s="686"/>
      <c r="W41" s="686"/>
      <c r="X41" s="686"/>
      <c r="Y41" s="687"/>
      <c r="Z41" s="688">
        <v>100</v>
      </c>
      <c r="AA41" s="688"/>
      <c r="AB41" s="688"/>
      <c r="AC41" s="688"/>
      <c r="AD41" s="689">
        <v>19432985</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734625</v>
      </c>
      <c r="BA41" s="611"/>
      <c r="BB41" s="611"/>
      <c r="BC41" s="611"/>
      <c r="BD41" s="640"/>
      <c r="BE41" s="640"/>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2">
      <c r="AQ42" s="692" t="s">
        <v>339</v>
      </c>
      <c r="AR42" s="693"/>
      <c r="AS42" s="693"/>
      <c r="AT42" s="693"/>
      <c r="AU42" s="693"/>
      <c r="AV42" s="693"/>
      <c r="AW42" s="693"/>
      <c r="AX42" s="693"/>
      <c r="AY42" s="694"/>
      <c r="AZ42" s="685">
        <v>2760852</v>
      </c>
      <c r="BA42" s="686"/>
      <c r="BB42" s="686"/>
      <c r="BC42" s="686"/>
      <c r="BD42" s="669"/>
      <c r="BE42" s="669"/>
      <c r="BF42" s="671"/>
      <c r="BG42" s="662"/>
      <c r="BH42" s="663"/>
      <c r="BI42" s="663"/>
      <c r="BJ42" s="663"/>
      <c r="BK42" s="663"/>
      <c r="BL42" s="206"/>
      <c r="BM42" s="632" t="s">
        <v>340</v>
      </c>
      <c r="BN42" s="632"/>
      <c r="BO42" s="632"/>
      <c r="BP42" s="632"/>
      <c r="BQ42" s="632"/>
      <c r="BR42" s="632"/>
      <c r="BS42" s="632"/>
      <c r="BT42" s="632"/>
      <c r="BU42" s="633"/>
      <c r="BV42" s="685">
        <v>489</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5463493</v>
      </c>
      <c r="CS42" s="640"/>
      <c r="CT42" s="640"/>
      <c r="CU42" s="640"/>
      <c r="CV42" s="640"/>
      <c r="CW42" s="640"/>
      <c r="CX42" s="640"/>
      <c r="CY42" s="641"/>
      <c r="CZ42" s="615">
        <v>14.3</v>
      </c>
      <c r="DA42" s="642"/>
      <c r="DB42" s="642"/>
      <c r="DC42" s="645"/>
      <c r="DD42" s="619">
        <v>1389742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543136</v>
      </c>
      <c r="CS43" s="640"/>
      <c r="CT43" s="640"/>
      <c r="CU43" s="640"/>
      <c r="CV43" s="640"/>
      <c r="CW43" s="640"/>
      <c r="CX43" s="640"/>
      <c r="CY43" s="641"/>
      <c r="CZ43" s="615">
        <v>1.4</v>
      </c>
      <c r="DA43" s="642"/>
      <c r="DB43" s="642"/>
      <c r="DC43" s="645"/>
      <c r="DD43" s="619">
        <v>538679</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4945729</v>
      </c>
      <c r="CS44" s="611"/>
      <c r="CT44" s="611"/>
      <c r="CU44" s="611"/>
      <c r="CV44" s="611"/>
      <c r="CW44" s="611"/>
      <c r="CX44" s="611"/>
      <c r="CY44" s="612"/>
      <c r="CZ44" s="615">
        <v>13</v>
      </c>
      <c r="DA44" s="616"/>
      <c r="DB44" s="616"/>
      <c r="DC44" s="622"/>
      <c r="DD44" s="619">
        <v>1113652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1659133</v>
      </c>
      <c r="CS45" s="640"/>
      <c r="CT45" s="640"/>
      <c r="CU45" s="640"/>
      <c r="CV45" s="640"/>
      <c r="CW45" s="640"/>
      <c r="CX45" s="640"/>
      <c r="CY45" s="641"/>
      <c r="CZ45" s="615">
        <v>4.4000000000000004</v>
      </c>
      <c r="DA45" s="642"/>
      <c r="DB45" s="642"/>
      <c r="DC45" s="645"/>
      <c r="DD45" s="619">
        <v>100925</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3157054</v>
      </c>
      <c r="CS46" s="611"/>
      <c r="CT46" s="611"/>
      <c r="CU46" s="611"/>
      <c r="CV46" s="611"/>
      <c r="CW46" s="611"/>
      <c r="CX46" s="611"/>
      <c r="CY46" s="612"/>
      <c r="CZ46" s="615">
        <v>8.3000000000000007</v>
      </c>
      <c r="DA46" s="616"/>
      <c r="DB46" s="616"/>
      <c r="DC46" s="622"/>
      <c r="DD46" s="619">
        <v>996240</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517764</v>
      </c>
      <c r="CS47" s="640"/>
      <c r="CT47" s="640"/>
      <c r="CU47" s="640"/>
      <c r="CV47" s="640"/>
      <c r="CW47" s="640"/>
      <c r="CX47" s="640"/>
      <c r="CY47" s="641"/>
      <c r="CZ47" s="615">
        <v>1.4</v>
      </c>
      <c r="DA47" s="642"/>
      <c r="DB47" s="642"/>
      <c r="DC47" s="645"/>
      <c r="DD47" s="619">
        <v>276090</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ht="11"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2">
      <c r="B49" s="207"/>
      <c r="CD49" s="631" t="s">
        <v>351</v>
      </c>
      <c r="CE49" s="632"/>
      <c r="CF49" s="632"/>
      <c r="CG49" s="632"/>
      <c r="CH49" s="632"/>
      <c r="CI49" s="632"/>
      <c r="CJ49" s="632"/>
      <c r="CK49" s="632"/>
      <c r="CL49" s="632"/>
      <c r="CM49" s="632"/>
      <c r="CN49" s="632"/>
      <c r="CO49" s="632"/>
      <c r="CP49" s="632"/>
      <c r="CQ49" s="633"/>
      <c r="CR49" s="685">
        <v>38107724</v>
      </c>
      <c r="CS49" s="669"/>
      <c r="CT49" s="669"/>
      <c r="CU49" s="669"/>
      <c r="CV49" s="669"/>
      <c r="CW49" s="669"/>
      <c r="CX49" s="669"/>
      <c r="CY49" s="698"/>
      <c r="CZ49" s="690">
        <v>100</v>
      </c>
      <c r="DA49" s="699"/>
      <c r="DB49" s="699"/>
      <c r="DC49" s="700"/>
      <c r="DD49" s="701">
        <v>21831653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4W6vcSneCNBI9oQwLPc/EkVCAl/986q4b7uNB0rnRYBmJQjMAvxsrLOhIVGFJ/mRTZmpOOSAVytC2Ef6q1R3g==" saltValue="8Dqnx6RyKv5WLcbqfard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39385</v>
      </c>
      <c r="R7" s="740"/>
      <c r="S7" s="740"/>
      <c r="T7" s="740"/>
      <c r="U7" s="740"/>
      <c r="V7" s="740">
        <v>38106</v>
      </c>
      <c r="W7" s="740"/>
      <c r="X7" s="740"/>
      <c r="Y7" s="740"/>
      <c r="Z7" s="740"/>
      <c r="AA7" s="740">
        <v>1279</v>
      </c>
      <c r="AB7" s="740"/>
      <c r="AC7" s="740"/>
      <c r="AD7" s="740"/>
      <c r="AE7" s="741"/>
      <c r="AF7" s="742">
        <v>1133</v>
      </c>
      <c r="AG7" s="743"/>
      <c r="AH7" s="743"/>
      <c r="AI7" s="743"/>
      <c r="AJ7" s="744"/>
      <c r="AK7" s="745">
        <v>952</v>
      </c>
      <c r="AL7" s="746"/>
      <c r="AM7" s="746"/>
      <c r="AN7" s="746"/>
      <c r="AO7" s="746"/>
      <c r="AP7" s="746">
        <v>32364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554</v>
      </c>
      <c r="BT7" s="734"/>
      <c r="BU7" s="734"/>
      <c r="BV7" s="734"/>
      <c r="BW7" s="734"/>
      <c r="BX7" s="734"/>
      <c r="BY7" s="734"/>
      <c r="BZ7" s="734"/>
      <c r="CA7" s="734"/>
      <c r="CB7" s="734"/>
      <c r="CC7" s="734"/>
      <c r="CD7" s="734"/>
      <c r="CE7" s="734"/>
      <c r="CF7" s="734"/>
      <c r="CG7" s="749"/>
      <c r="CH7" s="730">
        <v>44</v>
      </c>
      <c r="CI7" s="731"/>
      <c r="CJ7" s="731"/>
      <c r="CK7" s="731"/>
      <c r="CL7" s="732"/>
      <c r="CM7" s="730">
        <v>2494</v>
      </c>
      <c r="CN7" s="731"/>
      <c r="CO7" s="731"/>
      <c r="CP7" s="731"/>
      <c r="CQ7" s="732"/>
      <c r="CR7" s="730">
        <v>5</v>
      </c>
      <c r="CS7" s="731"/>
      <c r="CT7" s="731"/>
      <c r="CU7" s="731"/>
      <c r="CV7" s="732"/>
      <c r="CW7" s="730">
        <v>0</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v>
      </c>
      <c r="R8" s="771"/>
      <c r="S8" s="771"/>
      <c r="T8" s="771"/>
      <c r="U8" s="771"/>
      <c r="V8" s="771">
        <v>1</v>
      </c>
      <c r="W8" s="771"/>
      <c r="X8" s="771"/>
      <c r="Y8" s="771"/>
      <c r="Z8" s="771"/>
      <c r="AA8" s="771">
        <v>0</v>
      </c>
      <c r="AB8" s="771"/>
      <c r="AC8" s="771"/>
      <c r="AD8" s="771"/>
      <c r="AE8" s="772"/>
      <c r="AF8" s="773">
        <v>0</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555</v>
      </c>
      <c r="BT8" s="761"/>
      <c r="BU8" s="761"/>
      <c r="BV8" s="761"/>
      <c r="BW8" s="761"/>
      <c r="BX8" s="761"/>
      <c r="BY8" s="761"/>
      <c r="BZ8" s="761"/>
      <c r="CA8" s="761"/>
      <c r="CB8" s="761"/>
      <c r="CC8" s="761"/>
      <c r="CD8" s="761"/>
      <c r="CE8" s="761"/>
      <c r="CF8" s="761"/>
      <c r="CG8" s="762"/>
      <c r="CH8" s="763">
        <v>5</v>
      </c>
      <c r="CI8" s="764"/>
      <c r="CJ8" s="764"/>
      <c r="CK8" s="764"/>
      <c r="CL8" s="765"/>
      <c r="CM8" s="763">
        <v>47</v>
      </c>
      <c r="CN8" s="764"/>
      <c r="CO8" s="764"/>
      <c r="CP8" s="764"/>
      <c r="CQ8" s="765"/>
      <c r="CR8" s="763">
        <v>30</v>
      </c>
      <c r="CS8" s="764"/>
      <c r="CT8" s="764"/>
      <c r="CU8" s="764"/>
      <c r="CV8" s="765"/>
      <c r="CW8" s="763">
        <v>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39386</v>
      </c>
      <c r="R23" s="780"/>
      <c r="S23" s="780"/>
      <c r="T23" s="780"/>
      <c r="U23" s="780"/>
      <c r="V23" s="780">
        <v>38107</v>
      </c>
      <c r="W23" s="780"/>
      <c r="X23" s="780"/>
      <c r="Y23" s="780"/>
      <c r="Z23" s="780"/>
      <c r="AA23" s="780">
        <v>1279</v>
      </c>
      <c r="AB23" s="780"/>
      <c r="AC23" s="780"/>
      <c r="AD23" s="780"/>
      <c r="AE23" s="781"/>
      <c r="AF23" s="782">
        <v>1133</v>
      </c>
      <c r="AG23" s="780"/>
      <c r="AH23" s="780"/>
      <c r="AI23" s="780"/>
      <c r="AJ23" s="783"/>
      <c r="AK23" s="784"/>
      <c r="AL23" s="785"/>
      <c r="AM23" s="785"/>
      <c r="AN23" s="785"/>
      <c r="AO23" s="785"/>
      <c r="AP23" s="780">
        <v>32364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9058</v>
      </c>
      <c r="R28" s="810"/>
      <c r="S28" s="810"/>
      <c r="T28" s="810"/>
      <c r="U28" s="810"/>
      <c r="V28" s="810">
        <v>9016</v>
      </c>
      <c r="W28" s="810"/>
      <c r="X28" s="810"/>
      <c r="Y28" s="810"/>
      <c r="Z28" s="810"/>
      <c r="AA28" s="810">
        <v>42</v>
      </c>
      <c r="AB28" s="810"/>
      <c r="AC28" s="810"/>
      <c r="AD28" s="810"/>
      <c r="AE28" s="811"/>
      <c r="AF28" s="812">
        <v>42</v>
      </c>
      <c r="AG28" s="810"/>
      <c r="AH28" s="810"/>
      <c r="AI28" s="810"/>
      <c r="AJ28" s="813"/>
      <c r="AK28" s="814">
        <v>726</v>
      </c>
      <c r="AL28" s="815"/>
      <c r="AM28" s="815"/>
      <c r="AN28" s="815"/>
      <c r="AO28" s="815"/>
      <c r="AP28" s="815">
        <v>0</v>
      </c>
      <c r="AQ28" s="815"/>
      <c r="AR28" s="815"/>
      <c r="AS28" s="815"/>
      <c r="AT28" s="815"/>
      <c r="AU28" s="815">
        <v>0</v>
      </c>
      <c r="AV28" s="815"/>
      <c r="AW28" s="815"/>
      <c r="AX28" s="815"/>
      <c r="AY28" s="815"/>
      <c r="AZ28" s="816" t="s">
        <v>550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40</v>
      </c>
      <c r="R29" s="771"/>
      <c r="S29" s="771"/>
      <c r="T29" s="771"/>
      <c r="U29" s="771"/>
      <c r="V29" s="771">
        <v>36</v>
      </c>
      <c r="W29" s="771"/>
      <c r="X29" s="771"/>
      <c r="Y29" s="771"/>
      <c r="Z29" s="771"/>
      <c r="AA29" s="771">
        <v>4</v>
      </c>
      <c r="AB29" s="771"/>
      <c r="AC29" s="771"/>
      <c r="AD29" s="771"/>
      <c r="AE29" s="772"/>
      <c r="AF29" s="773">
        <v>4</v>
      </c>
      <c r="AG29" s="774"/>
      <c r="AH29" s="774"/>
      <c r="AI29" s="774"/>
      <c r="AJ29" s="775"/>
      <c r="AK29" s="821">
        <v>21</v>
      </c>
      <c r="AL29" s="817"/>
      <c r="AM29" s="817"/>
      <c r="AN29" s="817"/>
      <c r="AO29" s="817"/>
      <c r="AP29" s="817">
        <v>6</v>
      </c>
      <c r="AQ29" s="817"/>
      <c r="AR29" s="817"/>
      <c r="AS29" s="817"/>
      <c r="AT29" s="817"/>
      <c r="AU29" s="817">
        <v>1</v>
      </c>
      <c r="AV29" s="817"/>
      <c r="AW29" s="817"/>
      <c r="AX29" s="817"/>
      <c r="AY29" s="817"/>
      <c r="AZ29" s="818" t="s">
        <v>551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1464</v>
      </c>
      <c r="R30" s="771"/>
      <c r="S30" s="771"/>
      <c r="T30" s="771"/>
      <c r="U30" s="771"/>
      <c r="V30" s="771">
        <v>1454</v>
      </c>
      <c r="W30" s="771"/>
      <c r="X30" s="771"/>
      <c r="Y30" s="771"/>
      <c r="Z30" s="771"/>
      <c r="AA30" s="771">
        <v>10</v>
      </c>
      <c r="AB30" s="771"/>
      <c r="AC30" s="771"/>
      <c r="AD30" s="771"/>
      <c r="AE30" s="772"/>
      <c r="AF30" s="773">
        <v>10</v>
      </c>
      <c r="AG30" s="774"/>
      <c r="AH30" s="774"/>
      <c r="AI30" s="774"/>
      <c r="AJ30" s="775"/>
      <c r="AK30" s="821">
        <v>395</v>
      </c>
      <c r="AL30" s="817"/>
      <c r="AM30" s="817"/>
      <c r="AN30" s="817"/>
      <c r="AO30" s="817"/>
      <c r="AP30" s="817">
        <v>0</v>
      </c>
      <c r="AQ30" s="817"/>
      <c r="AR30" s="817"/>
      <c r="AS30" s="817"/>
      <c r="AT30" s="817"/>
      <c r="AU30" s="817">
        <v>0</v>
      </c>
      <c r="AV30" s="817"/>
      <c r="AW30" s="817"/>
      <c r="AX30" s="817"/>
      <c r="AY30" s="817"/>
      <c r="AZ30" s="818" t="s">
        <v>552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7620</v>
      </c>
      <c r="R31" s="771"/>
      <c r="S31" s="771"/>
      <c r="T31" s="771"/>
      <c r="U31" s="771"/>
      <c r="V31" s="771">
        <v>7451</v>
      </c>
      <c r="W31" s="771"/>
      <c r="X31" s="771"/>
      <c r="Y31" s="771"/>
      <c r="Z31" s="771"/>
      <c r="AA31" s="771">
        <v>169</v>
      </c>
      <c r="AB31" s="771"/>
      <c r="AC31" s="771"/>
      <c r="AD31" s="771"/>
      <c r="AE31" s="772"/>
      <c r="AF31" s="773">
        <v>169</v>
      </c>
      <c r="AG31" s="774"/>
      <c r="AH31" s="774"/>
      <c r="AI31" s="774"/>
      <c r="AJ31" s="775"/>
      <c r="AK31" s="821">
        <v>1143</v>
      </c>
      <c r="AL31" s="817"/>
      <c r="AM31" s="817"/>
      <c r="AN31" s="817"/>
      <c r="AO31" s="817"/>
      <c r="AP31" s="817">
        <v>0</v>
      </c>
      <c r="AQ31" s="817"/>
      <c r="AR31" s="817"/>
      <c r="AS31" s="817"/>
      <c r="AT31" s="817"/>
      <c r="AU31" s="817">
        <v>0</v>
      </c>
      <c r="AV31" s="817"/>
      <c r="AW31" s="817"/>
      <c r="AX31" s="817"/>
      <c r="AY31" s="817"/>
      <c r="AZ31" s="818" t="s">
        <v>550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65</v>
      </c>
      <c r="R32" s="771"/>
      <c r="S32" s="771"/>
      <c r="T32" s="771"/>
      <c r="U32" s="771"/>
      <c r="V32" s="771">
        <v>56</v>
      </c>
      <c r="W32" s="771"/>
      <c r="X32" s="771"/>
      <c r="Y32" s="771"/>
      <c r="Z32" s="771"/>
      <c r="AA32" s="771">
        <v>9</v>
      </c>
      <c r="AB32" s="771"/>
      <c r="AC32" s="771"/>
      <c r="AD32" s="771"/>
      <c r="AE32" s="772"/>
      <c r="AF32" s="773">
        <v>9</v>
      </c>
      <c r="AG32" s="774"/>
      <c r="AH32" s="774"/>
      <c r="AI32" s="774"/>
      <c r="AJ32" s="775"/>
      <c r="AK32" s="821">
        <v>28</v>
      </c>
      <c r="AL32" s="817"/>
      <c r="AM32" s="817"/>
      <c r="AN32" s="817"/>
      <c r="AO32" s="817"/>
      <c r="AP32" s="817">
        <v>0</v>
      </c>
      <c r="AQ32" s="817"/>
      <c r="AR32" s="817"/>
      <c r="AS32" s="817"/>
      <c r="AT32" s="817"/>
      <c r="AU32" s="817">
        <v>0</v>
      </c>
      <c r="AV32" s="817"/>
      <c r="AW32" s="817"/>
      <c r="AX32" s="817"/>
      <c r="AY32" s="817"/>
      <c r="AZ32" s="818" t="s">
        <v>550</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1404</v>
      </c>
      <c r="R33" s="771"/>
      <c r="S33" s="771"/>
      <c r="T33" s="771"/>
      <c r="U33" s="771"/>
      <c r="V33" s="771">
        <v>1253</v>
      </c>
      <c r="W33" s="771"/>
      <c r="X33" s="771"/>
      <c r="Y33" s="771"/>
      <c r="Z33" s="771"/>
      <c r="AA33" s="771">
        <v>151</v>
      </c>
      <c r="AB33" s="771"/>
      <c r="AC33" s="771"/>
      <c r="AD33" s="771"/>
      <c r="AE33" s="772"/>
      <c r="AF33" s="773">
        <v>1733</v>
      </c>
      <c r="AG33" s="774"/>
      <c r="AH33" s="774"/>
      <c r="AI33" s="774"/>
      <c r="AJ33" s="775"/>
      <c r="AK33" s="821">
        <v>30</v>
      </c>
      <c r="AL33" s="817"/>
      <c r="AM33" s="817"/>
      <c r="AN33" s="817"/>
      <c r="AO33" s="817"/>
      <c r="AP33" s="817">
        <v>4000</v>
      </c>
      <c r="AQ33" s="817"/>
      <c r="AR33" s="817"/>
      <c r="AS33" s="817"/>
      <c r="AT33" s="817"/>
      <c r="AU33" s="817">
        <v>84</v>
      </c>
      <c r="AV33" s="817"/>
      <c r="AW33" s="817"/>
      <c r="AX33" s="817"/>
      <c r="AY33" s="817"/>
      <c r="AZ33" s="818" t="s">
        <v>553</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396</v>
      </c>
      <c r="C34" s="768"/>
      <c r="D34" s="768"/>
      <c r="E34" s="768"/>
      <c r="F34" s="768"/>
      <c r="G34" s="768"/>
      <c r="H34" s="768"/>
      <c r="I34" s="768"/>
      <c r="J34" s="768"/>
      <c r="K34" s="768"/>
      <c r="L34" s="768"/>
      <c r="M34" s="768"/>
      <c r="N34" s="768"/>
      <c r="O34" s="768"/>
      <c r="P34" s="769"/>
      <c r="Q34" s="770">
        <v>225</v>
      </c>
      <c r="R34" s="771"/>
      <c r="S34" s="771"/>
      <c r="T34" s="771"/>
      <c r="U34" s="771"/>
      <c r="V34" s="771">
        <v>233</v>
      </c>
      <c r="W34" s="771"/>
      <c r="X34" s="771"/>
      <c r="Y34" s="771"/>
      <c r="Z34" s="771"/>
      <c r="AA34" s="771">
        <v>-8</v>
      </c>
      <c r="AB34" s="771"/>
      <c r="AC34" s="771"/>
      <c r="AD34" s="771"/>
      <c r="AE34" s="772"/>
      <c r="AF34" s="773">
        <v>286</v>
      </c>
      <c r="AG34" s="774"/>
      <c r="AH34" s="774"/>
      <c r="AI34" s="774"/>
      <c r="AJ34" s="775"/>
      <c r="AK34" s="821">
        <v>31</v>
      </c>
      <c r="AL34" s="817"/>
      <c r="AM34" s="817"/>
      <c r="AN34" s="817"/>
      <c r="AO34" s="817"/>
      <c r="AP34" s="817">
        <v>396</v>
      </c>
      <c r="AQ34" s="817"/>
      <c r="AR34" s="817"/>
      <c r="AS34" s="817"/>
      <c r="AT34" s="817"/>
      <c r="AU34" s="817">
        <v>362</v>
      </c>
      <c r="AV34" s="817"/>
      <c r="AW34" s="817"/>
      <c r="AX34" s="817"/>
      <c r="AY34" s="817"/>
      <c r="AZ34" s="818" t="s">
        <v>550</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2253</v>
      </c>
      <c r="AG63" s="831"/>
      <c r="AH63" s="831"/>
      <c r="AI63" s="831"/>
      <c r="AJ63" s="832"/>
      <c r="AK63" s="833"/>
      <c r="AL63" s="828"/>
      <c r="AM63" s="828"/>
      <c r="AN63" s="828"/>
      <c r="AO63" s="828"/>
      <c r="AP63" s="831">
        <v>4402</v>
      </c>
      <c r="AQ63" s="831"/>
      <c r="AR63" s="831"/>
      <c r="AS63" s="831"/>
      <c r="AT63" s="831"/>
      <c r="AU63" s="831">
        <v>447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556</v>
      </c>
      <c r="C68" s="857"/>
      <c r="D68" s="857"/>
      <c r="E68" s="857"/>
      <c r="F68" s="857"/>
      <c r="G68" s="857"/>
      <c r="H68" s="857"/>
      <c r="I68" s="857"/>
      <c r="J68" s="857"/>
      <c r="K68" s="857"/>
      <c r="L68" s="857"/>
      <c r="M68" s="857"/>
      <c r="N68" s="857"/>
      <c r="O68" s="857"/>
      <c r="P68" s="858"/>
      <c r="Q68" s="859">
        <v>10742</v>
      </c>
      <c r="R68" s="853"/>
      <c r="S68" s="853"/>
      <c r="T68" s="853"/>
      <c r="U68" s="853"/>
      <c r="V68" s="853">
        <v>10165</v>
      </c>
      <c r="W68" s="853"/>
      <c r="X68" s="853"/>
      <c r="Y68" s="853"/>
      <c r="Z68" s="853"/>
      <c r="AA68" s="853">
        <v>577</v>
      </c>
      <c r="AB68" s="853"/>
      <c r="AC68" s="853"/>
      <c r="AD68" s="853"/>
      <c r="AE68" s="853"/>
      <c r="AF68" s="853">
        <v>577</v>
      </c>
      <c r="AG68" s="853"/>
      <c r="AH68" s="853"/>
      <c r="AI68" s="853"/>
      <c r="AJ68" s="853"/>
      <c r="AK68" s="853">
        <v>565</v>
      </c>
      <c r="AL68" s="853"/>
      <c r="AM68" s="853"/>
      <c r="AN68" s="853"/>
      <c r="AO68" s="853"/>
      <c r="AP68" s="853">
        <v>0</v>
      </c>
      <c r="AQ68" s="853"/>
      <c r="AR68" s="853"/>
      <c r="AS68" s="853"/>
      <c r="AT68" s="853"/>
      <c r="AU68" s="853">
        <v>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557</v>
      </c>
      <c r="C69" s="861"/>
      <c r="D69" s="861"/>
      <c r="E69" s="861"/>
      <c r="F69" s="861"/>
      <c r="G69" s="861"/>
      <c r="H69" s="861"/>
      <c r="I69" s="861"/>
      <c r="J69" s="861"/>
      <c r="K69" s="861"/>
      <c r="L69" s="861"/>
      <c r="M69" s="861"/>
      <c r="N69" s="861"/>
      <c r="O69" s="861"/>
      <c r="P69" s="862"/>
      <c r="Q69" s="863">
        <v>104</v>
      </c>
      <c r="R69" s="817"/>
      <c r="S69" s="817"/>
      <c r="T69" s="817"/>
      <c r="U69" s="817"/>
      <c r="V69" s="817">
        <v>92</v>
      </c>
      <c r="W69" s="817"/>
      <c r="X69" s="817"/>
      <c r="Y69" s="817"/>
      <c r="Z69" s="817"/>
      <c r="AA69" s="817">
        <v>12</v>
      </c>
      <c r="AB69" s="817"/>
      <c r="AC69" s="817"/>
      <c r="AD69" s="817"/>
      <c r="AE69" s="817"/>
      <c r="AF69" s="817">
        <v>12</v>
      </c>
      <c r="AG69" s="817"/>
      <c r="AH69" s="817"/>
      <c r="AI69" s="817"/>
      <c r="AJ69" s="817"/>
      <c r="AK69" s="817">
        <v>14</v>
      </c>
      <c r="AL69" s="817"/>
      <c r="AM69" s="817"/>
      <c r="AN69" s="817"/>
      <c r="AO69" s="817"/>
      <c r="AP69" s="817">
        <v>0</v>
      </c>
      <c r="AQ69" s="817"/>
      <c r="AR69" s="817"/>
      <c r="AS69" s="817"/>
      <c r="AT69" s="817"/>
      <c r="AU69" s="817">
        <v>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559</v>
      </c>
      <c r="C70" s="861"/>
      <c r="D70" s="861"/>
      <c r="E70" s="861"/>
      <c r="F70" s="861"/>
      <c r="G70" s="861"/>
      <c r="H70" s="861"/>
      <c r="I70" s="861"/>
      <c r="J70" s="861"/>
      <c r="K70" s="861"/>
      <c r="L70" s="861"/>
      <c r="M70" s="861"/>
      <c r="N70" s="861"/>
      <c r="O70" s="861"/>
      <c r="P70" s="862"/>
      <c r="Q70" s="863">
        <v>100</v>
      </c>
      <c r="R70" s="817"/>
      <c r="S70" s="817"/>
      <c r="T70" s="817"/>
      <c r="U70" s="817"/>
      <c r="V70" s="817">
        <v>91</v>
      </c>
      <c r="W70" s="817"/>
      <c r="X70" s="817"/>
      <c r="Y70" s="817"/>
      <c r="Z70" s="817"/>
      <c r="AA70" s="817">
        <v>9</v>
      </c>
      <c r="AB70" s="817"/>
      <c r="AC70" s="817"/>
      <c r="AD70" s="817"/>
      <c r="AE70" s="817"/>
      <c r="AF70" s="817">
        <v>9</v>
      </c>
      <c r="AG70" s="817"/>
      <c r="AH70" s="817"/>
      <c r="AI70" s="817"/>
      <c r="AJ70" s="817"/>
      <c r="AK70" s="817">
        <v>17</v>
      </c>
      <c r="AL70" s="817"/>
      <c r="AM70" s="817"/>
      <c r="AN70" s="817"/>
      <c r="AO70" s="817"/>
      <c r="AP70" s="817">
        <v>0</v>
      </c>
      <c r="AQ70" s="817"/>
      <c r="AR70" s="817"/>
      <c r="AS70" s="817"/>
      <c r="AT70" s="817"/>
      <c r="AU70" s="817">
        <v>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558</v>
      </c>
      <c r="C71" s="861"/>
      <c r="D71" s="861"/>
      <c r="E71" s="861"/>
      <c r="F71" s="861"/>
      <c r="G71" s="861"/>
      <c r="H71" s="861"/>
      <c r="I71" s="861"/>
      <c r="J71" s="861"/>
      <c r="K71" s="861"/>
      <c r="L71" s="861"/>
      <c r="M71" s="861"/>
      <c r="N71" s="861"/>
      <c r="O71" s="861"/>
      <c r="P71" s="862"/>
      <c r="Q71" s="863">
        <v>303344</v>
      </c>
      <c r="R71" s="817"/>
      <c r="S71" s="817"/>
      <c r="T71" s="817"/>
      <c r="U71" s="817"/>
      <c r="V71" s="817">
        <v>298534</v>
      </c>
      <c r="W71" s="817"/>
      <c r="X71" s="817"/>
      <c r="Y71" s="817"/>
      <c r="Z71" s="817"/>
      <c r="AA71" s="817">
        <v>4810</v>
      </c>
      <c r="AB71" s="817"/>
      <c r="AC71" s="817"/>
      <c r="AD71" s="817"/>
      <c r="AE71" s="817"/>
      <c r="AF71" s="817">
        <v>4810</v>
      </c>
      <c r="AG71" s="817"/>
      <c r="AH71" s="817"/>
      <c r="AI71" s="817"/>
      <c r="AJ71" s="817"/>
      <c r="AK71" s="817">
        <v>2401</v>
      </c>
      <c r="AL71" s="817"/>
      <c r="AM71" s="817"/>
      <c r="AN71" s="817"/>
      <c r="AO71" s="817"/>
      <c r="AP71" s="817">
        <v>0</v>
      </c>
      <c r="AQ71" s="817"/>
      <c r="AR71" s="817"/>
      <c r="AS71" s="817"/>
      <c r="AT71" s="817"/>
      <c r="AU71" s="817">
        <v>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5408</v>
      </c>
      <c r="AG88" s="831"/>
      <c r="AH88" s="831"/>
      <c r="AI88" s="831"/>
      <c r="AJ88" s="831"/>
      <c r="AK88" s="828"/>
      <c r="AL88" s="828"/>
      <c r="AM88" s="828"/>
      <c r="AN88" s="828"/>
      <c r="AO88" s="828"/>
      <c r="AP88" s="831">
        <v>0</v>
      </c>
      <c r="AQ88" s="831"/>
      <c r="AR88" s="831"/>
      <c r="AS88" s="831"/>
      <c r="AT88" s="831"/>
      <c r="AU88" s="831">
        <v>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35</v>
      </c>
      <c r="CS102" s="839"/>
      <c r="CT102" s="839"/>
      <c r="CU102" s="839"/>
      <c r="CV102" s="878"/>
      <c r="CW102" s="877">
        <v>0</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3532795</v>
      </c>
      <c r="AB110" s="887"/>
      <c r="AC110" s="887"/>
      <c r="AD110" s="887"/>
      <c r="AE110" s="888"/>
      <c r="AF110" s="889">
        <v>3286537</v>
      </c>
      <c r="AG110" s="887"/>
      <c r="AH110" s="887"/>
      <c r="AI110" s="887"/>
      <c r="AJ110" s="888"/>
      <c r="AK110" s="889">
        <v>3102295</v>
      </c>
      <c r="AL110" s="887"/>
      <c r="AM110" s="887"/>
      <c r="AN110" s="887"/>
      <c r="AO110" s="888"/>
      <c r="AP110" s="890">
        <v>17.600000000000001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30455664</v>
      </c>
      <c r="BR110" s="918"/>
      <c r="BS110" s="918"/>
      <c r="BT110" s="918"/>
      <c r="BU110" s="918"/>
      <c r="BV110" s="918">
        <v>32146642</v>
      </c>
      <c r="BW110" s="918"/>
      <c r="BX110" s="918"/>
      <c r="BY110" s="918"/>
      <c r="BZ110" s="918"/>
      <c r="CA110" s="918">
        <v>32363760</v>
      </c>
      <c r="CB110" s="918"/>
      <c r="CC110" s="918"/>
      <c r="CD110" s="918"/>
      <c r="CE110" s="918"/>
      <c r="CF110" s="931">
        <v>183.9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521112</v>
      </c>
      <c r="BR111" s="913"/>
      <c r="BS111" s="913"/>
      <c r="BT111" s="913"/>
      <c r="BU111" s="913"/>
      <c r="BV111" s="913">
        <v>461919</v>
      </c>
      <c r="BW111" s="913"/>
      <c r="BX111" s="913"/>
      <c r="BY111" s="913"/>
      <c r="BZ111" s="913"/>
      <c r="CA111" s="913">
        <v>800635</v>
      </c>
      <c r="CB111" s="913"/>
      <c r="CC111" s="913"/>
      <c r="CD111" s="913"/>
      <c r="CE111" s="913"/>
      <c r="CF111" s="907">
        <v>4.5999999999999996</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511462</v>
      </c>
      <c r="BR112" s="913"/>
      <c r="BS112" s="913"/>
      <c r="BT112" s="913"/>
      <c r="BU112" s="913"/>
      <c r="BV112" s="913">
        <v>482916</v>
      </c>
      <c r="BW112" s="913"/>
      <c r="BX112" s="913"/>
      <c r="BY112" s="913"/>
      <c r="BZ112" s="913"/>
      <c r="CA112" s="913">
        <v>447434</v>
      </c>
      <c r="CB112" s="913"/>
      <c r="CC112" s="913"/>
      <c r="CD112" s="913"/>
      <c r="CE112" s="913"/>
      <c r="CF112" s="907">
        <v>2.5</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54599</v>
      </c>
      <c r="AB113" s="925"/>
      <c r="AC113" s="925"/>
      <c r="AD113" s="925"/>
      <c r="AE113" s="926"/>
      <c r="AF113" s="927">
        <v>56046</v>
      </c>
      <c r="AG113" s="925"/>
      <c r="AH113" s="925"/>
      <c r="AI113" s="925"/>
      <c r="AJ113" s="926"/>
      <c r="AK113" s="927">
        <v>57521</v>
      </c>
      <c r="AL113" s="925"/>
      <c r="AM113" s="925"/>
      <c r="AN113" s="925"/>
      <c r="AO113" s="926"/>
      <c r="AP113" s="928">
        <v>0.3</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3961574</v>
      </c>
      <c r="BR114" s="913"/>
      <c r="BS114" s="913"/>
      <c r="BT114" s="913"/>
      <c r="BU114" s="913"/>
      <c r="BV114" s="913">
        <v>3787830</v>
      </c>
      <c r="BW114" s="913"/>
      <c r="BX114" s="913"/>
      <c r="BY114" s="913"/>
      <c r="BZ114" s="913"/>
      <c r="CA114" s="913">
        <v>3865905</v>
      </c>
      <c r="CB114" s="913"/>
      <c r="CC114" s="913"/>
      <c r="CD114" s="913"/>
      <c r="CE114" s="913"/>
      <c r="CF114" s="907">
        <v>22</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59193</v>
      </c>
      <c r="AB115" s="925"/>
      <c r="AC115" s="925"/>
      <c r="AD115" s="925"/>
      <c r="AE115" s="926"/>
      <c r="AF115" s="927">
        <v>59193</v>
      </c>
      <c r="AG115" s="925"/>
      <c r="AH115" s="925"/>
      <c r="AI115" s="925"/>
      <c r="AJ115" s="926"/>
      <c r="AK115" s="927">
        <v>122360</v>
      </c>
      <c r="AL115" s="925"/>
      <c r="AM115" s="925"/>
      <c r="AN115" s="925"/>
      <c r="AO115" s="926"/>
      <c r="AP115" s="928">
        <v>0.7</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44</v>
      </c>
      <c r="AB116" s="946"/>
      <c r="AC116" s="946"/>
      <c r="AD116" s="946"/>
      <c r="AE116" s="947"/>
      <c r="AF116" s="948">
        <v>824</v>
      </c>
      <c r="AG116" s="946"/>
      <c r="AH116" s="946"/>
      <c r="AI116" s="946"/>
      <c r="AJ116" s="947"/>
      <c r="AK116" s="948">
        <v>947</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3646631</v>
      </c>
      <c r="AB117" s="966"/>
      <c r="AC117" s="966"/>
      <c r="AD117" s="966"/>
      <c r="AE117" s="967"/>
      <c r="AF117" s="968">
        <v>3402600</v>
      </c>
      <c r="AG117" s="966"/>
      <c r="AH117" s="966"/>
      <c r="AI117" s="966"/>
      <c r="AJ117" s="967"/>
      <c r="AK117" s="968">
        <v>3283123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443</v>
      </c>
      <c r="BP119" s="992"/>
      <c r="BQ119" s="986">
        <v>35449812</v>
      </c>
      <c r="BR119" s="987"/>
      <c r="BS119" s="987"/>
      <c r="BT119" s="987"/>
      <c r="BU119" s="987"/>
      <c r="BV119" s="987">
        <v>36879307</v>
      </c>
      <c r="BW119" s="987"/>
      <c r="BX119" s="987"/>
      <c r="BY119" s="987"/>
      <c r="BZ119" s="987"/>
      <c r="CA119" s="987">
        <v>37477734</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521112</v>
      </c>
      <c r="DH119" s="973"/>
      <c r="DI119" s="973"/>
      <c r="DJ119" s="973"/>
      <c r="DK119" s="974"/>
      <c r="DL119" s="972">
        <v>461919</v>
      </c>
      <c r="DM119" s="973"/>
      <c r="DN119" s="973"/>
      <c r="DO119" s="973"/>
      <c r="DP119" s="974"/>
      <c r="DQ119" s="972">
        <v>800635</v>
      </c>
      <c r="DR119" s="973"/>
      <c r="DS119" s="973"/>
      <c r="DT119" s="973"/>
      <c r="DU119" s="974"/>
      <c r="DV119" s="975">
        <v>4.5999999999999996</v>
      </c>
      <c r="DW119" s="976"/>
      <c r="DX119" s="976"/>
      <c r="DY119" s="976"/>
      <c r="DZ119" s="977"/>
    </row>
    <row r="120" spans="1:130" s="212" customFormat="1" ht="26.25" customHeight="1" x14ac:dyDescent="0.2">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6760464</v>
      </c>
      <c r="BR120" s="918"/>
      <c r="BS120" s="918"/>
      <c r="BT120" s="918"/>
      <c r="BU120" s="918"/>
      <c r="BV120" s="918">
        <v>6624933</v>
      </c>
      <c r="BW120" s="918"/>
      <c r="BX120" s="918"/>
      <c r="BY120" s="918"/>
      <c r="BZ120" s="918"/>
      <c r="CA120" s="918">
        <v>6749568</v>
      </c>
      <c r="CB120" s="918"/>
      <c r="CC120" s="918"/>
      <c r="CD120" s="918"/>
      <c r="CE120" s="918"/>
      <c r="CF120" s="931">
        <v>38.4</v>
      </c>
      <c r="CG120" s="932"/>
      <c r="CH120" s="932"/>
      <c r="CI120" s="932"/>
      <c r="CJ120" s="932"/>
      <c r="CK120" s="993" t="s">
        <v>447</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421024</v>
      </c>
      <c r="DH120" s="918"/>
      <c r="DI120" s="918"/>
      <c r="DJ120" s="918"/>
      <c r="DK120" s="918"/>
      <c r="DL120" s="918">
        <v>415406</v>
      </c>
      <c r="DM120" s="918"/>
      <c r="DN120" s="918"/>
      <c r="DO120" s="918"/>
      <c r="DP120" s="918"/>
      <c r="DQ120" s="918">
        <v>362128</v>
      </c>
      <c r="DR120" s="918"/>
      <c r="DS120" s="918"/>
      <c r="DT120" s="918"/>
      <c r="DU120" s="918"/>
      <c r="DV120" s="919">
        <v>2.1</v>
      </c>
      <c r="DW120" s="919"/>
      <c r="DX120" s="919"/>
      <c r="DY120" s="919"/>
      <c r="DZ120" s="920"/>
    </row>
    <row r="121" spans="1:130" s="212" customFormat="1" ht="26.25" customHeight="1" x14ac:dyDescent="0.2">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2018124</v>
      </c>
      <c r="BR121" s="913"/>
      <c r="BS121" s="913"/>
      <c r="BT121" s="913"/>
      <c r="BU121" s="913"/>
      <c r="BV121" s="913">
        <v>1906128</v>
      </c>
      <c r="BW121" s="913"/>
      <c r="BX121" s="913"/>
      <c r="BY121" s="913"/>
      <c r="BZ121" s="913"/>
      <c r="CA121" s="913">
        <v>1786983</v>
      </c>
      <c r="CB121" s="913"/>
      <c r="CC121" s="913"/>
      <c r="CD121" s="913"/>
      <c r="CE121" s="913"/>
      <c r="CF121" s="907">
        <v>10.199999999999999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88861</v>
      </c>
      <c r="DH121" s="913"/>
      <c r="DI121" s="913"/>
      <c r="DJ121" s="913"/>
      <c r="DK121" s="913"/>
      <c r="DL121" s="913">
        <v>66107</v>
      </c>
      <c r="DM121" s="913"/>
      <c r="DN121" s="913"/>
      <c r="DO121" s="913"/>
      <c r="DP121" s="913"/>
      <c r="DQ121" s="913">
        <v>83995</v>
      </c>
      <c r="DR121" s="913"/>
      <c r="DS121" s="913"/>
      <c r="DT121" s="913"/>
      <c r="DU121" s="913"/>
      <c r="DV121" s="914">
        <v>0.5</v>
      </c>
      <c r="DW121" s="914"/>
      <c r="DX121" s="914"/>
      <c r="DY121" s="914"/>
      <c r="DZ121" s="915"/>
    </row>
    <row r="122" spans="1:130" s="212" customFormat="1" ht="26.25" customHeight="1" x14ac:dyDescent="0.2">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19021412</v>
      </c>
      <c r="BR122" s="987"/>
      <c r="BS122" s="987"/>
      <c r="BT122" s="987"/>
      <c r="BU122" s="987"/>
      <c r="BV122" s="987">
        <v>20690630</v>
      </c>
      <c r="BW122" s="987"/>
      <c r="BX122" s="987"/>
      <c r="BY122" s="987"/>
      <c r="BZ122" s="987"/>
      <c r="CA122" s="987">
        <v>19679721</v>
      </c>
      <c r="CB122" s="987"/>
      <c r="CC122" s="987"/>
      <c r="CD122" s="987"/>
      <c r="CE122" s="987"/>
      <c r="CF122" s="1004">
        <v>111.8</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v>1577</v>
      </c>
      <c r="DH122" s="913"/>
      <c r="DI122" s="913"/>
      <c r="DJ122" s="913"/>
      <c r="DK122" s="913"/>
      <c r="DL122" s="913">
        <v>1403</v>
      </c>
      <c r="DM122" s="913"/>
      <c r="DN122" s="913"/>
      <c r="DO122" s="913"/>
      <c r="DP122" s="913"/>
      <c r="DQ122" s="913">
        <v>1311</v>
      </c>
      <c r="DR122" s="913"/>
      <c r="DS122" s="913"/>
      <c r="DT122" s="913"/>
      <c r="DU122" s="913"/>
      <c r="DV122" s="914">
        <v>0</v>
      </c>
      <c r="DW122" s="914"/>
      <c r="DX122" s="914"/>
      <c r="DY122" s="914"/>
      <c r="DZ122" s="915"/>
    </row>
    <row r="123" spans="1:130" s="212" customFormat="1" ht="26.25" customHeight="1" x14ac:dyDescent="0.2">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451</v>
      </c>
      <c r="BP123" s="992"/>
      <c r="BQ123" s="1051">
        <v>27800000</v>
      </c>
      <c r="BR123" s="1018"/>
      <c r="BS123" s="1018"/>
      <c r="BT123" s="1018"/>
      <c r="BU123" s="1018"/>
      <c r="BV123" s="1018">
        <v>29221691</v>
      </c>
      <c r="BW123" s="1018"/>
      <c r="BX123" s="1018"/>
      <c r="BY123" s="1018"/>
      <c r="BZ123" s="1018"/>
      <c r="CA123" s="1018">
        <v>28216272</v>
      </c>
      <c r="CB123" s="1018"/>
      <c r="CC123" s="1018"/>
      <c r="CD123" s="1018"/>
      <c r="CE123" s="1018"/>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47</v>
      </c>
      <c r="BR124" s="1014"/>
      <c r="BS124" s="1014"/>
      <c r="BT124" s="1014"/>
      <c r="BU124" s="1014"/>
      <c r="BV124" s="1014">
        <v>45.7</v>
      </c>
      <c r="BW124" s="1014"/>
      <c r="BX124" s="1014"/>
      <c r="BY124" s="1014"/>
      <c r="BZ124" s="1014"/>
      <c r="CA124" s="1014">
        <v>52.6</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59193</v>
      </c>
      <c r="AB126" s="946"/>
      <c r="AC126" s="946"/>
      <c r="AD126" s="946"/>
      <c r="AE126" s="947"/>
      <c r="AF126" s="948">
        <v>59193</v>
      </c>
      <c r="AG126" s="946"/>
      <c r="AH126" s="946"/>
      <c r="AI126" s="946"/>
      <c r="AJ126" s="947"/>
      <c r="AK126" s="948">
        <v>122360</v>
      </c>
      <c r="AL126" s="946"/>
      <c r="AM126" s="946"/>
      <c r="AN126" s="946"/>
      <c r="AO126" s="947"/>
      <c r="AP126" s="949">
        <v>0.7</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302465</v>
      </c>
      <c r="AB128" s="1034"/>
      <c r="AC128" s="1034"/>
      <c r="AD128" s="1034"/>
      <c r="AE128" s="1035"/>
      <c r="AF128" s="1036">
        <v>324093</v>
      </c>
      <c r="AG128" s="1034"/>
      <c r="AH128" s="1034"/>
      <c r="AI128" s="1034"/>
      <c r="AJ128" s="1035"/>
      <c r="AK128" s="1036">
        <v>318873</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122</v>
      </c>
      <c r="BG128" s="1041"/>
      <c r="BH128" s="1041"/>
      <c r="BI128" s="1041"/>
      <c r="BJ128" s="1041"/>
      <c r="BK128" s="1041"/>
      <c r="BL128" s="1042"/>
      <c r="BM128" s="1040">
        <v>12.54</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17991400</v>
      </c>
      <c r="AB129" s="946"/>
      <c r="AC129" s="946"/>
      <c r="AD129" s="946"/>
      <c r="AE129" s="947"/>
      <c r="AF129" s="948">
        <v>18396650</v>
      </c>
      <c r="AG129" s="946"/>
      <c r="AH129" s="946"/>
      <c r="AI129" s="946"/>
      <c r="AJ129" s="947"/>
      <c r="AK129" s="948">
        <v>19179245</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17.54</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1745263</v>
      </c>
      <c r="AB130" s="946"/>
      <c r="AC130" s="946"/>
      <c r="AD130" s="946"/>
      <c r="AE130" s="947"/>
      <c r="AF130" s="948">
        <v>1662041</v>
      </c>
      <c r="AG130" s="946"/>
      <c r="AH130" s="946"/>
      <c r="AI130" s="946"/>
      <c r="AJ130" s="947"/>
      <c r="AK130" s="948">
        <v>1584405</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16246137</v>
      </c>
      <c r="AB131" s="973"/>
      <c r="AC131" s="973"/>
      <c r="AD131" s="973"/>
      <c r="AE131" s="974"/>
      <c r="AF131" s="972">
        <v>16734609</v>
      </c>
      <c r="AG131" s="973"/>
      <c r="AH131" s="973"/>
      <c r="AI131" s="973"/>
      <c r="AJ131" s="974"/>
      <c r="AK131" s="972">
        <v>17594840</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v>52.6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9.8417426859999999</v>
      </c>
      <c r="AB132" s="1084"/>
      <c r="AC132" s="1084"/>
      <c r="AD132" s="1084"/>
      <c r="AE132" s="1085"/>
      <c r="AF132" s="1086">
        <v>8.4642909789999994</v>
      </c>
      <c r="AG132" s="1084"/>
      <c r="AH132" s="1084"/>
      <c r="AI132" s="1084"/>
      <c r="AJ132" s="1085"/>
      <c r="AK132" s="1086">
        <v>7.8423276370000004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10.4</v>
      </c>
      <c r="AB133" s="1067"/>
      <c r="AC133" s="1067"/>
      <c r="AD133" s="1067"/>
      <c r="AE133" s="1068"/>
      <c r="AF133" s="1066">
        <v>9.4</v>
      </c>
      <c r="AG133" s="1067"/>
      <c r="AH133" s="1067"/>
      <c r="AI133" s="1067"/>
      <c r="AJ133" s="1068"/>
      <c r="AK133" s="1066">
        <v>8.6999999999999993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nL7M9ObAXhlHN9C0p2RpLagPG9kvlqzjM+ERiciN5bi4b82O0UWgBiwr7S/IGnJyYUTPUDBMZ3muAAmW/y7Q==" saltValue="kTgO0SH3a47ItVf90h+Y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477</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yeC75y9ttnFOuXe4w1XNdgSq8YhjPpa7l1VgKlxjXd8pTpgXyBgXJ0gsW6egusHi9nqguvSNPn48bV6LH8u5Q==" saltValue="GcUn2jQv9ufA8JMktUSgt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OVX53b6MOUv7oJqIhjlwE06aL8ABD8VjK5IoU0wObCEB8CVOw1HuEnzB5XlRkLQ+iB6cDUV5SVvnxR3JAvi8Q==" saltValue="7to11j+VKf9VHtTEuY1O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 x14ac:dyDescent="0.2">
      <c r="A8" s="247"/>
      <c r="AK8" s="256"/>
      <c r="AL8" s="257"/>
      <c r="AM8" s="257"/>
      <c r="AN8" s="258"/>
      <c r="AO8" s="1102"/>
      <c r="AP8" s="259" t="s">
        <v>482</v>
      </c>
      <c r="AQ8" s="260" t="s">
        <v>483</v>
      </c>
      <c r="AR8" s="261" t="s">
        <v>484</v>
      </c>
    </row>
    <row r="9" spans="1:46" ht="13" x14ac:dyDescent="0.2">
      <c r="A9" s="247"/>
      <c r="AK9" s="1103" t="s">
        <v>485</v>
      </c>
      <c r="AL9" s="1104"/>
      <c r="AM9" s="1104"/>
      <c r="AN9" s="1105"/>
      <c r="AO9" s="262">
        <v>4762461</v>
      </c>
      <c r="AP9" s="262">
        <v>60961</v>
      </c>
      <c r="AQ9" s="263">
        <v>72348</v>
      </c>
      <c r="AR9" s="264">
        <v>-15.7</v>
      </c>
    </row>
    <row r="10" spans="1:46" ht="13.5" customHeight="1" x14ac:dyDescent="0.2">
      <c r="A10" s="247"/>
      <c r="AK10" s="1103" t="s">
        <v>486</v>
      </c>
      <c r="AL10" s="1104"/>
      <c r="AM10" s="1104"/>
      <c r="AN10" s="1105"/>
      <c r="AO10" s="265">
        <v>15138</v>
      </c>
      <c r="AP10" s="265">
        <v>194</v>
      </c>
      <c r="AQ10" s="266">
        <v>6364</v>
      </c>
      <c r="AR10" s="267">
        <v>-97</v>
      </c>
    </row>
    <row r="11" spans="1:46" ht="13.5" customHeight="1" x14ac:dyDescent="0.2">
      <c r="A11" s="247"/>
      <c r="AK11" s="1103" t="s">
        <v>487</v>
      </c>
      <c r="AL11" s="1104"/>
      <c r="AM11" s="1104"/>
      <c r="AN11" s="1105"/>
      <c r="AO11" s="265">
        <v>1560</v>
      </c>
      <c r="AP11" s="265">
        <v>20</v>
      </c>
      <c r="AQ11" s="266">
        <v>1262</v>
      </c>
      <c r="AR11" s="267">
        <v>-98.4</v>
      </c>
    </row>
    <row r="12" spans="1:46" ht="13.5" customHeight="1" x14ac:dyDescent="0.2">
      <c r="A12" s="247"/>
      <c r="AK12" s="1103" t="s">
        <v>488</v>
      </c>
      <c r="AL12" s="1104"/>
      <c r="AM12" s="1104"/>
      <c r="AN12" s="1105"/>
      <c r="AO12" s="265" t="s">
        <v>489</v>
      </c>
      <c r="AP12" s="265" t="s">
        <v>489</v>
      </c>
      <c r="AQ12" s="266">
        <v>10</v>
      </c>
      <c r="AR12" s="267" t="s">
        <v>489</v>
      </c>
    </row>
    <row r="13" spans="1:46" ht="13.5" customHeight="1" x14ac:dyDescent="0.2">
      <c r="A13" s="247"/>
      <c r="AK13" s="1103" t="s">
        <v>490</v>
      </c>
      <c r="AL13" s="1104"/>
      <c r="AM13" s="1104"/>
      <c r="AN13" s="1105"/>
      <c r="AO13" s="265">
        <v>151247</v>
      </c>
      <c r="AP13" s="265">
        <v>1936</v>
      </c>
      <c r="AQ13" s="266">
        <v>3257</v>
      </c>
      <c r="AR13" s="267">
        <v>-40.6</v>
      </c>
    </row>
    <row r="14" spans="1:46" ht="13.5" customHeight="1" x14ac:dyDescent="0.2">
      <c r="A14" s="247"/>
      <c r="AK14" s="1103" t="s">
        <v>491</v>
      </c>
      <c r="AL14" s="1104"/>
      <c r="AM14" s="1104"/>
      <c r="AN14" s="1105"/>
      <c r="AO14" s="265">
        <v>543136</v>
      </c>
      <c r="AP14" s="265">
        <v>6952</v>
      </c>
      <c r="AQ14" s="266">
        <v>1617</v>
      </c>
      <c r="AR14" s="267">
        <v>329.9</v>
      </c>
    </row>
    <row r="15" spans="1:46" ht="13.5" customHeight="1" x14ac:dyDescent="0.2">
      <c r="A15" s="247"/>
      <c r="AK15" s="1106" t="s">
        <v>492</v>
      </c>
      <c r="AL15" s="1107"/>
      <c r="AM15" s="1107"/>
      <c r="AN15" s="1108"/>
      <c r="AO15" s="265">
        <v>-219566</v>
      </c>
      <c r="AP15" s="265">
        <v>-2811</v>
      </c>
      <c r="AQ15" s="266">
        <v>-3947</v>
      </c>
      <c r="AR15" s="267">
        <v>-28.8</v>
      </c>
    </row>
    <row r="16" spans="1:46" ht="13" x14ac:dyDescent="0.2">
      <c r="A16" s="247"/>
      <c r="AK16" s="1106" t="s">
        <v>177</v>
      </c>
      <c r="AL16" s="1107"/>
      <c r="AM16" s="1107"/>
      <c r="AN16" s="1108"/>
      <c r="AO16" s="265">
        <v>5253976</v>
      </c>
      <c r="AP16" s="265">
        <v>67253</v>
      </c>
      <c r="AQ16" s="266">
        <v>80912</v>
      </c>
      <c r="AR16" s="267">
        <v>-16.899999999999999</v>
      </c>
    </row>
    <row r="17" spans="1:46" ht="13" x14ac:dyDescent="0.2">
      <c r="A17" s="247"/>
    </row>
    <row r="18" spans="1:46" ht="13" x14ac:dyDescent="0.2">
      <c r="A18" s="247"/>
      <c r="AQ18" s="268"/>
      <c r="AR18" s="268"/>
    </row>
    <row r="19" spans="1:46" ht="13" x14ac:dyDescent="0.2">
      <c r="A19" s="247"/>
      <c r="AK19" s="243" t="s">
        <v>493</v>
      </c>
    </row>
    <row r="20" spans="1:46" ht="13" x14ac:dyDescent="0.2">
      <c r="A20" s="247"/>
      <c r="AK20" s="269"/>
      <c r="AL20" s="270"/>
      <c r="AM20" s="270"/>
      <c r="AN20" s="271"/>
      <c r="AO20" s="272" t="s">
        <v>494</v>
      </c>
      <c r="AP20" s="273" t="s">
        <v>495</v>
      </c>
      <c r="AQ20" s="274" t="s">
        <v>496</v>
      </c>
      <c r="AR20" s="275"/>
    </row>
    <row r="21" spans="1:46" s="248" customFormat="1" ht="13" x14ac:dyDescent="0.2">
      <c r="A21" s="276"/>
      <c r="AK21" s="1109" t="s">
        <v>497</v>
      </c>
      <c r="AL21" s="1110"/>
      <c r="AM21" s="1110"/>
      <c r="AN21" s="1111"/>
      <c r="AO21" s="277">
        <v>6.82</v>
      </c>
      <c r="AP21" s="278">
        <v>6.71</v>
      </c>
      <c r="AQ21" s="279">
        <v>0.11</v>
      </c>
      <c r="AS21" s="280"/>
      <c r="AT21" s="276"/>
    </row>
    <row r="22" spans="1:46" s="248" customFormat="1" ht="13" x14ac:dyDescent="0.2">
      <c r="A22" s="276"/>
      <c r="AK22" s="1109" t="s">
        <v>498</v>
      </c>
      <c r="AL22" s="1110"/>
      <c r="AM22" s="1110"/>
      <c r="AN22" s="1111"/>
      <c r="AO22" s="281">
        <v>99.6</v>
      </c>
      <c r="AP22" s="282">
        <v>98.3</v>
      </c>
      <c r="AQ22" s="283">
        <v>1.3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3102295</v>
      </c>
      <c r="AP32" s="291">
        <v>39710</v>
      </c>
      <c r="AQ32" s="292">
        <v>34344</v>
      </c>
      <c r="AR32" s="293">
        <v>15.6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v>3</v>
      </c>
      <c r="AR34" s="293" t="s">
        <v>489</v>
      </c>
    </row>
    <row r="35" spans="1:46" ht="27" customHeight="1" x14ac:dyDescent="0.2">
      <c r="A35" s="247"/>
      <c r="AK35" s="1117" t="s">
        <v>505</v>
      </c>
      <c r="AL35" s="1118"/>
      <c r="AM35" s="1118"/>
      <c r="AN35" s="1119"/>
      <c r="AO35" s="291">
        <v>57521</v>
      </c>
      <c r="AP35" s="291">
        <v>736</v>
      </c>
      <c r="AQ35" s="292">
        <v>7806</v>
      </c>
      <c r="AR35" s="293">
        <v>-90.6</v>
      </c>
    </row>
    <row r="36" spans="1:46" ht="27" customHeight="1" x14ac:dyDescent="0.2">
      <c r="A36" s="247"/>
      <c r="AK36" s="1117" t="s">
        <v>506</v>
      </c>
      <c r="AL36" s="1118"/>
      <c r="AM36" s="1118"/>
      <c r="AN36" s="1119"/>
      <c r="AO36" s="291" t="s">
        <v>489</v>
      </c>
      <c r="AP36" s="291" t="s">
        <v>489</v>
      </c>
      <c r="AQ36" s="292">
        <v>1690</v>
      </c>
      <c r="AR36" s="293" t="s">
        <v>489</v>
      </c>
    </row>
    <row r="37" spans="1:46" ht="13.5" customHeight="1" x14ac:dyDescent="0.2">
      <c r="A37" s="247"/>
      <c r="AK37" s="1117" t="s">
        <v>507</v>
      </c>
      <c r="AL37" s="1118"/>
      <c r="AM37" s="1118"/>
      <c r="AN37" s="1119"/>
      <c r="AO37" s="291">
        <v>122360</v>
      </c>
      <c r="AP37" s="291">
        <v>1566</v>
      </c>
      <c r="AQ37" s="292">
        <v>666</v>
      </c>
      <c r="AR37" s="293">
        <v>135.1</v>
      </c>
    </row>
    <row r="38" spans="1:46" ht="27" customHeight="1" x14ac:dyDescent="0.2">
      <c r="A38" s="247"/>
      <c r="AK38" s="1120" t="s">
        <v>508</v>
      </c>
      <c r="AL38" s="1121"/>
      <c r="AM38" s="1121"/>
      <c r="AN38" s="1122"/>
      <c r="AO38" s="294">
        <v>947</v>
      </c>
      <c r="AP38" s="294">
        <v>12</v>
      </c>
      <c r="AQ38" s="295">
        <v>3</v>
      </c>
      <c r="AR38" s="283">
        <v>300</v>
      </c>
      <c r="AS38" s="290"/>
    </row>
    <row r="39" spans="1:46" ht="13" x14ac:dyDescent="0.2">
      <c r="A39" s="247"/>
      <c r="AK39" s="1120" t="s">
        <v>509</v>
      </c>
      <c r="AL39" s="1121"/>
      <c r="AM39" s="1121"/>
      <c r="AN39" s="1122"/>
      <c r="AO39" s="291">
        <v>-318873</v>
      </c>
      <c r="AP39" s="291">
        <v>-4082</v>
      </c>
      <c r="AQ39" s="292">
        <v>-5822</v>
      </c>
      <c r="AR39" s="293">
        <v>-29.9</v>
      </c>
      <c r="AS39" s="290"/>
    </row>
    <row r="40" spans="1:46" ht="27" customHeight="1" x14ac:dyDescent="0.2">
      <c r="A40" s="247"/>
      <c r="AK40" s="1117" t="s">
        <v>510</v>
      </c>
      <c r="AL40" s="1118"/>
      <c r="AM40" s="1118"/>
      <c r="AN40" s="1119"/>
      <c r="AO40" s="291">
        <v>-1584405</v>
      </c>
      <c r="AP40" s="291">
        <v>-20281</v>
      </c>
      <c r="AQ40" s="292">
        <v>-26710</v>
      </c>
      <c r="AR40" s="293">
        <v>-24.1</v>
      </c>
      <c r="AS40" s="290"/>
    </row>
    <row r="41" spans="1:46" ht="13" x14ac:dyDescent="0.2">
      <c r="A41" s="247"/>
      <c r="AK41" s="1123" t="s">
        <v>287</v>
      </c>
      <c r="AL41" s="1124"/>
      <c r="AM41" s="1124"/>
      <c r="AN41" s="1125"/>
      <c r="AO41" s="291">
        <v>1379845</v>
      </c>
      <c r="AP41" s="291">
        <v>17662</v>
      </c>
      <c r="AQ41" s="292">
        <v>11979</v>
      </c>
      <c r="AR41" s="293">
        <v>47.4</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 x14ac:dyDescent="0.2">
      <c r="A50" s="247"/>
      <c r="AK50" s="305"/>
      <c r="AL50" s="306"/>
      <c r="AM50" s="1113"/>
      <c r="AN50" s="307" t="s">
        <v>514</v>
      </c>
      <c r="AO50" s="308" t="s">
        <v>515</v>
      </c>
      <c r="AP50" s="309" t="s">
        <v>516</v>
      </c>
      <c r="AQ50" s="310" t="s">
        <v>517</v>
      </c>
      <c r="AR50" s="311" t="s">
        <v>518</v>
      </c>
    </row>
    <row r="51" spans="1:44" ht="13" x14ac:dyDescent="0.2">
      <c r="A51" s="247"/>
      <c r="AK51" s="303" t="s">
        <v>519</v>
      </c>
      <c r="AL51" s="304"/>
      <c r="AM51" s="312">
        <v>4307984</v>
      </c>
      <c r="AN51" s="313">
        <v>55436</v>
      </c>
      <c r="AO51" s="314">
        <v>-28</v>
      </c>
      <c r="AP51" s="315">
        <v>45483</v>
      </c>
      <c r="AQ51" s="316">
        <v>-0.2</v>
      </c>
      <c r="AR51" s="317">
        <v>-27.8</v>
      </c>
    </row>
    <row r="52" spans="1:44" ht="13" x14ac:dyDescent="0.2">
      <c r="A52" s="247"/>
      <c r="AK52" s="318"/>
      <c r="AL52" s="319" t="s">
        <v>520</v>
      </c>
      <c r="AM52" s="320">
        <v>2430311</v>
      </c>
      <c r="AN52" s="321">
        <v>31274</v>
      </c>
      <c r="AO52" s="322">
        <v>-34.200000000000003</v>
      </c>
      <c r="AP52" s="323">
        <v>24241</v>
      </c>
      <c r="AQ52" s="324">
        <v>0.4</v>
      </c>
      <c r="AR52" s="325">
        <v>-34.6</v>
      </c>
    </row>
    <row r="53" spans="1:44" ht="13" x14ac:dyDescent="0.2">
      <c r="A53" s="247"/>
      <c r="AK53" s="303" t="s">
        <v>521</v>
      </c>
      <c r="AL53" s="304"/>
      <c r="AM53" s="312">
        <v>5393822</v>
      </c>
      <c r="AN53" s="313">
        <v>69237</v>
      </c>
      <c r="AO53" s="314">
        <v>24.9</v>
      </c>
      <c r="AP53" s="315">
        <v>45945</v>
      </c>
      <c r="AQ53" s="316">
        <v>1</v>
      </c>
      <c r="AR53" s="317">
        <v>23.9</v>
      </c>
    </row>
    <row r="54" spans="1:44" ht="13" x14ac:dyDescent="0.2">
      <c r="A54" s="247"/>
      <c r="AK54" s="318"/>
      <c r="AL54" s="319" t="s">
        <v>520</v>
      </c>
      <c r="AM54" s="320">
        <v>4291368</v>
      </c>
      <c r="AN54" s="321">
        <v>55085</v>
      </c>
      <c r="AO54" s="322">
        <v>76.099999999999994</v>
      </c>
      <c r="AP54" s="323">
        <v>25180</v>
      </c>
      <c r="AQ54" s="324">
        <v>3.9</v>
      </c>
      <c r="AR54" s="325">
        <v>72.2</v>
      </c>
    </row>
    <row r="55" spans="1:44" ht="13" x14ac:dyDescent="0.2">
      <c r="A55" s="247"/>
      <c r="AK55" s="303" t="s">
        <v>522</v>
      </c>
      <c r="AL55" s="304"/>
      <c r="AM55" s="312">
        <v>3846185</v>
      </c>
      <c r="AN55" s="313">
        <v>49261</v>
      </c>
      <c r="AO55" s="314">
        <v>-28.9</v>
      </c>
      <c r="AP55" s="315">
        <v>44475</v>
      </c>
      <c r="AQ55" s="316">
        <v>-3.2</v>
      </c>
      <c r="AR55" s="317">
        <v>-25.7</v>
      </c>
    </row>
    <row r="56" spans="1:44" ht="13" x14ac:dyDescent="0.2">
      <c r="A56" s="247"/>
      <c r="AK56" s="318"/>
      <c r="AL56" s="319" t="s">
        <v>520</v>
      </c>
      <c r="AM56" s="320">
        <v>2556292</v>
      </c>
      <c r="AN56" s="321">
        <v>32741</v>
      </c>
      <c r="AO56" s="322">
        <v>-40.6</v>
      </c>
      <c r="AP56" s="323">
        <v>24780</v>
      </c>
      <c r="AQ56" s="324">
        <v>-1.6</v>
      </c>
      <c r="AR56" s="325">
        <v>-39</v>
      </c>
    </row>
    <row r="57" spans="1:44" ht="13" x14ac:dyDescent="0.2">
      <c r="A57" s="247"/>
      <c r="AK57" s="303" t="s">
        <v>523</v>
      </c>
      <c r="AL57" s="304"/>
      <c r="AM57" s="312">
        <v>6503433</v>
      </c>
      <c r="AN57" s="313">
        <v>83145</v>
      </c>
      <c r="AO57" s="314">
        <v>68.8</v>
      </c>
      <c r="AP57" s="315">
        <v>45982</v>
      </c>
      <c r="AQ57" s="316">
        <v>3.4</v>
      </c>
      <c r="AR57" s="317">
        <v>65.400000000000006</v>
      </c>
    </row>
    <row r="58" spans="1:44" ht="13" x14ac:dyDescent="0.2">
      <c r="A58" s="247"/>
      <c r="AK58" s="318"/>
      <c r="AL58" s="319" t="s">
        <v>520</v>
      </c>
      <c r="AM58" s="320">
        <v>4450252</v>
      </c>
      <c r="AN58" s="321">
        <v>56895</v>
      </c>
      <c r="AO58" s="322">
        <v>73.8</v>
      </c>
      <c r="AP58" s="323">
        <v>25583</v>
      </c>
      <c r="AQ58" s="324">
        <v>3.2</v>
      </c>
      <c r="AR58" s="325">
        <v>70.599999999999994</v>
      </c>
    </row>
    <row r="59" spans="1:44" ht="13" x14ac:dyDescent="0.2">
      <c r="A59" s="247"/>
      <c r="AK59" s="303" t="s">
        <v>524</v>
      </c>
      <c r="AL59" s="304"/>
      <c r="AM59" s="312">
        <v>4945729</v>
      </c>
      <c r="AN59" s="313">
        <v>63307</v>
      </c>
      <c r="AO59" s="314">
        <v>-23.9</v>
      </c>
      <c r="AP59" s="315">
        <v>50538</v>
      </c>
      <c r="AQ59" s="316">
        <v>9.9</v>
      </c>
      <c r="AR59" s="317">
        <v>-33.799999999999997</v>
      </c>
    </row>
    <row r="60" spans="1:44" ht="13" x14ac:dyDescent="0.2">
      <c r="A60" s="247"/>
      <c r="AK60" s="318"/>
      <c r="AL60" s="319" t="s">
        <v>520</v>
      </c>
      <c r="AM60" s="320">
        <v>3157054</v>
      </c>
      <c r="AN60" s="321">
        <v>40411</v>
      </c>
      <c r="AO60" s="322">
        <v>-29</v>
      </c>
      <c r="AP60" s="323">
        <v>29053</v>
      </c>
      <c r="AQ60" s="324">
        <v>13.6</v>
      </c>
      <c r="AR60" s="325">
        <v>-42.6</v>
      </c>
    </row>
    <row r="61" spans="1:44" ht="13" x14ac:dyDescent="0.2">
      <c r="A61" s="247"/>
      <c r="AK61" s="303" t="s">
        <v>525</v>
      </c>
      <c r="AL61" s="326"/>
      <c r="AM61" s="312">
        <v>4999431</v>
      </c>
      <c r="AN61" s="313">
        <v>64077</v>
      </c>
      <c r="AO61" s="314">
        <v>2.6</v>
      </c>
      <c r="AP61" s="315">
        <v>46485</v>
      </c>
      <c r="AQ61" s="327">
        <v>2.2000000000000002</v>
      </c>
      <c r="AR61" s="317">
        <v>0.4</v>
      </c>
    </row>
    <row r="62" spans="1:44" ht="13" x14ac:dyDescent="0.2">
      <c r="A62" s="247"/>
      <c r="AK62" s="318"/>
      <c r="AL62" s="319" t="s">
        <v>520</v>
      </c>
      <c r="AM62" s="320">
        <v>3377055</v>
      </c>
      <c r="AN62" s="321">
        <v>43281</v>
      </c>
      <c r="AO62" s="322">
        <v>9.1999999999999993</v>
      </c>
      <c r="AP62" s="323">
        <v>25767</v>
      </c>
      <c r="AQ62" s="324">
        <v>3.9</v>
      </c>
      <c r="AR62" s="325">
        <v>5.3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kE2RWmbq6gyp9kevpUBcz2SEXOA1m2MvYLsCw60XhXcfP/RO1C4lvVkg2FNKhhVU6JWzCcgi9vCiHysnDDf90g==" saltValue="gHkjyWnTYfZ8cDhY2ORN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zzF5wTnHrsRMmOIG9f0wgdZR1dYHux0g8yKuczM4s9TZzYNY6dQnXm+80MUqmEyXhVyJYU+XdlKZnZwWCLlwug==" saltValue="6s2zZLakrjFlzPK7FwT8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1tEzaTVspugYabZk8BWwHTp9mTKS4Dz0hncNKAXtpMCyaJBOYg52gb1oV8klu6zITO/5Q7jUzaAE1ny5lr8iRQ==" saltValue="ANcUN0EHzhr4Be3lN7S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5.48</v>
      </c>
      <c r="G47" s="12">
        <v>9.5</v>
      </c>
      <c r="H47" s="12">
        <v>14.02</v>
      </c>
      <c r="I47" s="12">
        <v>14.71</v>
      </c>
      <c r="J47" s="13">
        <v>15.88</v>
      </c>
    </row>
    <row r="48" spans="2:10" ht="57.75" customHeight="1" x14ac:dyDescent="0.2">
      <c r="B48" s="14"/>
      <c r="C48" s="1128" t="s">
        <v>4</v>
      </c>
      <c r="D48" s="1128"/>
      <c r="E48" s="1129"/>
      <c r="F48" s="15">
        <v>3.49</v>
      </c>
      <c r="G48" s="16">
        <v>7.62</v>
      </c>
      <c r="H48" s="16">
        <v>5.0999999999999996</v>
      </c>
      <c r="I48" s="16">
        <v>6.74</v>
      </c>
      <c r="J48" s="17">
        <v>5.91</v>
      </c>
    </row>
    <row r="49" spans="2:10" ht="57.75" customHeight="1" thickBot="1" x14ac:dyDescent="0.25">
      <c r="B49" s="18"/>
      <c r="C49" s="1130" t="s">
        <v>5</v>
      </c>
      <c r="D49" s="1130"/>
      <c r="E49" s="1131"/>
      <c r="F49" s="19" t="s">
        <v>532</v>
      </c>
      <c r="G49" s="20">
        <v>6.96</v>
      </c>
      <c r="H49" s="20" t="s">
        <v>533</v>
      </c>
      <c r="I49" s="20">
        <v>0.03</v>
      </c>
      <c r="J49" s="21" t="s">
        <v>534</v>
      </c>
    </row>
    <row r="50" spans="2:10" ht="13" x14ac:dyDescent="0.2"/>
  </sheetData>
  <sheetProtection algorithmName="SHA-512" hashValue="xyimc6Nr4AatbtiHM4Ybkm6CYvyUWnRp3doJ1UeTFA6lkKUVFS2x61GVLeLdoL3u0C3l061hSrkT4fkdlbJZTQ==" saltValue="hZt1Fuw2vM2/fVU9qtI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西川 隆太</cp:lastModifiedBy>
  <dcterms:created xsi:type="dcterms:W3CDTF">2026-02-23T09:57:08Z</dcterms:created>
  <dcterms:modified xsi:type="dcterms:W3CDTF">2026-03-17T02:59:24Z</dcterms:modified>
  <cp:category/>
</cp:coreProperties>
</file>