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6 奄美市●(西川)\03_奄美市回答\"/>
    </mc:Choice>
  </mc:AlternateContent>
  <xr:revisionPtr revIDLastSave="0" documentId="13_ncr:1_{BE4BE608-38AD-4B87-A767-E1E3B750E8D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C39" i="10"/>
  <c r="BE38" i="10"/>
  <c r="AM38" i="10"/>
  <c r="C38" i="10"/>
  <c r="BE37" i="10"/>
  <c r="AM37" i="10"/>
  <c r="C37" i="10"/>
  <c r="BE36" i="10"/>
  <c r="AM36" i="10"/>
  <c r="C36" i="10"/>
  <c r="BE35" i="10"/>
  <c r="C35"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<sst xmlns="http://schemas.openxmlformats.org/spreadsheetml/2006/main" count="1114" uniqueCount="574">
  <si>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</si>
  <si>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</si>
  <si>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</si>
  <si>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</si>
  <si>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</si>
  <si>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</si>
  <si>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</si>
  <si>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</si>
  <si>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</si>
  <si>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</si>
  <si>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</si>
  <si>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</si>
  <si>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</si>
  <si>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</si>
  <si>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</si>
  <si>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</si>
  <si>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</si>
  <si>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</si>
  <si>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</si>
  <si>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</si>
  <si>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</si>
  <si>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</si>
  <si>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</si>
  <si>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</si>
  <si>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</si>
  <si>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</si>
  <si>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</si>
  <si>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</si>
  <si>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</si>
  <si>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</si>
  <si>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</si>
  <si>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</si>
  <si>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</si>
  <si>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</si>
  <si>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</si>
  <si>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</si>
  <si>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</si>
  <si>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</si>
  <si>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</si>
  <si>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</si>
  <si>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</si>
  <si>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</si>
  <si>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</si>
  <si>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</si>
  <si>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</si>
  <si>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</si>
  <si>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</si>
  <si>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</si>
  <si>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</si>
  <si>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</si>
  <si>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</si>
  <si>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</si>
  <si>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</si>
  <si>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</si>
  <si>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</si>
  <si>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</si>
  <si>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</si>
  <si>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</si>
  <si>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</si>
  <si>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</si>
  <si>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</si>
  <si>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</si>
  <si>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</si>
  <si>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</si>
  <si>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</si>
  <si>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</si>
  <si>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</si>
  <si>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</si>
  <si>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</si>
  <si>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</si>
  <si>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</si>
  <si>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</si>
  <si>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</si>
  <si>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</si>
  <si>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</si>
  <si>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</si>
  <si>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</si>
  <si>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</si>
  <si>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</si>
  <si>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</si>
  <si>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</si>
  <si>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</si>
  <si>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</si>
  <si>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</si>
  <si>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</si>
  <si>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</si>
  <si>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</si>
  <si>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</si>
  <si>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</si>
  <si>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</si>
  <si>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</si>
  <si>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</si>
  <si>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</si>
  <si>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</si>
  <si>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</si>
  <si>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</si>
  <si>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</si>
  <si>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</si>
  <si>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</si>
  <si>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</si>
  <si>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</si>
  <si>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</si>
  <si>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</si>
  <si>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</si>
  <si>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</si>
  <si>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</si>
  <si>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</si>
  <si>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</si>
  <si>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</si>
  <si>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</si>
  <si>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</si>
  <si>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</si>
  <si>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</si>
  <si>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</si>
  <si>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</si>
  <si>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</si>
  <si>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</si>
  <si>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</si>
  <si>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</si>
  <si>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</si>
  <si>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</si>
  <si>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</si>
  <si>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</si>
  <si>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</si>
  <si>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</si>
  <si>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</si>
  <si>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</si>
  <si>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</si>
  <si>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</si>
  <si>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</si>
  <si>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</si>
  <si>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</si>
  <si>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</si>
  <si>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</si>
  <si>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</si>
  <si>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</si>
  <si>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</si>
  <si>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</si>
  <si>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</si>
  <si>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</si>
  <si>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</si>
  <si>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</si>
  <si>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</si>
  <si>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</si>
  <si>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</si>
  <si>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</si>
  <si>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</si>
  <si>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</si>
  <si>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</si>
  <si>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</si>
  <si>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</si>
  <si>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</si>
  <si>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</si>
  <si>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</si>
  <si>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</si>
  <si>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</si>
  <si>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</si>
  <si>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</si>
  <si>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</si>
  <si>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</si>
  <si>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</si>
  <si>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</si>
  <si>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</si>
  <si>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</si>
  <si>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</si>
  <si>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</si>
  <si>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</si>
  <si>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</si>
  <si>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</si>
  <si>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</si>
  <si>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</si>
  <si>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</si>
  <si>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</si>
  <si>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</si>
  <si>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</si>
  <si>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</si>
  <si>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</si>
  <si>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</si>
  <si>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</si>
  <si>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</si>
  <si>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</si>
  <si>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</si>
  <si>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</si>
  <si>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</si>
  <si>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</si>
  <si>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</si>
  <si>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</si>
  <si>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</si>
  <si>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</si>
  <si>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</si>
  <si>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</si>
  <si>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</si>
  <si>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</si>
  <si>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</si>
  <si>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</si>
  <si>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</si>
  <si>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</si>
  <si>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</si>
  <si>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</si>
  <si>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</si>
  <si>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</si>
  <si>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</si>
  <si>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</si>
  <si>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鹿児島県奄美市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</si>
  <si>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</si>
  <si>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</si>
  <si>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</si>
  <si>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</si>
  <si>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</si>
  <si>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</si>
  <si>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</si>
  <si>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</si>
  <si>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</si>
  <si>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</si>
  <si>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</si>
  <si>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</si>
  <si>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</si>
  <si>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</si>
  <si>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</si>
  <si>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</si>
  <si>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</si>
  <si>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</si>
  <si>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</si>
  <si>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</si>
  <si>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</si>
  <si>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</si>
  <si>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</si>
  <si>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</si>
  <si>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</si>
  <si>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</si>
  <si>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</si>
  <si>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</si>
  <si>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</si>
  <si>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</si>
  <si>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</si>
  <si>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</si>
  <si>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</si>
  <si>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</si>
  <si>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</si>
  <si>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</si>
  <si>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</si>
  <si>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</si>
  <si>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</si>
  <si>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</si>
  <si>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</si>
  <si>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</si>
  <si>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</si>
  <si>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</si>
  <si>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</si>
  <si>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</si>
  <si>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</si>
  <si>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</si>
  <si>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</si>
  <si>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</si>
  <si>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</si>
  <si>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</si>
  <si>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</si>
  <si>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</si>
  <si>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</si>
  <si>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</si>
  <si>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</si>
  <si>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</si>
  <si>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</si>
  <si>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</si>
  <si>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</si>
  <si>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</si>
  <si>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</si>
  <si>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</si>
  <si>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</si>
  <si>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</si>
  <si>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</si>
  <si>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</si>
  <si>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</si>
  <si>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</si>
  <si>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</si>
  <si>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</si>
  <si>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</si>
  <si>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</si>
  <si>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</si>
  <si>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</si>
  <si>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</si>
  <si>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</si>
  <si>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</si>
  <si>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</si>
  <si>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</si>
  <si>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</si>
  <si>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</si>
  <si>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</si>
  <si>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</si>
  <si>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</si>
  <si>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</si>
  <si>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</si>
  <si>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</si>
  <si>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</si>
  <si>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</si>
  <si>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</si>
  <si>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</si>
  <si>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</si>
  <si>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</si>
  <si>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</si>
  <si>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</si>
  <si>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</si>
  <si>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</si>
  <si>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</si>
  <si>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</si>
  <si>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</si>
  <si>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</si>
  <si>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</si>
  <si>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</si>
  <si>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</si>
  <si>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</si>
  <si>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</si>
  <si>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</si>
  <si>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</si>
  <si>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</si>
  <si>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</si>
  <si>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</si>
  <si>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</si>
  <si>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</si>
  <si>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</si>
  <si>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</si>
  <si>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</si>
  <si>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</si>
  <si>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</si>
  <si>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</si>
  <si>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</si>
  <si>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</si>
  <si>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</si>
  <si>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</si>
  <si>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</si>
  <si>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</si>
  <si>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</si>
  <si>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</si>
  <si>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</si>
  <si>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</si>
  <si>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</si>
  <si>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</si>
  <si>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</si>
  <si>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</si>
  <si>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</si>
  <si>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</si>
  <si>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</si>
  <si>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</si>
  <si>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</si>
  <si>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</si>
  <si>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</si>
  <si>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</si>
  <si>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</si>
  <si>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</si>
  <si>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</si>
  <si>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</si>
  <si>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</si>
  <si>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</si>
  <si>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</si>
  <si>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鹿児島県奄美市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</si>
  <si>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</si>
  <si>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</si>
  <si>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</si>
  <si>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</si>
  <si>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</si>
  <si>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</si>
  <si>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</si>
  <si>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</si>
  <si>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</si>
  <si>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</si>
  <si>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</si>
  <si>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</si>
  <si>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</si>
  <si>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</si>
  <si>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</si>
  <si>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</si>
  <si>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</si>
  <si>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</si>
  <si>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</si>
  <si>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</si>
  <si>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</si>
  <si>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</si>
  <si>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</si>
  <si>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</si>
  <si>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</si>
  <si>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</si>
  <si>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</si>
  <si>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</si>
  <si>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</si>
  <si>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</si>
  <si>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</si>
  <si>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</si>
  <si>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</si>
  <si>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</si>
  <si>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</si>
  <si>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</si>
  <si>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</si>
  <si>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</si>
  <si>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</si>
  <si>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</si>
  <si>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</si>
  <si>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奄美市下水道事業会計</t>
    <phoneticPr fontId="5"/>
  </si>
  <si>
    <t>奄美市と畜場特別会計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</si>
  <si>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</si>
  <si>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</si>
  <si>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</si>
  <si>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</si>
  <si>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</si>
  <si>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</si>
  <si>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</si>
  <si>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</si>
  <si>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</si>
  <si>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</si>
  <si>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</si>
  <si>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</si>
  <si>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</si>
  <si>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</si>
  <si>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</si>
  <si>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</si>
  <si>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</si>
  <si>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</si>
  <si>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</si>
  <si>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</si>
  <si>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</si>
  <si>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</si>
  <si>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</si>
  <si>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</si>
  <si>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</si>
  <si>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</si>
  <si>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</si>
  <si>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</si>
  <si>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</si>
  <si>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</si>
  <si>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</si>
  <si>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</si>
  <si>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</si>
  <si>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</si>
  <si>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</si>
  <si>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</si>
  <si>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</si>
  <si>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</si>
  <si>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</si>
  <si>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</si>
  <si>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</si>
  <si>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</si>
  <si>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</si>
  <si>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</si>
  <si>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</si>
  <si>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</si>
  <si>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</si>
  <si>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</si>
  <si>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</si>
  <si>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</si>
  <si>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</si>
  <si>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</si>
  <si>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</si>
  <si>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</si>
  <si>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</si>
  <si>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</si>
  <si>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</si>
  <si>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</si>
  <si>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</si>
  <si>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</si>
  <si>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</si>
  <si>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</si>
  <si>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</si>
  <si>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</si>
  <si>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</si>
  <si>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</si>
  <si>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</si>
  <si>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</si>
  <si>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</si>
  <si>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</si>
  <si>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</si>
  <si>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</si>
  <si>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</si>
  <si>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</si>
  <si>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</si>
  <si>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</si>
  <si>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</si>
  <si>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</si>
  <si>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</si>
  <si>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</si>
  <si>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</si>
  <si>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</si>
  <si>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</si>
  <si>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</si>
  <si>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</si>
  <si>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</si>
  <si>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</si>
  <si>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</si>
  <si>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</si>
  <si>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</si>
  <si>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</si>
  <si>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</si>
  <si>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</si>
  <si>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</si>
  <si>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</si>
  <si>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</si>
  <si>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</si>
  <si>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</si>
  <si>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</si>
  <si>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</si>
  <si>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</si>
  <si>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</si>
  <si>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</si>
  <si>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</si>
  <si>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</si>
  <si>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</si>
  <si>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</si>
  <si>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</si>
  <si>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</si>
  <si>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</si>
  <si>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</si>
  <si>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</si>
  <si>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</si>
  <si>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</si>
  <si>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</si>
  <si>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</si>
  <si>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</si>
  <si>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</si>
  <si>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</si>
  <si>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</si>
  <si>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</si>
  <si>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</si>
  <si>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</si>
  <si>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</si>
  <si>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</si>
  <si>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</si>
  <si>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</si>
  <si>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</si>
  <si>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</si>
  <si>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</si>
  <si>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</si>
  <si>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</si>
  <si>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</si>
  <si>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</si>
  <si>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</si>
  <si>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</si>
  <si>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</si>
  <si>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 0.31</t>
  </si>
  <si>
    <t>▲ 0.44</t>
  </si>
  <si>
    <t>奄美市水道事業会計</t>
  </si>
  <si>
    <t>一般会計</t>
  </si>
  <si>
    <t>奄美市下水道事業会計</t>
  </si>
  <si>
    <t>奄美市介護保険事業特別会計</t>
  </si>
  <si>
    <t>奄美市国民健康保険事業特別会計</t>
  </si>
  <si>
    <t>奄美市交通災害共済特別会計</t>
  </si>
  <si>
    <t>奄美市後期高齢者医療特別会計</t>
  </si>
  <si>
    <t>奄美市国民健康保険直営診療施設勘定特別会計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</si>
  <si>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</si>
  <si>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</si>
  <si>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</si>
  <si>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</si>
  <si>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</si>
  <si>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</si>
  <si>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</si>
  <si>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</si>
  <si>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</si>
  <si>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</si>
  <si>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</si>
  <si>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</si>
  <si>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</si>
  <si>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</si>
  <si>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</si>
  <si>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</si>
  <si>
    <t>公共施設整備事業基金</t>
    <rPh sb="0" eb="10">
      <t>コウキョウシセツセイビジギョウキキン</t>
    </rPh>
    <phoneticPr fontId="5"/>
  </si>
  <si>
    <t>地域振興基金</t>
    <rPh sb="0" eb="2">
      <t>チイキ</t>
    </rPh>
    <rPh sb="2" eb="4">
      <t>シンコウ</t>
    </rPh>
    <rPh sb="4" eb="6">
      <t>キキン</t>
    </rPh>
    <phoneticPr fontId="5"/>
  </si>
  <si>
    <t>過疎地域持続的発展特別事業基金</t>
    <rPh sb="0" eb="4">
      <t>カソチイキ</t>
    </rPh>
    <rPh sb="4" eb="7">
      <t>ジゾクテキ</t>
    </rPh>
    <rPh sb="7" eb="9">
      <t>ハッテン</t>
    </rPh>
    <rPh sb="9" eb="11">
      <t>トクベツ</t>
    </rPh>
    <rPh sb="11" eb="13">
      <t>ジギョウ</t>
    </rPh>
    <rPh sb="13" eb="15">
      <t>キキン</t>
    </rPh>
    <phoneticPr fontId="5"/>
  </si>
  <si>
    <t>合併まちづくり基金</t>
    <rPh sb="0" eb="2">
      <t>ガッペイ</t>
    </rPh>
    <rPh sb="7" eb="9">
      <t>キキン</t>
    </rPh>
    <phoneticPr fontId="5"/>
  </si>
  <si>
    <t>ふるさと応援基金</t>
    <rPh sb="4" eb="6">
      <t>オウエン</t>
    </rPh>
    <rPh sb="6" eb="8">
      <t>キキン</t>
    </rPh>
    <phoneticPr fontId="5"/>
  </si>
  <si>
    <t>奄美市開発公社</t>
    <rPh sb="0" eb="3">
      <t>アマミシ</t>
    </rPh>
    <rPh sb="3" eb="5">
      <t>カイハツ</t>
    </rPh>
    <rPh sb="5" eb="7">
      <t>コウシャ</t>
    </rPh>
    <phoneticPr fontId="2"/>
  </si>
  <si>
    <t>奄美市農業研究センター</t>
    <rPh sb="0" eb="3">
      <t>アマミシ</t>
    </rPh>
    <rPh sb="3" eb="5">
      <t>ノウギョウ</t>
    </rPh>
    <rPh sb="5" eb="7">
      <t>ケンキュウ</t>
    </rPh>
    <phoneticPr fontId="2"/>
  </si>
  <si>
    <t>名瀬中央青果</t>
    <rPh sb="0" eb="2">
      <t>ナセ</t>
    </rPh>
    <rPh sb="2" eb="4">
      <t>チュウオウ</t>
    </rPh>
    <rPh sb="4" eb="6">
      <t>セイカ</t>
    </rPh>
    <phoneticPr fontId="2"/>
  </si>
  <si>
    <t>名瀬建設工事残土管理公社</t>
    <rPh sb="0" eb="2">
      <t>ナセ</t>
    </rPh>
    <rPh sb="2" eb="4">
      <t>ケンセツ</t>
    </rPh>
    <rPh sb="4" eb="6">
      <t>コウジ</t>
    </rPh>
    <rPh sb="6" eb="8">
      <t>ザンド</t>
    </rPh>
    <rPh sb="8" eb="10">
      <t>カンリ</t>
    </rPh>
    <rPh sb="10" eb="12">
      <t>コウシャ</t>
    </rPh>
    <phoneticPr fontId="2"/>
  </si>
  <si>
    <t>マングローブ公社</t>
    <rPh sb="6" eb="8">
      <t>コウシャ</t>
    </rPh>
    <phoneticPr fontId="2"/>
  </si>
  <si>
    <t>奄美広域中小企業勤労者福祉サービスセンター</t>
  </si>
  <si>
    <t>まちづくり奄美</t>
  </si>
  <si>
    <t>奄美大島風力発電</t>
    <rPh sb="0" eb="4">
      <t>アマミオオシマ</t>
    </rPh>
    <rPh sb="4" eb="8">
      <t>フウリョクハツデン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</si>
</sst>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0403-4C44-8EC4-0B2E657BA7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154020</c:v>
                </c:pt>
                <c:pt idx="1">
                  <c:v>123221</c:v>
                </c:pt>
                <c:pt idx="2">
                  <c:v>72592</c:v>
                </c:pt>
                <c:pt idx="3">
                  <c:v>56326</c:v>
                </c:pt>
                <c:pt idx="4">
                  <c:v>62686</c:v>
                </c:pt>
              </c:numCache>
            </c:numRef>
          </c:val>
          <c:smooth val="0"/>
          <c:extLst>
            <c:ext xmlns:c16="http://schemas.microsoft.com/office/drawing/2014/chart" uri="{C3380CC4-5D6E-409C-BE32-E72D297353CC}">
              <c16:uniqueId val="{00000001-0403-4C44-8EC4-0B2E657BA7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5.54</c:v>
                </c:pt>
                <c:pt idx="1">
                  <c:v>5.33</c:v>
                </c:pt>
                <c:pt idx="2">
                  <c:v>5.54</c:v>
                </c:pt>
                <c:pt idx="3">
                  <c:v>5.38</c:v>
                </c:pt>
                <c:pt idx="4">
                  <c:v>6.7</c:v>
                </c:pt>
              </c:numCache>
            </c:numRef>
          </c:val>
          <c:extLst>
            <c:ext xmlns:c16="http://schemas.microsoft.com/office/drawing/2014/chart" uri="{C3380CC4-5D6E-409C-BE32-E72D297353CC}">
              <c16:uniqueId val="{00000000-6400-4B3A-845B-4DB2EE6C6F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18.86</c:v>
                </c:pt>
                <c:pt idx="1">
                  <c:v>20.54</c:v>
                </c:pt>
                <c:pt idx="2">
                  <c:v>22.82</c:v>
                </c:pt>
                <c:pt idx="3">
                  <c:v>23.06</c:v>
                </c:pt>
                <c:pt idx="4">
                  <c:v>26.49</c:v>
                </c:pt>
              </c:numCache>
            </c:numRef>
          </c:val>
          <c:extLst>
            <c:ext xmlns:c16="http://schemas.microsoft.com/office/drawing/2014/chart" uri="{C3380CC4-5D6E-409C-BE32-E72D297353CC}">
              <c16:uniqueId val="{00000001-6400-4B3A-845B-4DB2EE6C6F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-0.31</c:v>
                </c:pt>
                <c:pt idx="2">
                  <c:v>-0.44</c:v>
                </c:pt>
                <c:pt idx="3">
                  <c:v>0.7</c:v>
                </c:pt>
                <c:pt idx="4">
                  <c:v>5.4</c:v>
                </c:pt>
              </c:numCache>
            </c:numRef>
          </c:val>
          <c:smooth val="0"/>
          <c:extLst>
            <c:ext xmlns:c16="http://schemas.microsoft.com/office/drawing/2014/chart" uri="{C3380CC4-5D6E-409C-BE32-E72D297353CC}">
              <c16:uniqueId val="{00000002-6400-4B3A-845B-4DB2EE6C6F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C66-4775-B10D-256127CCD1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66-4775-B10D-256127CCD1C6}"/>
            </c:ext>
          </c:extLst>
        </c:ser>
        <c:ser>
          <c:idx val="2"/>
          <c:order val="2"/>
          <c:tx>
            <c:strRef>
              <c:f>データシート!$A$29</c:f>
              <c:strCache>
                <c:ptCount val="1"/>
                <c:pt idx="0">
                  <c:v>奄美市国民健康保険直営診療施設勘定特別会計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C66-4775-B10D-256127CCD1C6}"/>
            </c:ext>
          </c:extLst>
        </c:ser>
        <c:ser>
          <c:idx val="3"/>
          <c:order val="3"/>
          <c:tx>
            <c:strRef>
              <c:f>データシート!$A$30</c:f>
              <c:strCache>
                <c:ptCount val="1"/>
                <c:pt idx="0">
                  <c:v>奄美市後期高齢者医療特別会計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C66-4775-B10D-256127CCD1C6}"/>
            </c:ext>
          </c:extLst>
        </c:ser>
        <c:ser>
          <c:idx val="4"/>
          <c:order val="4"/>
          <c:tx>
            <c:strRef>
              <c:f>データシート!$A$31</c:f>
              <c:strCache>
                <c:ptCount val="1"/>
                <c:pt idx="0">
                  <c:v>奄美市交通災害共済特別会計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8C66-4775-B10D-256127CCD1C6}"/>
            </c:ext>
          </c:extLst>
        </c:ser>
        <c:ser>
          <c:idx val="5"/>
          <c:order val="5"/>
          <c:tx>
            <c:strRef>
              <c:f>データシート!$A$32</c:f>
              <c:strCache>
                <c:ptCount val="1"/>
                <c:pt idx="0">
                  <c:v>奄美市国民健康保険事業特別会計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1.19</c:v>
                </c:pt>
                <c:pt idx="4">
                  <c:v>#N/A</c:v>
                </c:pt>
                <c:pt idx="5">
                  <c:v>0.6</c:v>
                </c:pt>
                <c:pt idx="6">
                  <c:v>#N/A</c:v>
                </c:pt>
                <c:pt idx="7">
                  <c:v>0.14000000000000001</c:v>
                </c:pt>
                <c:pt idx="8">
                  <c:v>#N/A</c:v>
                </c:pt>
                <c:pt idx="9">
                  <c:v>0.02</c:v>
                </c:pt>
              </c:numCache>
            </c:numRef>
          </c:val>
          <c:extLst>
            <c:ext xmlns:c16="http://schemas.microsoft.com/office/drawing/2014/chart" uri="{C3380CC4-5D6E-409C-BE32-E72D297353CC}">
              <c16:uniqueId val="{00000005-8C66-4775-B10D-256127CCD1C6}"/>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0.39</c:v>
                </c:pt>
                <c:pt idx="4">
                  <c:v>#N/A</c:v>
                </c:pt>
                <c:pt idx="5">
                  <c:v>0.68</c:v>
                </c:pt>
                <c:pt idx="6">
                  <c:v>#N/A</c:v>
                </c:pt>
                <c:pt idx="7">
                  <c:v>0.94</c:v>
                </c:pt>
                <c:pt idx="8">
                  <c:v>#N/A</c:v>
                </c:pt>
                <c:pt idx="9">
                  <c:v>0.69</c:v>
                </c:pt>
              </c:numCache>
            </c:numRef>
          </c:val>
          <c:extLst>
            <c:ext xmlns:c16="http://schemas.microsoft.com/office/drawing/2014/chart" uri="{C3380CC4-5D6E-409C-BE32-E72D297353CC}">
              <c16:uniqueId val="{00000006-8C66-4775-B10D-256127CCD1C6}"/>
            </c:ext>
          </c:extLst>
        </c:ser>
        <c:ser>
          <c:idx val="7"/>
          <c:order val="7"/>
          <c:tx>
            <c:strRef>
              <c:f>データシート!$A$34</c:f>
              <c:strCache>
                <c:ptCount val="1"/>
                <c:pt idx="0">
                  <c:v>奄美市下水道事業会計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#N/A</c:v>
                </c:pt>
                <c:pt idx="3">
                  <c:v>1.89</c:v>
                </c:pt>
                <c:pt idx="4">
                  <c:v>#N/A</c:v>
                </c:pt>
                <c:pt idx="5">
                  <c:v>3.17</c:v>
                </c:pt>
                <c:pt idx="6">
                  <c:v>#N/A</c:v>
                </c:pt>
                <c:pt idx="7">
                  <c:v>1.5</c:v>
                </c:pt>
                <c:pt idx="8">
                  <c:v>#N/A</c:v>
                </c:pt>
                <c:pt idx="9">
                  <c:v>1.08</c:v>
                </c:pt>
              </c:numCache>
            </c:numRef>
          </c:val>
          <c:extLst>
            <c:ext xmlns:c16="http://schemas.microsoft.com/office/drawing/2014/chart" uri="{C3380CC4-5D6E-409C-BE32-E72D297353CC}">
              <c16:uniqueId val="{00000007-8C66-4775-B10D-256127CCD1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5.54</c:v>
                </c:pt>
                <c:pt idx="2">
                  <c:v>#N/A</c:v>
                </c:pt>
                <c:pt idx="3">
                  <c:v>5.32</c:v>
                </c:pt>
                <c:pt idx="4">
                  <c:v>#N/A</c:v>
                </c:pt>
                <c:pt idx="5">
                  <c:v>5.53</c:v>
                </c:pt>
                <c:pt idx="6">
                  <c:v>#N/A</c:v>
                </c:pt>
                <c:pt idx="7">
                  <c:v>5.38</c:v>
                </c:pt>
                <c:pt idx="8">
                  <c:v>#N/A</c:v>
                </c:pt>
                <c:pt idx="9">
                  <c:v>6.69</c:v>
                </c:pt>
              </c:numCache>
            </c:numRef>
          </c:val>
          <c:extLst>
            <c:ext xmlns:c16="http://schemas.microsoft.com/office/drawing/2014/chart" uri="{C3380CC4-5D6E-409C-BE32-E72D297353CC}">
              <c16:uniqueId val="{00000008-8C66-4775-B10D-256127CCD1C6}"/>
            </c:ext>
          </c:extLst>
        </c:ser>
        <c:ser>
          <c:idx val="9"/>
          <c:order val="9"/>
          <c:tx>
            <c:strRef>
              <c:f>データシート!$A$36</c:f>
              <c:strCache>
                <c:ptCount val="1"/>
                <c:pt idx="0">
                  <c:v>奄美市水道事業会計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17.61</c:v>
                </c:pt>
                <c:pt idx="2">
                  <c:v>#N/A</c:v>
                </c:pt>
                <c:pt idx="3">
                  <c:v>17.43</c:v>
                </c:pt>
                <c:pt idx="4">
                  <c:v>#N/A</c:v>
                </c:pt>
                <c:pt idx="5">
                  <c:v>17.37</c:v>
                </c:pt>
                <c:pt idx="6">
                  <c:v>#N/A</c:v>
                </c:pt>
                <c:pt idx="7">
                  <c:v>15.48</c:v>
                </c:pt>
                <c:pt idx="8">
                  <c:v>#N/A</c:v>
                </c:pt>
                <c:pt idx="9">
                  <c:v>12.9</c:v>
                </c:pt>
              </c:numCache>
            </c:numRef>
          </c:val>
          <c:extLst>
            <c:ext xmlns:c16="http://schemas.microsoft.com/office/drawing/2014/chart" uri="{C3380CC4-5D6E-409C-BE32-E72D297353CC}">
              <c16:uniqueId val="{00000009-8C66-4775-B10D-256127CCD1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3709</c:v>
                </c:pt>
                <c:pt idx="5">
                  <c:v>3745</c:v>
                </c:pt>
                <c:pt idx="8">
                  <c:v>3897</c:v>
                </c:pt>
                <c:pt idx="11">
                  <c:v>4037</c:v>
                </c:pt>
                <c:pt idx="14">
                  <c:v>4246</c:v>
                </c:pt>
              </c:numCache>
            </c:numRef>
          </c:val>
          <c:extLst>
            <c:ext xmlns:c16="http://schemas.microsoft.com/office/drawing/2014/chart" uri="{C3380CC4-5D6E-409C-BE32-E72D297353CC}">
              <c16:uniqueId val="{00000000-0478-4CC7-9DF4-33A59A171F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0478-4CC7-9DF4-33A59A171F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78-4CC7-9DF4-33A59A171F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71</c:v>
                </c:pt>
                <c:pt idx="6">
                  <c:v>34</c:v>
                </c:pt>
                <c:pt idx="9">
                  <c:v>0</c:v>
                </c:pt>
                <c:pt idx="12">
                  <c:v>0</c:v>
                </c:pt>
              </c:numCache>
            </c:numRef>
          </c:val>
          <c:extLst>
            <c:ext xmlns:c16="http://schemas.microsoft.com/office/drawing/2014/chart" uri="{C3380CC4-5D6E-409C-BE32-E72D297353CC}">
              <c16:uniqueId val="{00000003-0478-4CC7-9DF4-33A59A171F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702</c:v>
                </c:pt>
                <c:pt idx="3">
                  <c:v>722</c:v>
                </c:pt>
                <c:pt idx="6">
                  <c:v>735</c:v>
                </c:pt>
                <c:pt idx="9">
                  <c:v>755</c:v>
                </c:pt>
                <c:pt idx="12">
                  <c:v>714</c:v>
                </c:pt>
              </c:numCache>
            </c:numRef>
          </c:val>
          <c:extLst>
            <c:ext xmlns:c16="http://schemas.microsoft.com/office/drawing/2014/chart" uri="{C3380CC4-5D6E-409C-BE32-E72D297353CC}">
              <c16:uniqueId val="{00000004-0478-4CC7-9DF4-33A59A171F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78-4CC7-9DF4-33A59A171F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78-4CC7-9DF4-33A59A171F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4231</c:v>
                </c:pt>
                <c:pt idx="3">
                  <c:v>4325</c:v>
                </c:pt>
                <c:pt idx="6">
                  <c:v>4511</c:v>
                </c:pt>
                <c:pt idx="9">
                  <c:v>4623</c:v>
                </c:pt>
                <c:pt idx="12">
                  <c:v>4741</c:v>
                </c:pt>
              </c:numCache>
            </c:numRef>
          </c:val>
          <c:extLst>
            <c:ext xmlns:c16="http://schemas.microsoft.com/office/drawing/2014/chart" uri="{C3380CC4-5D6E-409C-BE32-E72D297353CC}">
              <c16:uniqueId val="{00000007-0478-4CC7-9DF4-33A59A171F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1296</c:v>
                </c:pt>
                <c:pt idx="2">
                  <c:v>#N/A</c:v>
                </c:pt>
                <c:pt idx="3">
                  <c:v>#N/A</c:v>
                </c:pt>
                <c:pt idx="4">
                  <c:v>1374</c:v>
                </c:pt>
                <c:pt idx="5">
                  <c:v>#N/A</c:v>
                </c:pt>
                <c:pt idx="6">
                  <c:v>#N/A</c:v>
                </c:pt>
                <c:pt idx="7">
                  <c:v>1384</c:v>
                </c:pt>
                <c:pt idx="8">
                  <c:v>#N/A</c:v>
                </c:pt>
                <c:pt idx="9">
                  <c:v>#N/A</c:v>
                </c:pt>
                <c:pt idx="10">
                  <c:v>1341</c:v>
                </c:pt>
                <c:pt idx="11">
                  <c:v>#N/A</c:v>
                </c:pt>
                <c:pt idx="12">
                  <c:v>#N/A</c:v>
                </c:pt>
                <c:pt idx="13">
                  <c:v>1210</c:v>
                </c:pt>
                <c:pt idx="14">
                  <c:v>#N/A</c:v>
                </c:pt>
              </c:numCache>
            </c:numRef>
          </c:val>
          <c:smooth val="0"/>
          <c:extLst>
            <c:ext xmlns:c16="http://schemas.microsoft.com/office/drawing/2014/chart" uri="{C3380CC4-5D6E-409C-BE32-E72D297353CC}">
              <c16:uniqueId val="{00000008-0478-4CC7-9DF4-33A59A171F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38097</c:v>
                </c:pt>
                <c:pt idx="5">
                  <c:v>37081</c:v>
                </c:pt>
                <c:pt idx="8">
                  <c:v>35863</c:v>
                </c:pt>
                <c:pt idx="11">
                  <c:v>35032</c:v>
                </c:pt>
                <c:pt idx="14">
                  <c:v>32744</c:v>
                </c:pt>
              </c:numCache>
            </c:numRef>
          </c:val>
          <c:extLst>
            <c:ext xmlns:c16="http://schemas.microsoft.com/office/drawing/2014/chart" uri="{C3380CC4-5D6E-409C-BE32-E72D297353CC}">
              <c16:uniqueId val="{00000000-FF50-4DC1-99DE-E0FC50F269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1485</c:v>
                </c:pt>
                <c:pt idx="5">
                  <c:v>1421</c:v>
                </c:pt>
                <c:pt idx="8">
                  <c:v>1389</c:v>
                </c:pt>
                <c:pt idx="11">
                  <c:v>1303</c:v>
                </c:pt>
                <c:pt idx="14">
                  <c:v>1278</c:v>
                </c:pt>
              </c:numCache>
            </c:numRef>
          </c:val>
          <c:extLst>
            <c:ext xmlns:c16="http://schemas.microsoft.com/office/drawing/2014/chart" uri="{C3380CC4-5D6E-409C-BE32-E72D297353CC}">
              <c16:uniqueId val="{00000001-FF50-4DC1-99DE-E0FC50F269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11164</c:v>
                </c:pt>
                <c:pt idx="5">
                  <c:v>12324</c:v>
                </c:pt>
                <c:pt idx="8">
                  <c:v>13555</c:v>
                </c:pt>
                <c:pt idx="11">
                  <c:v>14079</c:v>
                </c:pt>
                <c:pt idx="14">
                  <c:v>15989</c:v>
                </c:pt>
              </c:numCache>
            </c:numRef>
          </c:val>
          <c:extLst>
            <c:ext xmlns:c16="http://schemas.microsoft.com/office/drawing/2014/chart" uri="{C3380CC4-5D6E-409C-BE32-E72D297353CC}">
              <c16:uniqueId val="{00000002-FF50-4DC1-99DE-E0FC50F269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50-4DC1-99DE-E0FC50F269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50-4DC1-99DE-E0FC50F269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254</c:v>
                </c:pt>
                <c:pt idx="3">
                  <c:v>66</c:v>
                </c:pt>
                <c:pt idx="6">
                  <c:v>28</c:v>
                </c:pt>
                <c:pt idx="9">
                  <c:v>77</c:v>
                </c:pt>
                <c:pt idx="12">
                  <c:v>5</c:v>
                </c:pt>
              </c:numCache>
            </c:numRef>
          </c:val>
          <c:extLst>
            <c:ext xmlns:c16="http://schemas.microsoft.com/office/drawing/2014/chart" uri="{C3380CC4-5D6E-409C-BE32-E72D297353CC}">
              <c16:uniqueId val="{00000005-FF50-4DC1-99DE-E0FC50F269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2788</c:v>
                </c:pt>
                <c:pt idx="3">
                  <c:v>2585</c:v>
                </c:pt>
                <c:pt idx="6">
                  <c:v>2381</c:v>
                </c:pt>
                <c:pt idx="9">
                  <c:v>2438</c:v>
                </c:pt>
                <c:pt idx="12">
                  <c:v>2526</c:v>
                </c:pt>
              </c:numCache>
            </c:numRef>
          </c:val>
          <c:extLst>
            <c:ext xmlns:c16="http://schemas.microsoft.com/office/drawing/2014/chart" uri="{C3380CC4-5D6E-409C-BE32-E72D297353CC}">
              <c16:uniqueId val="{00000006-FF50-4DC1-99DE-E0FC50F269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c:v>
                </c:pt>
                <c:pt idx="3">
                  <c:v>13</c:v>
                </c:pt>
                <c:pt idx="6">
                  <c:v>0</c:v>
                </c:pt>
                <c:pt idx="9">
                  <c:v>0</c:v>
                </c:pt>
                <c:pt idx="12">
                  <c:v>0</c:v>
                </c:pt>
              </c:numCache>
            </c:numRef>
          </c:val>
          <c:extLst>
            <c:ext xmlns:c16="http://schemas.microsoft.com/office/drawing/2014/chart" uri="{C3380CC4-5D6E-409C-BE32-E72D297353CC}">
              <c16:uniqueId val="{00000007-FF50-4DC1-99DE-E0FC50F269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8695</c:v>
                </c:pt>
                <c:pt idx="3">
                  <c:v>8093</c:v>
                </c:pt>
                <c:pt idx="6">
                  <c:v>7752</c:v>
                </c:pt>
                <c:pt idx="9">
                  <c:v>8162</c:v>
                </c:pt>
                <c:pt idx="12">
                  <c:v>7779</c:v>
                </c:pt>
              </c:numCache>
            </c:numRef>
          </c:val>
          <c:extLst>
            <c:ext xmlns:c16="http://schemas.microsoft.com/office/drawing/2014/chart" uri="{C3380CC4-5D6E-409C-BE32-E72D297353CC}">
              <c16:uniqueId val="{00000008-FF50-4DC1-99DE-E0FC50F269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50-4DC1-99DE-E0FC50F269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43584</c:v>
                </c:pt>
                <c:pt idx="3">
                  <c:v>44027</c:v>
                </c:pt>
                <c:pt idx="6">
                  <c:v>42330</c:v>
                </c:pt>
                <c:pt idx="9">
                  <c:v>39847</c:v>
                </c:pt>
                <c:pt idx="12">
                  <c:v>37187</c:v>
                </c:pt>
              </c:numCache>
            </c:numRef>
          </c:val>
          <c:extLst>
            <c:ext xmlns:c16="http://schemas.microsoft.com/office/drawing/2014/chart" uri="{C3380CC4-5D6E-409C-BE32-E72D297353CC}">
              <c16:uniqueId val="{0000000A-FF50-4DC1-99DE-E0FC50F269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4674</c:v>
                </c:pt>
                <c:pt idx="2">
                  <c:v>#N/A</c:v>
                </c:pt>
                <c:pt idx="3">
                  <c:v>#N/A</c:v>
                </c:pt>
                <c:pt idx="4">
                  <c:v>3957</c:v>
                </c:pt>
                <c:pt idx="5">
                  <c:v>#N/A</c:v>
                </c:pt>
                <c:pt idx="6">
                  <c:v>#N/A</c:v>
                </c:pt>
                <c:pt idx="7">
                  <c:v>1683</c:v>
                </c:pt>
                <c:pt idx="8">
                  <c:v>#N/A</c:v>
                </c:pt>
                <c:pt idx="9">
                  <c:v>#N/A</c:v>
                </c:pt>
                <c:pt idx="10">
                  <c:v>110</c:v>
                </c:pt>
                <c:pt idx="11">
                  <c:v>#N/A</c:v>
                </c:pt>
                <c:pt idx="12">
                  <c:v>#N/A</c:v>
                </c:pt>
                <c:pt idx="13">
                  <c:v>0</c:v>
                </c:pt>
                <c:pt idx="14">
                  <c:v>#N/A</c:v>
                </c:pt>
              </c:numCache>
            </c:numRef>
          </c:val>
          <c:smooth val="0"/>
          <c:extLst>
            <c:ext xmlns:c16="http://schemas.microsoft.com/office/drawing/2014/chart" uri="{C3380CC4-5D6E-409C-BE32-E72D297353CC}">
              <c16:uniqueId val="{0000000B-FF50-4DC1-99DE-E0FC50F269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4038</c:v>
                </c:pt>
                <c:pt idx="1">
                  <c:v>4171</c:v>
                </c:pt>
                <c:pt idx="2">
                  <c:v>4904</c:v>
                </c:pt>
              </c:numCache>
            </c:numRef>
          </c:val>
          <c:extLst>
            <c:ext xmlns:c16="http://schemas.microsoft.com/office/drawing/2014/chart" uri="{C3380CC4-5D6E-409C-BE32-E72D297353CC}">
              <c16:uniqueId val="{00000000-4AAC-4F2A-86AA-F992222D3B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3564</c:v>
                </c:pt>
                <c:pt idx="1">
                  <c:v>3341</c:v>
                </c:pt>
                <c:pt idx="2">
                  <c:v>3118</c:v>
                </c:pt>
              </c:numCache>
            </c:numRef>
          </c:val>
          <c:extLst>
            <c:ext xmlns:c16="http://schemas.microsoft.com/office/drawing/2014/chart" uri="{C3380CC4-5D6E-409C-BE32-E72D297353CC}">
              <c16:uniqueId val="{00000001-4AAC-4F2A-86AA-F992222D3B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8883</c:v>
                </c:pt>
                <c:pt idx="1">
                  <c:v>9589</c:v>
                </c:pt>
                <c:pt idx="2">
                  <c:v>11140</c:v>
                </c:pt>
              </c:numCache>
            </c:numRef>
          </c:val>
          <c:extLst>
            <c:ext xmlns:c16="http://schemas.microsoft.com/office/drawing/2014/chart" uri="{C3380CC4-5D6E-409C-BE32-E72D297353CC}">
              <c16:uniqueId val="{00000002-4AAC-4F2A-86AA-F992222D3B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大型事業等の償還が開始され、元利償還金が前年度と比較し、</a:t>
          </a:r>
          <a:r>
            <a:rPr kumimoji="1" lang="en-US" altLang="ja-JP" sz="1400">
              <a:latin typeface="ＭＳ ゴシック" pitchFamily="49" charset="-128"/>
              <a:ea typeface="ＭＳ ゴシック" pitchFamily="49" charset="-128"/>
            </a:rPr>
            <a:t>118,444</a:t>
          </a:r>
          <a:r>
            <a:rPr kumimoji="1" lang="ja-JP" altLang="en-US" sz="1400">
              <a:latin typeface="ＭＳ ゴシック" pitchFamily="49" charset="-128"/>
              <a:ea typeface="ＭＳ ゴシック" pitchFamily="49" charset="-128"/>
            </a:rPr>
            <a:t>千円増加したところだが、特定財源や災害復旧費等に係る基準財政需要額が</a:t>
          </a:r>
          <a:r>
            <a:rPr kumimoji="1" lang="en-US" altLang="ja-JP" sz="1400">
              <a:latin typeface="ＭＳ ゴシック" pitchFamily="49" charset="-128"/>
              <a:ea typeface="ＭＳ ゴシック" pitchFamily="49" charset="-128"/>
            </a:rPr>
            <a:t>208,676</a:t>
          </a:r>
          <a:r>
            <a:rPr kumimoji="1" lang="ja-JP" altLang="en-US" sz="1400">
              <a:latin typeface="ＭＳ ゴシック" pitchFamily="49" charset="-128"/>
              <a:ea typeface="ＭＳ ゴシック" pitchFamily="49" charset="-128"/>
            </a:rPr>
            <a:t>千円の増と、元利償還金の増額分を超えていることから、昨年度と比較し、分子は減少しているところ。</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引き続き、公債費による財政負担の度合いを高めないよう務める。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将来負担比率（分子）の主な減少要因は，下記の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点が挙げられる。</a:t>
          </a: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・主に一般会計等に係る地方債残高が</a:t>
          </a:r>
          <a:r>
            <a:rPr kumimoji="1" lang="en-US" altLang="ja-JP" sz="1200">
              <a:latin typeface="ＭＳ ゴシック" pitchFamily="49" charset="-128"/>
              <a:ea typeface="ＭＳ ゴシック" pitchFamily="49" charset="-128"/>
            </a:rPr>
            <a:t>2,660,190</a:t>
          </a:r>
          <a:r>
            <a:rPr kumimoji="1" lang="ja-JP" altLang="en-US" sz="1200">
              <a:latin typeface="ＭＳ ゴシック" pitchFamily="49" charset="-128"/>
              <a:ea typeface="ＭＳ ゴシック" pitchFamily="49" charset="-128"/>
            </a:rPr>
            <a:t>千円減少し、将来負担額（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）総計が</a:t>
          </a:r>
          <a:r>
            <a:rPr kumimoji="1" lang="en-US" altLang="ja-JP" sz="1200">
              <a:latin typeface="ＭＳ ゴシック" pitchFamily="49" charset="-128"/>
              <a:ea typeface="ＭＳ ゴシック" pitchFamily="49" charset="-128"/>
            </a:rPr>
            <a:t>3,027,000</a:t>
          </a:r>
          <a:r>
            <a:rPr kumimoji="1" lang="ja-JP" altLang="en-US" sz="1200">
              <a:latin typeface="ＭＳ ゴシック" pitchFamily="49" charset="-128"/>
              <a:ea typeface="ＭＳ ゴシック" pitchFamily="49" charset="-128"/>
            </a:rPr>
            <a:t>千円減少したこと。</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・基準財政需要額算入見込額は減少したものの、充当可能財源等（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）は前年度から</a:t>
          </a:r>
          <a:r>
            <a:rPr kumimoji="1" lang="en-US" altLang="ja-JP" sz="1200">
              <a:latin typeface="ＭＳ ゴシック" pitchFamily="49" charset="-128"/>
              <a:ea typeface="ＭＳ ゴシック" pitchFamily="49" charset="-128"/>
            </a:rPr>
            <a:t>403,000</a:t>
          </a:r>
          <a:r>
            <a:rPr kumimoji="1" lang="ja-JP" altLang="en-US" sz="1200">
              <a:latin typeface="ＭＳ ゴシック" pitchFamily="49" charset="-128"/>
              <a:ea typeface="ＭＳ ゴシック" pitchFamily="49" charset="-128"/>
            </a:rPr>
            <a:t>千円の減少であったこと。</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以上のことから、地方債残高の大幅な減少と、貯金（充当可能財源等）を保ったことで将来負担比率の分子が大幅に減少することとなった。</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今後とも，起債枠の上限を堅持し地方債現在高の縮減に努めるとともに，公債費など義務的経費の削減を中心とする行財政改革を推進し，財政の健全化に努める。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基金全体の残高が前年度決算より増加した理由は，年度間の財政運営において補正予算の剰余金や不動産売払収入を，公共施設整備事業基金や地域振興基金に積み立てを行ったことによる。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基金全体の方針として、基金の目的に沿った事業の財源として必要な額を繰り入れるとともに，引き続き，基金積み立てを図っていく方針である。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今後とも，人件費，公債費，扶助費などの義務的経費の伸びや老朽化した施設の改修により，積立額も減少傾向が見込まれるが，効率的な財政運営に努め，可能な限り基金への積み立てを行ってまいりたい。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・公共施設整備事業基金は，奄美市における公共施設整備事業に必要な資金を積み立てるためにを設置された基金である。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・地域振興基金は，奄美市の地域振興に要する経費に充てるために設置された基金である。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・合併まちづくり基金は，旧名瀬市，旧住用村及び旧笠利町の合併に伴う住民の一体感の醸成並びに個性ある地域・集落の活性化及び均衡ある発展に資するために設置された基金である。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・過疎地域自立促進特別事業基金は、後年度の過疎地域の持続的発展に向けたソフト事業の経費に充てるために設置された基金である。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・ふるさと応援基金は，奄美市の発展を願い，応援する人々からの寄附金を適正に管理し，寄附金を財源として，寄附者の意向を反映した事業を推進することを目的として設置された基金である。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・公共施設整備事業基金は、建設残土処分場整備などの財源として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112,940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千円を取り崩したが、不動産売払収入等の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830,090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千円を積み立てたことで増加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・地域振興基金は、地方創生関連事業などの財源として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千円を取り崩したが、補正剰余金等の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750,811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千円を積み立てたことで増加。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・過疎地域自立促進特別事業基金は、後年度の過疎地域の自立促進に向けたソフト事業の財源として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74,027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千円を積み立てたことで増加。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・合併まちづくり基金は、国債運用益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14,816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千円を積み立てたことで増加。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168,274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千円を積み立てたが，ふるさと納税等活用事業や世界自然遺産登録推進事業の財源として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197,243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・地域振興基金においては，地方創生を推進する地方創生関連経費などの財源として繰り入れを見込むとともに，その財源確保のための積み立てを図る方針である。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・過疎地域自立促進特別事業基金においては，引き続き将来の過疎地域の自立促進に向けたソフトの事業の財源として積み立てを行い，財源を確保していく予定である。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・公共施設整備事業基金においては，公共施設の更新，長寿命化のための財源として繰り入れを見込むとともに，その財源確保のための積み立てを図る方針である。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・ふるさと応援基金は，ふるさと納税等活用事業や世界自然遺産登録推進事業の財源として繰り入れを見込むとともに，その財源確保のための積み立てを図る方針である。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災害復旧事業や低所得者世帯支援給付金の財源として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千円を取り崩したが、前年度決算剰余及び補正剰余金により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人件費や物件費等、今後も経費は確実に増加していくものと想定しており、台風被害等、不測の事態も考慮しつつ、積立を継続していく。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臨時財政対策債償還費及び国債運用収入等として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千円を積み立てたが、庁舎整備事業等に係る地方債償還などのために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今後も地方債を財源と計画した事業が展開される予定となっていることから、引き続き、地方債償還財源を確保するために積立を継続する。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40,239
40,048
308.33
37,296,037
35,586,999
1,240,242
18,511,982
37,187,033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）は昨年度決算と変わりないが，人口減少，高齢化や地域の産業低迷により財政基盤が弱く，依然として類似団体平均を大きく下回っている。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今後とも，自主財源の確保に努めるため，地域経済の活性化を図る施策を展開しつつ，徹底した経費削減に取り組み，行政の効率化に努めることにより，財政の健全化を図る。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歳出において、人件費や公債費が増加したが、歳入においても普通交付税等が前年度から増加しているものの、全体として経常経費充当一般財源が増加したことから、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自主財源の確保に努めるため，地域経済の活性化を図る施策を展開しつつ，定員適正化計画に沿った職員数の適正化，物件費や補助金の抑制・見直し、起債枠の遵守による公債費の抑制等により，経常収支比率の改善を図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61</xdr:row>
      <xdr:rowOff>157988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161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112014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116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42164</xdr:rowOff>
    </xdr:from>
    <xdr:to>
      <xdr:col>15</xdr:col>
      <xdr:colOff>82550</xdr:colOff>
      <xdr:row>62</xdr:row>
      <xdr:rowOff>112014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006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42164</xdr:rowOff>
    </xdr:from>
    <xdr:to>
      <xdr:col>11</xdr:col>
      <xdr:colOff>31750</xdr:colOff>
      <xdr:row>62</xdr:row>
      <xdr:rowOff>87884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061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123715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162814</xdr:rowOff>
    </xdr:from>
    <xdr:to>
      <xdr:col>11</xdr:col>
      <xdr:colOff>82550</xdr:colOff>
      <xdr:row>61</xdr:row>
      <xdr:rowOff>92964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77741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人件費及び物件費等の決算額は、物価高騰等の影響により、前年度と比べ増加し、類似団体内平均値を上回っている。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今後とも、定員適正化計画に基づき、行政サービスに影響のない適正な人員配置に努めつつ、</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化におる業務効率化を行い、コスト抑制を図る。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115151</xdr:rowOff>
    </xdr:from>
    <xdr:to>
      <xdr:col>23</xdr:col>
      <xdr:colOff>133350</xdr:colOff>
      <xdr:row>83</xdr:row>
      <xdr:rowOff>145644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5501"/>
          <a:ext cx="8382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93790</xdr:rowOff>
    </xdr:from>
    <xdr:to>
      <xdr:col>19</xdr:col>
      <xdr:colOff>133350</xdr:colOff>
      <xdr:row>83</xdr:row>
      <xdr:rowOff>115151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24140"/>
          <a:ext cx="889000" cy="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88664</xdr:rowOff>
    </xdr:from>
    <xdr:to>
      <xdr:col>15</xdr:col>
      <xdr:colOff>82550</xdr:colOff>
      <xdr:row>83</xdr:row>
      <xdr:rowOff>93790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19014"/>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84303</xdr:rowOff>
    </xdr:from>
    <xdr:to>
      <xdr:col>11</xdr:col>
      <xdr:colOff>31750</xdr:colOff>
      <xdr:row>83</xdr:row>
      <xdr:rowOff>88664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653"/>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94844</xdr:rowOff>
    </xdr:from>
    <xdr:to>
      <xdr:col>23</xdr:col>
      <xdr:colOff>184150</xdr:colOff>
      <xdr:row>84</xdr:row>
      <xdr:rowOff>24994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66921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64351</xdr:rowOff>
    </xdr:from>
    <xdr:to>
      <xdr:col>19</xdr:col>
      <xdr:colOff>184150</xdr:colOff>
      <xdr:row>83</xdr:row>
      <xdr:rowOff>165951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150728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1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42990</xdr:rowOff>
    </xdr:from>
    <xdr:to>
      <xdr:col>15</xdr:col>
      <xdr:colOff>133350</xdr:colOff>
      <xdr:row>83</xdr:row>
      <xdr:rowOff>144590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129367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5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37864</xdr:rowOff>
    </xdr:from>
    <xdr:to>
      <xdr:col>11</xdr:col>
      <xdr:colOff>82550</xdr:colOff>
      <xdr:row>83</xdr:row>
      <xdr:rowOff>139464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124241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5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33503</xdr:rowOff>
    </xdr:from>
    <xdr:to>
      <xdr:col>7</xdr:col>
      <xdr:colOff>31750</xdr:colOff>
      <xdr:row>83</xdr:row>
      <xdr:rowOff>135103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145280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3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ポイント減少し，類似団体内平均値と同水準となったところ。</a:t>
          </a:r>
        </a:p>
        <a:p>
          <a:r>
            <a:rPr kumimoji="1" lang="ja-JP" altLang="en-US" sz="1300">
              <a:latin typeface="ＭＳ Ｐゴシック" panose="020B0600070205080204" pitchFamily="50" charset="-128"/>
              <a:ea typeface="ＭＳ Ｐゴシック" panose="020B0600070205080204" pitchFamily="50" charset="-128"/>
            </a:rPr>
            <a:t>　引き続き、年齢別職員構成の適正化と総人件費の縮減に努める。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1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65314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2920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名瀬地区，住用地区，笠利地区において総合支所方式を採用していることや，生活保護事務従事職員，空港管理事務所職員等を配置していること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今後とも，より効果的・効率的な行政サービスを提供するため，定員適正化計画に基づき、</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化におる業務効率化を行い、適正な定員管理に努める。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37740</xdr:rowOff>
    </xdr:from>
    <xdr:to>
      <xdr:col>81</xdr:col>
      <xdr:colOff>44450</xdr:colOff>
      <xdr:row>61</xdr:row>
      <xdr:rowOff>51012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96190"/>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33317</xdr:rowOff>
    </xdr:from>
    <xdr:to>
      <xdr:col>77</xdr:col>
      <xdr:colOff>44450</xdr:colOff>
      <xdr:row>61</xdr:row>
      <xdr:rowOff>37740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91767"/>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21654</xdr:rowOff>
    </xdr:from>
    <xdr:to>
      <xdr:col>72</xdr:col>
      <xdr:colOff>203200</xdr:colOff>
      <xdr:row>61</xdr:row>
      <xdr:rowOff>33317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80104"/>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16425</xdr:rowOff>
    </xdr:from>
    <xdr:to>
      <xdr:col>68</xdr:col>
      <xdr:colOff>152400</xdr:colOff>
      <xdr:row>61</xdr:row>
      <xdr:rowOff>21654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7487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158390</xdr:rowOff>
    </xdr:from>
    <xdr:to>
      <xdr:col>77</xdr:col>
      <xdr:colOff>95250</xdr:colOff>
      <xdr:row>61</xdr:row>
      <xdr:rowOff>88540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73317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31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153967</xdr:rowOff>
    </xdr:from>
    <xdr:to>
      <xdr:col>73</xdr:col>
      <xdr:colOff>44450</xdr:colOff>
      <xdr:row>61</xdr:row>
      <xdr:rowOff>84117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68894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2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142304</xdr:rowOff>
    </xdr:from>
    <xdr:to>
      <xdr:col>68</xdr:col>
      <xdr:colOff>203200</xdr:colOff>
      <xdr:row>61</xdr:row>
      <xdr:rowOff>72454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57231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137075</xdr:rowOff>
    </xdr:from>
    <xdr:to>
      <xdr:col>64</xdr:col>
      <xdr:colOff>152400</xdr:colOff>
      <xdr:row>61</xdr:row>
      <xdr:rowOff>67225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52002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1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実質公債費比率は，大型ハード事業による地方債の元金償還に伴い，公債費が増加していることで，類似団体平均を上回った状況が続いている。</a:t>
          </a:r>
        </a:p>
        <a:p>
          <a:r>
            <a:rPr kumimoji="1" lang="ja-JP" altLang="en-US" sz="1300">
              <a:latin typeface="ＭＳ Ｐゴシック" panose="020B0600070205080204" pitchFamily="50" charset="-128"/>
              <a:ea typeface="ＭＳ Ｐゴシック" panose="020B0600070205080204" pitchFamily="50" charset="-128"/>
            </a:rPr>
            <a:t>　引き続き，起債枠の上限を堅持することで公債費の縮減に努めていく。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13909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688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13909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将来負担比率はに引き続き、</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％減少し、類似団体内平均値を上回っている状況が続いている。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改善の主な要因は，地方債現在高の減少や算入公債費等の増加によるものである。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なお，公共施設の老朽化に伴う更新時期により，今後数年間は大規模なハード事業が続く見込みであることから，引き続き起債枠の上限を堅持し，地方債現在高の縮減に努める。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151200</xdr:rowOff>
    </xdr:from>
    <xdr:to>
      <xdr:col>77</xdr:col>
      <xdr:colOff>44450</xdr:colOff>
      <xdr:row>14</xdr:row>
      <xdr:rowOff>129893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380050"/>
          <a:ext cx="8890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129893</xdr:rowOff>
    </xdr:from>
    <xdr:to>
      <xdr:col>72</xdr:col>
      <xdr:colOff>203200</xdr:colOff>
      <xdr:row>15</xdr:row>
      <xdr:rowOff>166229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30193"/>
          <a:ext cx="889000" cy="2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166229</xdr:rowOff>
    </xdr:from>
    <xdr:to>
      <xdr:col>68</xdr:col>
      <xdr:colOff>152400</xdr:colOff>
      <xdr:row>16</xdr:row>
      <xdr:rowOff>81915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737979"/>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100400</xdr:rowOff>
    </xdr:from>
    <xdr:to>
      <xdr:col>77</xdr:col>
      <xdr:colOff>95250</xdr:colOff>
      <xdr:row>14</xdr:row>
      <xdr:rowOff>30550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40727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9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79093</xdr:rowOff>
    </xdr:from>
    <xdr:to>
      <xdr:col>73</xdr:col>
      <xdr:colOff>44450</xdr:colOff>
      <xdr:row>15</xdr:row>
      <xdr:rowOff>9243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4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115429</xdr:rowOff>
    </xdr:from>
    <xdr:to>
      <xdr:col>68</xdr:col>
      <xdr:colOff>203200</xdr:colOff>
      <xdr:row>16</xdr:row>
      <xdr:rowOff>45579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30356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31115</xdr:rowOff>
    </xdr:from>
    <xdr:to>
      <xdr:col>64</xdr:col>
      <xdr:colOff>152400</xdr:colOff>
      <xdr:row>16</xdr:row>
      <xdr:rowOff>132715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117492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40,239
40,048
308.33
37,296,037
35,586,999
1,240,242
18,511,982
37,187,033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人件費は、常勤職員等の給与改定に伴い、前年度決算と比べて</a:t>
          </a:r>
          <a:r>
            <a:rPr kumimoji="1" lang="en-US" altLang="ja-JP" sz="1300">
              <a:latin typeface="ＭＳ Ｐゴシック" panose="020B0600070205080204" pitchFamily="50" charset="-128"/>
              <a:ea typeface="ＭＳ Ｐゴシック" panose="020B0600070205080204" pitchFamily="50" charset="-128"/>
            </a:rPr>
            <a:t>337,000</a:t>
          </a:r>
          <a:r>
            <a:rPr kumimoji="1" lang="ja-JP" altLang="en-US" sz="1300">
              <a:latin typeface="ＭＳ Ｐゴシック" panose="020B0600070205080204" pitchFamily="50" charset="-128"/>
              <a:ea typeface="ＭＳ Ｐゴシック" panose="020B0600070205080204" pitchFamily="50" charset="-128"/>
            </a:rPr>
            <a:t>千円増加、経常経費充当一般財源は</a:t>
          </a:r>
          <a:r>
            <a:rPr kumimoji="1" lang="en-US" altLang="ja-JP" sz="1300">
              <a:latin typeface="ＭＳ Ｐゴシック" panose="020B0600070205080204" pitchFamily="50" charset="-128"/>
              <a:ea typeface="ＭＳ Ｐゴシック" panose="020B0600070205080204" pitchFamily="50" charset="-128"/>
            </a:rPr>
            <a:t>307,285</a:t>
          </a:r>
          <a:r>
            <a:rPr kumimoji="1" lang="ja-JP" altLang="en-US" sz="1300">
              <a:latin typeface="ＭＳ Ｐゴシック" panose="020B0600070205080204" pitchFamily="50" charset="-128"/>
              <a:ea typeface="ＭＳ Ｐゴシック" panose="020B0600070205080204" pitchFamily="50" charset="-128"/>
            </a:rPr>
            <a:t>千円増加し、経常収支比率が、前年度比で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ポイント増加したが、前年度に引き続き、類似団体内平均値を下回った。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今後とも、定員適正化計画に基づき、本市において適正な職員数を維持し、人件費の抑制に努める。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物件費については、前年度決算と比べて、経常経費一般財源が</a:t>
          </a:r>
          <a:r>
            <a:rPr kumimoji="1" lang="en-US" altLang="ja-JP" sz="1300">
              <a:latin typeface="ＭＳ Ｐゴシック" panose="020B0600070205080204" pitchFamily="50" charset="-128"/>
              <a:ea typeface="ＭＳ Ｐゴシック" panose="020B0600070205080204" pitchFamily="50" charset="-128"/>
            </a:rPr>
            <a:t>180,822</a:t>
          </a:r>
          <a:r>
            <a:rPr kumimoji="1" lang="ja-JP" altLang="en-US" sz="1300">
              <a:latin typeface="ＭＳ Ｐゴシック" panose="020B0600070205080204" pitchFamily="50" charset="-128"/>
              <a:ea typeface="ＭＳ Ｐゴシック" panose="020B0600070205080204" pitchFamily="50" charset="-128"/>
            </a:rPr>
            <a:t>千円増加し、経常収支比率が、前年度比で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類似団体内平均値を下回っているところだが、引き続き経常経費抑制に努めつつ、使用料等の見直しにより安定的な財源確保に取り組み適正な予算執行を行う。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5842</xdr:rowOff>
    </xdr:from>
    <xdr:to>
      <xdr:col>82</xdr:col>
      <xdr:colOff>107950</xdr:colOff>
      <xdr:row>13</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2346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5842</xdr:rowOff>
    </xdr:from>
    <xdr:to>
      <xdr:col>78</xdr:col>
      <xdr:colOff>69850</xdr:colOff>
      <xdr:row>13</xdr:row>
      <xdr:rowOff>42418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2346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13</xdr:row>
      <xdr:rowOff>42418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438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13</xdr:row>
      <xdr:rowOff>14986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161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126492</xdr:rowOff>
    </xdr:from>
    <xdr:to>
      <xdr:col>78</xdr:col>
      <xdr:colOff>120650</xdr:colOff>
      <xdr:row>13</xdr:row>
      <xdr:rowOff>56642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66819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195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163068</xdr:rowOff>
    </xdr:from>
    <xdr:to>
      <xdr:col>74</xdr:col>
      <xdr:colOff>31750</xdr:colOff>
      <xdr:row>13</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103395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135636</xdr:rowOff>
    </xdr:from>
    <xdr:to>
      <xdr:col>69</xdr:col>
      <xdr:colOff>142875</xdr:colOff>
      <xdr:row>13</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53340</xdr:rowOff>
    </xdr:from>
    <xdr:to>
      <xdr:col>65</xdr:col>
      <xdr:colOff>53975</xdr:colOff>
      <xdr:row>12</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扶助費については、前年度決算と比べて経常経費充当一般財源が</a:t>
          </a:r>
          <a:r>
            <a:rPr kumimoji="1" lang="en-US" altLang="ja-JP" sz="1300">
              <a:latin typeface="ＭＳ Ｐゴシック" panose="020B0600070205080204" pitchFamily="50" charset="-128"/>
              <a:ea typeface="ＭＳ Ｐゴシック" panose="020B0600070205080204" pitchFamily="50" charset="-128"/>
            </a:rPr>
            <a:t>206,291</a:t>
          </a:r>
          <a:r>
            <a:rPr kumimoji="1" lang="ja-JP" altLang="en-US" sz="1300">
              <a:latin typeface="ＭＳ Ｐゴシック" panose="020B0600070205080204" pitchFamily="50" charset="-128"/>
              <a:ea typeface="ＭＳ Ｐゴシック" panose="020B0600070205080204" pitchFamily="50" charset="-128"/>
            </a:rPr>
            <a:t>千円減少し、経常収支比率が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は年々減少傾向にあるものの、介護給付事業費等の増加により、類似団体内平均値を上回っている状況が続いている。国の政策によるものが大きいところだが、今後とも、制度の適正な運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60</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2126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60</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581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60</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581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その他に係る経常収支比率は，前年度決算より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ポイント増加したものの，類似団体平均を下回った状況が続いている。</a:t>
          </a:r>
        </a:p>
        <a:p>
          <a:r>
            <a:rPr kumimoji="1" lang="ja-JP" altLang="en-US" sz="1300">
              <a:latin typeface="ＭＳ Ｐゴシック" panose="020B0600070205080204" pitchFamily="50" charset="-128"/>
              <a:ea typeface="ＭＳ Ｐゴシック" panose="020B0600070205080204" pitchFamily="50" charset="-128"/>
            </a:rPr>
            <a:t>　この主な要因は，維持補修費や繰出金において，経常経費充当一般財源が増加したことによるものである。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今後とも，各特別会計の事業の見直し等を含めて経費の節減に努め，繰出金の減少に努める。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1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補助費は、物価高騰対策の事業費が減少したことにより、前年度決算と比べて</a:t>
          </a:r>
          <a:r>
            <a:rPr kumimoji="1" lang="en-US" altLang="ja-JP" sz="1300">
              <a:latin typeface="ＭＳ Ｐゴシック" panose="020B0600070205080204" pitchFamily="50" charset="-128"/>
              <a:ea typeface="ＭＳ Ｐゴシック" panose="020B0600070205080204" pitchFamily="50" charset="-128"/>
            </a:rPr>
            <a:t>172,642</a:t>
          </a:r>
          <a:r>
            <a:rPr kumimoji="1" lang="ja-JP" altLang="en-US" sz="1300">
              <a:latin typeface="ＭＳ Ｐゴシック" panose="020B0600070205080204" pitchFamily="50" charset="-128"/>
              <a:ea typeface="ＭＳ Ｐゴシック" panose="020B0600070205080204" pitchFamily="50" charset="-128"/>
            </a:rPr>
            <a:t>千円減少し、経常収支比率は横ばいの状況であり、類似団体内平均値を下回っている。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今後は、効果検証等により補助金の必要性を確認し、制度の見直しや廃止等を進めていく方針である。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143002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公債費に係る経常収支比率については、経常経費充当一般財源が</a:t>
          </a:r>
          <a:r>
            <a:rPr kumimoji="1" lang="en-US" altLang="ja-JP" sz="1300">
              <a:latin typeface="ＭＳ Ｐゴシック" panose="020B0600070205080204" pitchFamily="50" charset="-128"/>
              <a:ea typeface="ＭＳ Ｐゴシック" panose="020B0600070205080204" pitchFamily="50" charset="-128"/>
            </a:rPr>
            <a:t>116,194</a:t>
          </a:r>
          <a:r>
            <a:rPr kumimoji="1" lang="ja-JP" altLang="en-US" sz="1300">
              <a:latin typeface="ＭＳ Ｐゴシック" panose="020B0600070205080204" pitchFamily="50" charset="-128"/>
              <a:ea typeface="ＭＳ Ｐゴシック" panose="020B0600070205080204" pitchFamily="50" charset="-128"/>
            </a:rPr>
            <a:t>千円増加したものの、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ポイント減少した。しかしながら、４年度から大規模な施設整備事業の償還が開始され、類似団体内平均値を上回っている状況が続いている。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今後も大規模な施設整備等が計画されており、公債費は増加見込であるが、起債発行額に考慮しつつ、実施計画に沿った事業執行、健全な財政運営に努める。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82</xdr:row>
      <xdr:rowOff>50800</xdr:rowOff>
    </xdr:from>
    <xdr:to>
      <xdr:col>24</xdr:col>
      <xdr:colOff>25400</xdr:colOff>
      <xdr:row>82</xdr:row>
      <xdr:rowOff>61686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4109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82</xdr:row>
      <xdr:rowOff>50800</xdr:rowOff>
    </xdr:from>
    <xdr:to>
      <xdr:col>19</xdr:col>
      <xdr:colOff>187325</xdr:colOff>
      <xdr:row>82</xdr:row>
      <xdr:rowOff>61686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410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15421</xdr:rowOff>
    </xdr:from>
    <xdr:to>
      <xdr:col>15</xdr:col>
      <xdr:colOff>98425</xdr:colOff>
      <xdr:row>82</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9028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15421</xdr:rowOff>
    </xdr:from>
    <xdr:to>
      <xdr:col>11</xdr:col>
      <xdr:colOff>9525</xdr:colOff>
      <xdr:row>81</xdr:row>
      <xdr:rowOff>80736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90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82</xdr:row>
      <xdr:rowOff>0</xdr:rowOff>
    </xdr:from>
    <xdr:to>
      <xdr:col>24</xdr:col>
      <xdr:colOff>76200</xdr:colOff>
      <xdr:row>82</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80027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82</xdr:row>
      <xdr:rowOff>10886</xdr:rowOff>
    </xdr:from>
    <xdr:to>
      <xdr:col>20</xdr:col>
      <xdr:colOff>38100</xdr:colOff>
      <xdr:row>82</xdr:row>
      <xdr:rowOff>112486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97263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41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82</xdr:row>
      <xdr:rowOff>0</xdr:rowOff>
    </xdr:from>
    <xdr:to>
      <xdr:col>15</xdr:col>
      <xdr:colOff>149225</xdr:colOff>
      <xdr:row>82</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136071</xdr:rowOff>
    </xdr:from>
    <xdr:to>
      <xdr:col>11</xdr:col>
      <xdr:colOff>60325</xdr:colOff>
      <xdr:row>81</xdr:row>
      <xdr:rowOff>66221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50998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29936</xdr:rowOff>
    </xdr:from>
    <xdr:to>
      <xdr:col>6</xdr:col>
      <xdr:colOff>171450</xdr:colOff>
      <xdr:row>81</xdr:row>
      <xdr:rowOff>131536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116313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増加の主な要因は，人件費及び物件費の経常経費充当一般財源が増加したしたことによるものである。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今後とも，制度の適切な運用や各種経費の縮減に取り組み，健全な財政運営に努める。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42418</xdr:rowOff>
    </xdr:from>
    <xdr:to>
      <xdr:col>82</xdr:col>
      <xdr:colOff>107950</xdr:colOff>
      <xdr:row>75</xdr:row>
      <xdr:rowOff>51562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01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011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74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74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103395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10875</xdr:rowOff>
    </xdr:from>
    <xdr:to>
      <xdr:col>29</xdr:col>
      <xdr:colOff>127000</xdr:colOff>
      <xdr:row>17</xdr:row>
      <xdr:rowOff>54122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3150"/>
          <a:ext cx="647700" cy="4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54122</xdr:rowOff>
    </xdr:from>
    <xdr:to>
      <xdr:col>26</xdr:col>
      <xdr:colOff>50800</xdr:colOff>
      <xdr:row>17</xdr:row>
      <xdr:rowOff>77641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6397"/>
          <a:ext cx="698500" cy="23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77641</xdr:rowOff>
    </xdr:from>
    <xdr:to>
      <xdr:col>22</xdr:col>
      <xdr:colOff>114300</xdr:colOff>
      <xdr:row>17</xdr:row>
      <xdr:rowOff>86328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39916"/>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79950</xdr:rowOff>
    </xdr:from>
    <xdr:to>
      <xdr:col>18</xdr:col>
      <xdr:colOff>177800</xdr:colOff>
      <xdr:row>17</xdr:row>
      <xdr:rowOff>86328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42225"/>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131525</xdr:rowOff>
    </xdr:from>
    <xdr:to>
      <xdr:col>29</xdr:col>
      <xdr:colOff>177800</xdr:colOff>
      <xdr:row>17</xdr:row>
      <xdr:rowOff>61675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148052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6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3322</xdr:rowOff>
    </xdr:from>
    <xdr:to>
      <xdr:col>26</xdr:col>
      <xdr:colOff>101600</xdr:colOff>
      <xdr:row>17</xdr:row>
      <xdr:rowOff>104922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115099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26841</xdr:rowOff>
    </xdr:from>
    <xdr:to>
      <xdr:col>22</xdr:col>
      <xdr:colOff>165100</xdr:colOff>
      <xdr:row>17</xdr:row>
      <xdr:rowOff>128441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138618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5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35528</xdr:rowOff>
    </xdr:from>
    <xdr:to>
      <xdr:col>19</xdr:col>
      <xdr:colOff>38100</xdr:colOff>
      <xdr:row>17</xdr:row>
      <xdr:rowOff>137128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7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147305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29150</xdr:rowOff>
    </xdr:from>
    <xdr:to>
      <xdr:col>15</xdr:col>
      <xdr:colOff>101600</xdr:colOff>
      <xdr:row>17</xdr:row>
      <xdr:rowOff>130750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140927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6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322358</xdr:rowOff>
    </xdr:from>
    <xdr:to>
      <xdr:col>29</xdr:col>
      <xdr:colOff>127000</xdr:colOff>
      <xdr:row>36</xdr:row>
      <xdr:rowOff>29959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2708"/>
          <a:ext cx="647700" cy="5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313557</xdr:rowOff>
    </xdr:from>
    <xdr:to>
      <xdr:col>26</xdr:col>
      <xdr:colOff>50800</xdr:colOff>
      <xdr:row>35</xdr:row>
      <xdr:rowOff>322358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23907"/>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313557</xdr:rowOff>
    </xdr:from>
    <xdr:to>
      <xdr:col>22</xdr:col>
      <xdr:colOff>114300</xdr:colOff>
      <xdr:row>35</xdr:row>
      <xdr:rowOff>325158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3907"/>
          <a:ext cx="698500" cy="1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325158</xdr:rowOff>
    </xdr:from>
    <xdr:to>
      <xdr:col>18</xdr:col>
      <xdr:colOff>177800</xdr:colOff>
      <xdr:row>36</xdr:row>
      <xdr:rowOff>24111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5508"/>
          <a:ext cx="6985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322059</xdr:rowOff>
    </xdr:from>
    <xdr:to>
      <xdr:col>29</xdr:col>
      <xdr:colOff>177800</xdr:colOff>
      <xdr:row>36</xdr:row>
      <xdr:rowOff>80759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167136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271558</xdr:rowOff>
    </xdr:from>
    <xdr:to>
      <xdr:col>26</xdr:col>
      <xdr:colOff>101600</xdr:colOff>
      <xdr:row>36</xdr:row>
      <xdr:rowOff>30258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40435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262757</xdr:rowOff>
    </xdr:from>
    <xdr:to>
      <xdr:col>22</xdr:col>
      <xdr:colOff>165100</xdr:colOff>
      <xdr:row>36</xdr:row>
      <xdr:rowOff>21457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4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274358</xdr:rowOff>
    </xdr:from>
    <xdr:to>
      <xdr:col>19</xdr:col>
      <xdr:colOff>38100</xdr:colOff>
      <xdr:row>36</xdr:row>
      <xdr:rowOff>33058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316211</xdr:rowOff>
    </xdr:from>
    <xdr:to>
      <xdr:col>15</xdr:col>
      <xdr:colOff>101600</xdr:colOff>
      <xdr:row>36</xdr:row>
      <xdr:rowOff>74911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85088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40,239
40,048
308.33
37,296,037
35,586,999
1,240,242
18,511,982
37,187,033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50188</xdr:rowOff>
    </xdr:from>
    <xdr:to>
      <xdr:col>24</xdr:col>
      <xdr:colOff>63500</xdr:colOff>
      <xdr:row>36</xdr:row>
      <xdr:rowOff>90543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2388"/>
          <a:ext cx="838200" cy="4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86520</xdr:rowOff>
    </xdr:from>
    <xdr:to>
      <xdr:col>19</xdr:col>
      <xdr:colOff>177800</xdr:colOff>
      <xdr:row>36</xdr:row>
      <xdr:rowOff>90543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58720"/>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86520</xdr:rowOff>
    </xdr:from>
    <xdr:to>
      <xdr:col>15</xdr:col>
      <xdr:colOff>50800</xdr:colOff>
      <xdr:row>36</xdr:row>
      <xdr:rowOff>94026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8720"/>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94026</xdr:rowOff>
    </xdr:from>
    <xdr:to>
      <xdr:col>10</xdr:col>
      <xdr:colOff>114300</xdr:colOff>
      <xdr:row>36</xdr:row>
      <xdr:rowOff>100438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6622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170838</xdr:rowOff>
    </xdr:from>
    <xdr:to>
      <xdr:col>24</xdr:col>
      <xdr:colOff>114300</xdr:colOff>
      <xdr:row>36</xdr:row>
      <xdr:rowOff>100988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22265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39743</xdr:rowOff>
    </xdr:from>
    <xdr:to>
      <xdr:col>20</xdr:col>
      <xdr:colOff>38100</xdr:colOff>
      <xdr:row>36</xdr:row>
      <xdr:rowOff>141343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157870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35720</xdr:rowOff>
    </xdr:from>
    <xdr:to>
      <xdr:col>15</xdr:col>
      <xdr:colOff>101600</xdr:colOff>
      <xdr:row>36</xdr:row>
      <xdr:rowOff>137320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153847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43226</xdr:rowOff>
    </xdr:from>
    <xdr:to>
      <xdr:col>10</xdr:col>
      <xdr:colOff>165100</xdr:colOff>
      <xdr:row>36</xdr:row>
      <xdr:rowOff>144826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161353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49638</xdr:rowOff>
    </xdr:from>
    <xdr:to>
      <xdr:col>6</xdr:col>
      <xdr:colOff>38100</xdr:colOff>
      <xdr:row>36</xdr:row>
      <xdr:rowOff>151238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167765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156228</xdr:rowOff>
    </xdr:from>
    <xdr:to>
      <xdr:col>24</xdr:col>
      <xdr:colOff>63500</xdr:colOff>
      <xdr:row>56</xdr:row>
      <xdr:rowOff>163310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7428"/>
          <a:ext cx="838200" cy="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163310</xdr:rowOff>
    </xdr:from>
    <xdr:to>
      <xdr:col>19</xdr:col>
      <xdr:colOff>177800</xdr:colOff>
      <xdr:row>57</xdr:row>
      <xdr:rowOff>7683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4510"/>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6883</xdr:rowOff>
    </xdr:from>
    <xdr:to>
      <xdr:col>15</xdr:col>
      <xdr:colOff>50800</xdr:colOff>
      <xdr:row>57</xdr:row>
      <xdr:rowOff>7683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7953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6883</xdr:rowOff>
    </xdr:from>
    <xdr:to>
      <xdr:col>10</xdr:col>
      <xdr:colOff>114300</xdr:colOff>
      <xdr:row>57</xdr:row>
      <xdr:rowOff>15260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9533"/>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105428</xdr:rowOff>
    </xdr:from>
    <xdr:to>
      <xdr:col>24</xdr:col>
      <xdr:colOff>114300</xdr:colOff>
      <xdr:row>57</xdr:row>
      <xdr:rowOff>35578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20355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112510</xdr:rowOff>
    </xdr:from>
    <xdr:to>
      <xdr:col>20</xdr:col>
      <xdr:colOff>38100</xdr:colOff>
      <xdr:row>57</xdr:row>
      <xdr:rowOff>42660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33787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0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128333</xdr:rowOff>
    </xdr:from>
    <xdr:to>
      <xdr:col>15</xdr:col>
      <xdr:colOff>101600</xdr:colOff>
      <xdr:row>57</xdr:row>
      <xdr:rowOff>58483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49610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127533</xdr:rowOff>
    </xdr:from>
    <xdr:to>
      <xdr:col>10</xdr:col>
      <xdr:colOff>165100</xdr:colOff>
      <xdr:row>57</xdr:row>
      <xdr:rowOff>57683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135910</xdr:rowOff>
    </xdr:from>
    <xdr:to>
      <xdr:col>6</xdr:col>
      <xdr:colOff>38100</xdr:colOff>
      <xdr:row>57</xdr:row>
      <xdr:rowOff>66060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57187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93084</xdr:rowOff>
    </xdr:from>
    <xdr:to>
      <xdr:col>24</xdr:col>
      <xdr:colOff>63500</xdr:colOff>
      <xdr:row>78</xdr:row>
      <xdr:rowOff>103124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6184"/>
          <a:ext cx="8382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103124</xdr:rowOff>
    </xdr:from>
    <xdr:to>
      <xdr:col>19</xdr:col>
      <xdr:colOff>177800</xdr:colOff>
      <xdr:row>78</xdr:row>
      <xdr:rowOff>103333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622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103333</xdr:rowOff>
    </xdr:from>
    <xdr:to>
      <xdr:col>15</xdr:col>
      <xdr:colOff>50800</xdr:colOff>
      <xdr:row>78</xdr:row>
      <xdr:rowOff>108077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6433"/>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108077</xdr:rowOff>
    </xdr:from>
    <xdr:to>
      <xdr:col>10</xdr:col>
      <xdr:colOff>114300</xdr:colOff>
      <xdr:row>78</xdr:row>
      <xdr:rowOff>108953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117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42284</xdr:rowOff>
    </xdr:from>
    <xdr:to>
      <xdr:col>24</xdr:col>
      <xdr:colOff>114300</xdr:colOff>
      <xdr:row>78</xdr:row>
      <xdr:rowOff>143884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52324</xdr:rowOff>
    </xdr:from>
    <xdr:to>
      <xdr:col>20</xdr:col>
      <xdr:colOff>38100</xdr:colOff>
      <xdr:row>78</xdr:row>
      <xdr:rowOff>153924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145051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52533</xdr:rowOff>
    </xdr:from>
    <xdr:to>
      <xdr:col>15</xdr:col>
      <xdr:colOff>101600</xdr:colOff>
      <xdr:row>78</xdr:row>
      <xdr:rowOff>154133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145260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57277</xdr:rowOff>
    </xdr:from>
    <xdr:to>
      <xdr:col>10</xdr:col>
      <xdr:colOff>165100</xdr:colOff>
      <xdr:row>78</xdr:row>
      <xdr:rowOff>158877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150004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58153</xdr:rowOff>
    </xdr:from>
    <xdr:to>
      <xdr:col>6</xdr:col>
      <xdr:colOff>38100</xdr:colOff>
      <xdr:row>78</xdr:row>
      <xdr:rowOff>159753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150880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44628</xdr:rowOff>
    </xdr:from>
    <xdr:to>
      <xdr:col>24</xdr:col>
      <xdr:colOff>63500</xdr:colOff>
      <xdr:row>91</xdr:row>
      <xdr:rowOff>49240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646578"/>
          <a:ext cx="8382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49240</xdr:rowOff>
    </xdr:from>
    <xdr:to>
      <xdr:col>19</xdr:col>
      <xdr:colOff>177800</xdr:colOff>
      <xdr:row>92</xdr:row>
      <xdr:rowOff>11260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651190"/>
          <a:ext cx="889000" cy="13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56921</xdr:rowOff>
    </xdr:from>
    <xdr:to>
      <xdr:col>15</xdr:col>
      <xdr:colOff>50800</xdr:colOff>
      <xdr:row>92</xdr:row>
      <xdr:rowOff>11260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658871"/>
          <a:ext cx="889000" cy="1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56921</xdr:rowOff>
    </xdr:from>
    <xdr:to>
      <xdr:col>10</xdr:col>
      <xdr:colOff>114300</xdr:colOff>
      <xdr:row>92</xdr:row>
      <xdr:rowOff>127767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658871"/>
          <a:ext cx="889000" cy="24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165278</xdr:rowOff>
    </xdr:from>
    <xdr:to>
      <xdr:col>24</xdr:col>
      <xdr:colOff>114300</xdr:colOff>
      <xdr:row>91</xdr:row>
      <xdr:rowOff>95428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5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118305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169890</xdr:rowOff>
    </xdr:from>
    <xdr:to>
      <xdr:col>20</xdr:col>
      <xdr:colOff>38100</xdr:colOff>
      <xdr:row>91</xdr:row>
      <xdr:rowOff>100040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116567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37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131910</xdr:rowOff>
    </xdr:from>
    <xdr:to>
      <xdr:col>15</xdr:col>
      <xdr:colOff>101600</xdr:colOff>
      <xdr:row>92</xdr:row>
      <xdr:rowOff>62060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78587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6121</xdr:rowOff>
    </xdr:from>
    <xdr:to>
      <xdr:col>10</xdr:col>
      <xdr:colOff>165100</xdr:colOff>
      <xdr:row>91</xdr:row>
      <xdr:rowOff>107721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124248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38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76967</xdr:rowOff>
    </xdr:from>
    <xdr:to>
      <xdr:col>6</xdr:col>
      <xdr:colOff>38100</xdr:colOff>
      <xdr:row>93</xdr:row>
      <xdr:rowOff>7117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8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23644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62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63024</xdr:rowOff>
    </xdr:from>
    <xdr:to>
      <xdr:col>55</xdr:col>
      <xdr:colOff>0</xdr:colOff>
      <xdr:row>37</xdr:row>
      <xdr:rowOff>73897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6674"/>
          <a:ext cx="838200" cy="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157801</xdr:rowOff>
    </xdr:from>
    <xdr:to>
      <xdr:col>50</xdr:col>
      <xdr:colOff>114300</xdr:colOff>
      <xdr:row>37</xdr:row>
      <xdr:rowOff>63024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0001"/>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39596</xdr:rowOff>
    </xdr:from>
    <xdr:to>
      <xdr:col>45</xdr:col>
      <xdr:colOff>177800</xdr:colOff>
      <xdr:row>36</xdr:row>
      <xdr:rowOff>157801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11796"/>
          <a:ext cx="8890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21769</xdr:rowOff>
    </xdr:from>
    <xdr:to>
      <xdr:col>41</xdr:col>
      <xdr:colOff>50800</xdr:colOff>
      <xdr:row>36</xdr:row>
      <xdr:rowOff>39596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22519"/>
          <a:ext cx="889000" cy="18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23097</xdr:rowOff>
    </xdr:from>
    <xdr:to>
      <xdr:col>55</xdr:col>
      <xdr:colOff>50800</xdr:colOff>
      <xdr:row>37</xdr:row>
      <xdr:rowOff>124697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12224</xdr:rowOff>
    </xdr:from>
    <xdr:to>
      <xdr:col>50</xdr:col>
      <xdr:colOff>165100</xdr:colOff>
      <xdr:row>37</xdr:row>
      <xdr:rowOff>113824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104951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107001</xdr:rowOff>
    </xdr:from>
    <xdr:to>
      <xdr:col>46</xdr:col>
      <xdr:colOff>38100</xdr:colOff>
      <xdr:row>37</xdr:row>
      <xdr:rowOff>37151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53678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5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160246</xdr:rowOff>
    </xdr:from>
    <xdr:to>
      <xdr:col>41</xdr:col>
      <xdr:colOff>101600</xdr:colOff>
      <xdr:row>36</xdr:row>
      <xdr:rowOff>90396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106923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142419</xdr:rowOff>
    </xdr:from>
    <xdr:to>
      <xdr:col>36</xdr:col>
      <xdr:colOff>165100</xdr:colOff>
      <xdr:row>35</xdr:row>
      <xdr:rowOff>72569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63696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6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24550</xdr:rowOff>
    </xdr:from>
    <xdr:to>
      <xdr:col>55</xdr:col>
      <xdr:colOff>0</xdr:colOff>
      <xdr:row>57</xdr:row>
      <xdr:rowOff>53628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97200"/>
          <a:ext cx="8382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150709</xdr:rowOff>
    </xdr:from>
    <xdr:to>
      <xdr:col>50</xdr:col>
      <xdr:colOff>114300</xdr:colOff>
      <xdr:row>57</xdr:row>
      <xdr:rowOff>53628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51909"/>
          <a:ext cx="889000" cy="7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90684</xdr:rowOff>
    </xdr:from>
    <xdr:to>
      <xdr:col>45</xdr:col>
      <xdr:colOff>177800</xdr:colOff>
      <xdr:row>56</xdr:row>
      <xdr:rowOff>150709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20434"/>
          <a:ext cx="889000" cy="2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121321</xdr:rowOff>
    </xdr:from>
    <xdr:to>
      <xdr:col>41</xdr:col>
      <xdr:colOff>50800</xdr:colOff>
      <xdr:row>55</xdr:row>
      <xdr:rowOff>90684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379621"/>
          <a:ext cx="889000" cy="1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145200</xdr:rowOff>
    </xdr:from>
    <xdr:to>
      <xdr:col>55</xdr:col>
      <xdr:colOff>50800</xdr:colOff>
      <xdr:row>57</xdr:row>
      <xdr:rowOff>75350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123627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2828</xdr:rowOff>
    </xdr:from>
    <xdr:to>
      <xdr:col>50</xdr:col>
      <xdr:colOff>165100</xdr:colOff>
      <xdr:row>57</xdr:row>
      <xdr:rowOff>104428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95555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6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99909</xdr:rowOff>
    </xdr:from>
    <xdr:to>
      <xdr:col>46</xdr:col>
      <xdr:colOff>38100</xdr:colOff>
      <xdr:row>57</xdr:row>
      <xdr:rowOff>30059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0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21186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39884</xdr:rowOff>
    </xdr:from>
    <xdr:to>
      <xdr:col>41</xdr:col>
      <xdr:colOff>101600</xdr:colOff>
      <xdr:row>55</xdr:row>
      <xdr:rowOff>141484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6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158011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4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70521</xdr:rowOff>
    </xdr:from>
    <xdr:to>
      <xdr:col>36</xdr:col>
      <xdr:colOff>165100</xdr:colOff>
      <xdr:row>55</xdr:row>
      <xdr:rowOff>671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3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17198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146084</xdr:rowOff>
    </xdr:from>
    <xdr:to>
      <xdr:col>55</xdr:col>
      <xdr:colOff>0</xdr:colOff>
      <xdr:row>78</xdr:row>
      <xdr:rowOff>13884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7734"/>
          <a:ext cx="8382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13884</xdr:rowOff>
    </xdr:from>
    <xdr:to>
      <xdr:col>50</xdr:col>
      <xdr:colOff>114300</xdr:colOff>
      <xdr:row>78</xdr:row>
      <xdr:rowOff>18262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6984"/>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95391</xdr:rowOff>
    </xdr:from>
    <xdr:to>
      <xdr:col>45</xdr:col>
      <xdr:colOff>177800</xdr:colOff>
      <xdr:row>78</xdr:row>
      <xdr:rowOff>18262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25591"/>
          <a:ext cx="889000" cy="2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95391</xdr:rowOff>
    </xdr:from>
    <xdr:to>
      <xdr:col>41</xdr:col>
      <xdr:colOff>50800</xdr:colOff>
      <xdr:row>76</xdr:row>
      <xdr:rowOff>129104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25591"/>
          <a:ext cx="889000" cy="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95284</xdr:rowOff>
    </xdr:from>
    <xdr:to>
      <xdr:col>55</xdr:col>
      <xdr:colOff>50800</xdr:colOff>
      <xdr:row>78</xdr:row>
      <xdr:rowOff>25434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10211</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1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134534</xdr:rowOff>
    </xdr:from>
    <xdr:to>
      <xdr:col>50</xdr:col>
      <xdr:colOff>165100</xdr:colOff>
      <xdr:row>78</xdr:row>
      <xdr:rowOff>64684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55811</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138912</xdr:rowOff>
    </xdr:from>
    <xdr:to>
      <xdr:col>46</xdr:col>
      <xdr:colOff>38100</xdr:colOff>
      <xdr:row>78</xdr:row>
      <xdr:rowOff>69062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60189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3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44591</xdr:rowOff>
    </xdr:from>
    <xdr:to>
      <xdr:col>41</xdr:col>
      <xdr:colOff>101600</xdr:colOff>
      <xdr:row>76</xdr:row>
      <xdr:rowOff>146191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162719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78304</xdr:rowOff>
    </xdr:from>
    <xdr:to>
      <xdr:col>36</xdr:col>
      <xdr:colOff>165100</xdr:colOff>
      <xdr:row>77</xdr:row>
      <xdr:rowOff>8454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24982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8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91289</xdr:rowOff>
    </xdr:from>
    <xdr:to>
      <xdr:col>55</xdr:col>
      <xdr:colOff>0</xdr:colOff>
      <xdr:row>96</xdr:row>
      <xdr:rowOff>99712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50489"/>
          <a:ext cx="8382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170030</xdr:rowOff>
    </xdr:from>
    <xdr:to>
      <xdr:col>50</xdr:col>
      <xdr:colOff>114300</xdr:colOff>
      <xdr:row>96</xdr:row>
      <xdr:rowOff>99712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57780"/>
          <a:ext cx="889000" cy="1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135613</xdr:rowOff>
    </xdr:from>
    <xdr:to>
      <xdr:col>45</xdr:col>
      <xdr:colOff>177800</xdr:colOff>
      <xdr:row>95</xdr:row>
      <xdr:rowOff>170030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23363"/>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91379</xdr:rowOff>
    </xdr:from>
    <xdr:to>
      <xdr:col>41</xdr:col>
      <xdr:colOff>50800</xdr:colOff>
      <xdr:row>95</xdr:row>
      <xdr:rowOff>135613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207679"/>
          <a:ext cx="889000" cy="2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40489</xdr:rowOff>
    </xdr:from>
    <xdr:to>
      <xdr:col>55</xdr:col>
      <xdr:colOff>50800</xdr:colOff>
      <xdr:row>96</xdr:row>
      <xdr:rowOff>142089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9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63366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48912</xdr:rowOff>
    </xdr:from>
    <xdr:to>
      <xdr:col>50</xdr:col>
      <xdr:colOff>165100</xdr:colOff>
      <xdr:row>96</xdr:row>
      <xdr:rowOff>150512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167039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119230</xdr:rowOff>
    </xdr:from>
    <xdr:to>
      <xdr:col>46</xdr:col>
      <xdr:colOff>38100</xdr:colOff>
      <xdr:row>96</xdr:row>
      <xdr:rowOff>49380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65907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84813</xdr:rowOff>
    </xdr:from>
    <xdr:to>
      <xdr:col>41</xdr:col>
      <xdr:colOff>101600</xdr:colOff>
      <xdr:row>96</xdr:row>
      <xdr:rowOff>14963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31490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40579</xdr:rowOff>
    </xdr:from>
    <xdr:to>
      <xdr:col>36</xdr:col>
      <xdr:colOff>165100</xdr:colOff>
      <xdr:row>94</xdr:row>
      <xdr:rowOff>142179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15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158706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672795" y="1593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66045</xdr:rowOff>
    </xdr:from>
    <xdr:to>
      <xdr:col>85</xdr:col>
      <xdr:colOff>127000</xdr:colOff>
      <xdr:row>37</xdr:row>
      <xdr:rowOff>166721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09695"/>
          <a:ext cx="8382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158971</xdr:rowOff>
    </xdr:from>
    <xdr:to>
      <xdr:col>81</xdr:col>
      <xdr:colOff>50800</xdr:colOff>
      <xdr:row>37</xdr:row>
      <xdr:rowOff>166721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02621"/>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115629</xdr:rowOff>
    </xdr:from>
    <xdr:to>
      <xdr:col>76</xdr:col>
      <xdr:colOff>114300</xdr:colOff>
      <xdr:row>37</xdr:row>
      <xdr:rowOff>158971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59279"/>
          <a:ext cx="88900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115629</xdr:rowOff>
    </xdr:from>
    <xdr:to>
      <xdr:col>71</xdr:col>
      <xdr:colOff>177800</xdr:colOff>
      <xdr:row>37</xdr:row>
      <xdr:rowOff>162560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459279"/>
          <a:ext cx="889000" cy="4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15245</xdr:rowOff>
    </xdr:from>
    <xdr:to>
      <xdr:col>85</xdr:col>
      <xdr:colOff>177800</xdr:colOff>
      <xdr:row>37</xdr:row>
      <xdr:rowOff>116845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38122</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115920</xdr:rowOff>
    </xdr:from>
    <xdr:to>
      <xdr:col>81</xdr:col>
      <xdr:colOff>101600</xdr:colOff>
      <xdr:row>38</xdr:row>
      <xdr:rowOff>46070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62597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3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108171</xdr:rowOff>
    </xdr:from>
    <xdr:to>
      <xdr:col>76</xdr:col>
      <xdr:colOff>165100</xdr:colOff>
      <xdr:row>38</xdr:row>
      <xdr:rowOff>38321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54848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64829</xdr:rowOff>
    </xdr:from>
    <xdr:to>
      <xdr:col>72</xdr:col>
      <xdr:colOff>38100</xdr:colOff>
      <xdr:row>37</xdr:row>
      <xdr:rowOff>166429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11506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111760</xdr:rowOff>
    </xdr:from>
    <xdr:to>
      <xdr:col>67</xdr:col>
      <xdr:colOff>101600</xdr:colOff>
      <xdr:row>38</xdr:row>
      <xdr:rowOff>41910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33037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128727</xdr:rowOff>
    </xdr:from>
    <xdr:to>
      <xdr:col>85</xdr:col>
      <xdr:colOff>127000</xdr:colOff>
      <xdr:row>73</xdr:row>
      <xdr:rowOff>20751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473127"/>
          <a:ext cx="8382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20751</xdr:rowOff>
    </xdr:from>
    <xdr:to>
      <xdr:col>81</xdr:col>
      <xdr:colOff>50800</xdr:colOff>
      <xdr:row>73</xdr:row>
      <xdr:rowOff>79172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536601"/>
          <a:ext cx="889000" cy="5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79172</xdr:rowOff>
    </xdr:from>
    <xdr:to>
      <xdr:col>76</xdr:col>
      <xdr:colOff>114300</xdr:colOff>
      <xdr:row>73</xdr:row>
      <xdr:rowOff>151054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595022"/>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151054</xdr:rowOff>
    </xdr:from>
    <xdr:to>
      <xdr:col>71</xdr:col>
      <xdr:colOff>177800</xdr:colOff>
      <xdr:row>74</xdr:row>
      <xdr:rowOff>21907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666904"/>
          <a:ext cx="8890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77927</xdr:rowOff>
    </xdr:from>
    <xdr:to>
      <xdr:col>85</xdr:col>
      <xdr:colOff>177800</xdr:colOff>
      <xdr:row>73</xdr:row>
      <xdr:rowOff>8077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4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100804</xdr:rowOff>
    </xdr:from>
    <xdr:ext cx="599010"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27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141401</xdr:rowOff>
    </xdr:from>
    <xdr:to>
      <xdr:col>81</xdr:col>
      <xdr:colOff>101600</xdr:colOff>
      <xdr:row>73</xdr:row>
      <xdr:rowOff>71551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4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88078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26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28372</xdr:rowOff>
    </xdr:from>
    <xdr:to>
      <xdr:col>76</xdr:col>
      <xdr:colOff>165100</xdr:colOff>
      <xdr:row>73</xdr:row>
      <xdr:rowOff>129972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5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146499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31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100254</xdr:rowOff>
    </xdr:from>
    <xdr:to>
      <xdr:col>72</xdr:col>
      <xdr:colOff>38100</xdr:colOff>
      <xdr:row>74</xdr:row>
      <xdr:rowOff>30404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6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46931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39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142557</xdr:rowOff>
    </xdr:from>
    <xdr:to>
      <xdr:col>67</xdr:col>
      <xdr:colOff>101600</xdr:colOff>
      <xdr:row>74</xdr:row>
      <xdr:rowOff>72707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89234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113571</xdr:rowOff>
    </xdr:from>
    <xdr:to>
      <xdr:col>85</xdr:col>
      <xdr:colOff>127000</xdr:colOff>
      <xdr:row>97</xdr:row>
      <xdr:rowOff>165105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44221"/>
          <a:ext cx="838200" cy="5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165105</xdr:rowOff>
    </xdr:from>
    <xdr:to>
      <xdr:col>81</xdr:col>
      <xdr:colOff>50800</xdr:colOff>
      <xdr:row>98</xdr:row>
      <xdr:rowOff>113213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95755"/>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78363</xdr:rowOff>
    </xdr:from>
    <xdr:to>
      <xdr:col>76</xdr:col>
      <xdr:colOff>114300</xdr:colOff>
      <xdr:row>98</xdr:row>
      <xdr:rowOff>113213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709013"/>
          <a:ext cx="889000" cy="20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78363</xdr:rowOff>
    </xdr:from>
    <xdr:to>
      <xdr:col>71</xdr:col>
      <xdr:colOff>177800</xdr:colOff>
      <xdr:row>98</xdr:row>
      <xdr:rowOff>132682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709013"/>
          <a:ext cx="889000" cy="2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62771</xdr:rowOff>
    </xdr:from>
    <xdr:to>
      <xdr:col>85</xdr:col>
      <xdr:colOff>177800</xdr:colOff>
      <xdr:row>97</xdr:row>
      <xdr:rowOff>164371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85648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114305</xdr:rowOff>
    </xdr:from>
    <xdr:to>
      <xdr:col>81</xdr:col>
      <xdr:colOff>101600</xdr:colOff>
      <xdr:row>98</xdr:row>
      <xdr:rowOff>44455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60982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62413</xdr:rowOff>
    </xdr:from>
    <xdr:to>
      <xdr:col>76</xdr:col>
      <xdr:colOff>165100</xdr:colOff>
      <xdr:row>98</xdr:row>
      <xdr:rowOff>164013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155140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27563</xdr:rowOff>
    </xdr:from>
    <xdr:to>
      <xdr:col>72</xdr:col>
      <xdr:colOff>38100</xdr:colOff>
      <xdr:row>97</xdr:row>
      <xdr:rowOff>129163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6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145690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81882</xdr:rowOff>
    </xdr:from>
    <xdr:to>
      <xdr:col>67</xdr:col>
      <xdr:colOff>101600</xdr:colOff>
      <xdr:row>99</xdr:row>
      <xdr:rowOff>12032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123774</xdr:rowOff>
    </xdr:from>
    <xdr:to>
      <xdr:col>116</xdr:col>
      <xdr:colOff>63500</xdr:colOff>
      <xdr:row>38</xdr:row>
      <xdr:rowOff>53480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467424"/>
          <a:ext cx="838200" cy="1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93066</xdr:rowOff>
    </xdr:from>
    <xdr:to>
      <xdr:col>111</xdr:col>
      <xdr:colOff>177800</xdr:colOff>
      <xdr:row>37</xdr:row>
      <xdr:rowOff>123774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36716"/>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93066</xdr:rowOff>
    </xdr:from>
    <xdr:to>
      <xdr:col>107</xdr:col>
      <xdr:colOff>50800</xdr:colOff>
      <xdr:row>38</xdr:row>
      <xdr:rowOff>97486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36716"/>
          <a:ext cx="889000" cy="1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97486</xdr:rowOff>
    </xdr:from>
    <xdr:to>
      <xdr:col>102</xdr:col>
      <xdr:colOff>114300</xdr:colOff>
      <xdr:row>38</xdr:row>
      <xdr:rowOff>138747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12586"/>
          <a:ext cx="88900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2680</xdr:rowOff>
    </xdr:from>
    <xdr:to>
      <xdr:col>116</xdr:col>
      <xdr:colOff>114300</xdr:colOff>
      <xdr:row>38</xdr:row>
      <xdr:rowOff>104280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25557</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6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72974</xdr:rowOff>
    </xdr:from>
    <xdr:to>
      <xdr:col>112</xdr:col>
      <xdr:colOff>38100</xdr:colOff>
      <xdr:row>38</xdr:row>
      <xdr:rowOff>3124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19651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42266</xdr:rowOff>
    </xdr:from>
    <xdr:to>
      <xdr:col>107</xdr:col>
      <xdr:colOff>101600</xdr:colOff>
      <xdr:row>37</xdr:row>
      <xdr:rowOff>143866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160393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6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46686</xdr:rowOff>
    </xdr:from>
    <xdr:to>
      <xdr:col>102</xdr:col>
      <xdr:colOff>165100</xdr:colOff>
      <xdr:row>38</xdr:row>
      <xdr:rowOff>148286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139413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87947</xdr:rowOff>
    </xdr:from>
    <xdr:to>
      <xdr:col>98</xdr:col>
      <xdr:colOff>38100</xdr:colOff>
      <xdr:row>39</xdr:row>
      <xdr:rowOff>18097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9224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31420</xdr:rowOff>
    </xdr:from>
    <xdr:to>
      <xdr:col>116</xdr:col>
      <xdr:colOff>63500</xdr:colOff>
      <xdr:row>59</xdr:row>
      <xdr:rowOff>31668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46970"/>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30734</xdr:rowOff>
    </xdr:from>
    <xdr:to>
      <xdr:col>111</xdr:col>
      <xdr:colOff>177800</xdr:colOff>
      <xdr:row>59</xdr:row>
      <xdr:rowOff>31420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462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19018</xdr:rowOff>
    </xdr:from>
    <xdr:to>
      <xdr:col>107</xdr:col>
      <xdr:colOff>50800</xdr:colOff>
      <xdr:row>59</xdr:row>
      <xdr:rowOff>30734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34568"/>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145186</xdr:rowOff>
    </xdr:from>
    <xdr:to>
      <xdr:col>102</xdr:col>
      <xdr:colOff>114300</xdr:colOff>
      <xdr:row>59</xdr:row>
      <xdr:rowOff>19018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089286"/>
          <a:ext cx="8890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152318</xdr:rowOff>
    </xdr:from>
    <xdr:to>
      <xdr:col>116</xdr:col>
      <xdr:colOff>114300</xdr:colOff>
      <xdr:row>59</xdr:row>
      <xdr:rowOff>82468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67245</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1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152070</xdr:rowOff>
    </xdr:from>
    <xdr:to>
      <xdr:col>112</xdr:col>
      <xdr:colOff>38100</xdr:colOff>
      <xdr:row>59</xdr:row>
      <xdr:rowOff>82220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73347</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88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151384</xdr:rowOff>
    </xdr:from>
    <xdr:to>
      <xdr:col>107</xdr:col>
      <xdr:colOff>101600</xdr:colOff>
      <xdr:row>59</xdr:row>
      <xdr:rowOff>81534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72661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139668</xdr:rowOff>
    </xdr:from>
    <xdr:to>
      <xdr:col>102</xdr:col>
      <xdr:colOff>165100</xdr:colOff>
      <xdr:row>59</xdr:row>
      <xdr:rowOff>69818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60945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94386</xdr:rowOff>
    </xdr:from>
    <xdr:to>
      <xdr:col>98</xdr:col>
      <xdr:colOff>38100</xdr:colOff>
      <xdr:row>59</xdr:row>
      <xdr:rowOff>24536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15663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50279</xdr:rowOff>
    </xdr:from>
    <xdr:to>
      <xdr:col>116</xdr:col>
      <xdr:colOff>63500</xdr:colOff>
      <xdr:row>75</xdr:row>
      <xdr:rowOff>74492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09029"/>
          <a:ext cx="8382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50032</xdr:rowOff>
    </xdr:from>
    <xdr:to>
      <xdr:col>111</xdr:col>
      <xdr:colOff>177800</xdr:colOff>
      <xdr:row>75</xdr:row>
      <xdr:rowOff>50279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08782"/>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50032</xdr:rowOff>
    </xdr:from>
    <xdr:to>
      <xdr:col>107</xdr:col>
      <xdr:colOff>50800</xdr:colOff>
      <xdr:row>75</xdr:row>
      <xdr:rowOff>69100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08782"/>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38621</xdr:rowOff>
    </xdr:from>
    <xdr:to>
      <xdr:col>102</xdr:col>
      <xdr:colOff>114300</xdr:colOff>
      <xdr:row>75</xdr:row>
      <xdr:rowOff>69100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97371"/>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23692</xdr:rowOff>
    </xdr:from>
    <xdr:to>
      <xdr:col>116</xdr:col>
      <xdr:colOff>114300</xdr:colOff>
      <xdr:row>75</xdr:row>
      <xdr:rowOff>125292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46569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170929</xdr:rowOff>
    </xdr:from>
    <xdr:to>
      <xdr:col>112</xdr:col>
      <xdr:colOff>38100</xdr:colOff>
      <xdr:row>75</xdr:row>
      <xdr:rowOff>101079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117606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170682</xdr:rowOff>
    </xdr:from>
    <xdr:to>
      <xdr:col>107</xdr:col>
      <xdr:colOff>101600</xdr:colOff>
      <xdr:row>75</xdr:row>
      <xdr:rowOff>100832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117359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18300</xdr:rowOff>
    </xdr:from>
    <xdr:to>
      <xdr:col>102</xdr:col>
      <xdr:colOff>165100</xdr:colOff>
      <xdr:row>75</xdr:row>
      <xdr:rowOff>119900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136427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159271</xdr:rowOff>
    </xdr:from>
    <xdr:to>
      <xdr:col>98</xdr:col>
      <xdr:colOff>38100</xdr:colOff>
      <xdr:row>75</xdr:row>
      <xdr:rowOff>89421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105948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100">
              <a:latin typeface="ＭＳ Ｐゴシック" panose="020B0600070205080204" pitchFamily="50" charset="-128"/>
              <a:ea typeface="ＭＳ Ｐゴシック" panose="020B0600070205080204" pitchFamily="50" charset="-128"/>
            </a:rPr>
            <a:t>133,944</a:t>
          </a:r>
          <a:r>
            <a:rPr kumimoji="1" lang="ja-JP" altLang="en-US" sz="1100">
              <a:latin typeface="ＭＳ Ｐゴシック" panose="020B0600070205080204" pitchFamily="50" charset="-128"/>
              <a:ea typeface="ＭＳ Ｐゴシック" panose="020B0600070205080204" pitchFamily="50" charset="-128"/>
            </a:rPr>
            <a:t>円となっており，全国，県及び類似団体内平均値を上回っている。その要因は，名瀬地区，住用地区，笠利地区において総合支所方式を採用していることや，生活保護事務従事職員，空港管理事務所職員等を配置しているためである。</a:t>
          </a:r>
        </a:p>
        <a:p>
          <a:r>
            <a:rPr kumimoji="1" lang="ja-JP" altLang="en-US" sz="11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100">
              <a:latin typeface="ＭＳ Ｐゴシック" panose="020B0600070205080204" pitchFamily="50" charset="-128"/>
              <a:ea typeface="ＭＳ Ｐゴシック" panose="020B0600070205080204" pitchFamily="50" charset="-128"/>
            </a:rPr>
            <a:t>268,306</a:t>
          </a:r>
          <a:r>
            <a:rPr kumimoji="1" lang="ja-JP" altLang="en-US" sz="1100">
              <a:latin typeface="ＭＳ Ｐゴシック" panose="020B0600070205080204" pitchFamily="50" charset="-128"/>
              <a:ea typeface="ＭＳ Ｐゴシック" panose="020B0600070205080204" pitchFamily="50" charset="-128"/>
            </a:rPr>
            <a:t>円となっており，全国，県及び類似団体内平均値を大幅に上回っている。その主な要因は，年々減少傾向にはあるものの依然として高い水準である生活保護費受給率と介護給付事業費等の伸び率が高い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62,686</a:t>
          </a:r>
          <a:r>
            <a:rPr kumimoji="1" lang="ja-JP" altLang="en-US" sz="1100">
              <a:latin typeface="ＭＳ Ｐゴシック" panose="020B0600070205080204" pitchFamily="50" charset="-128"/>
              <a:ea typeface="ＭＳ Ｐゴシック" panose="020B0600070205080204" pitchFamily="50" charset="-128"/>
            </a:rPr>
            <a:t>円となっており，全国，県平均及び類似団体内平均値を下回っている。</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にかけ大型事業実施に伴い増加していたが、事業完了後は、落ち着いてきたところ。今年度は認定こども園等の整備により増加しており、</a:t>
          </a:r>
          <a:r>
            <a:rPr kumimoji="1" lang="en-US" altLang="ja-JP" sz="1100">
              <a:latin typeface="ＭＳ Ｐゴシック" panose="020B0600070205080204" pitchFamily="50" charset="-128"/>
              <a:ea typeface="ＭＳ Ｐゴシック" panose="020B0600070205080204" pitchFamily="50" charset="-128"/>
            </a:rPr>
            <a:t>R9</a:t>
          </a:r>
          <a:r>
            <a:rPr kumimoji="1" lang="ja-JP" altLang="en-US" sz="1100">
              <a:latin typeface="ＭＳ Ｐゴシック" panose="020B0600070205080204" pitchFamily="50" charset="-128"/>
              <a:ea typeface="ＭＳ Ｐゴシック" panose="020B0600070205080204" pitchFamily="50" charset="-128"/>
            </a:rPr>
            <a:t>以降も大型事業等により、普通建設事業費が年々増加していく見込みである。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117,864</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円となっており，類似団体と比較して高い状況であり，さらに今後も増加が見込まれる。前年度決算より増加している理由は，大型事業による地方債借入分の元金償還開始によるものである。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71,858</a:t>
          </a:r>
          <a:r>
            <a:rPr kumimoji="1" lang="ja-JP" altLang="en-US" sz="1100">
              <a:latin typeface="ＭＳ Ｐゴシック" panose="020B0600070205080204" pitchFamily="50" charset="-128"/>
              <a:ea typeface="ＭＳ Ｐゴシック" panose="020B0600070205080204" pitchFamily="50" charset="-128"/>
            </a:rPr>
            <a:t>円となっており，全国，県平均及び類似団体平均を上回っている。その主な理由は，前年度に引き続き不動産売払収入の増により、公共施設整備事業基金積立金が増加したことなどによるものである。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繰出金は，住民一人あたり</a:t>
          </a:r>
          <a:r>
            <a:rPr kumimoji="1" lang="en-US" altLang="ja-JP" sz="1100">
              <a:latin typeface="ＭＳ Ｐゴシック" panose="020B0600070205080204" pitchFamily="50" charset="-128"/>
              <a:ea typeface="ＭＳ Ｐゴシック" panose="020B0600070205080204" pitchFamily="50" charset="-128"/>
            </a:rPr>
            <a:t>54,423</a:t>
          </a:r>
          <a:r>
            <a:rPr kumimoji="1" lang="ja-JP" altLang="en-US" sz="1100">
              <a:latin typeface="ＭＳ Ｐゴシック" panose="020B0600070205080204" pitchFamily="50" charset="-128"/>
              <a:ea typeface="ＭＳ Ｐゴシック" panose="020B0600070205080204" pitchFamily="50" charset="-128"/>
            </a:rPr>
            <a:t>円となっており，食肉処理施設建設事業が完了し、と畜場特別会計への繰出金が減少したところだが、全国及び類似団体平均を上回っている。特別会計においても、歳入の適正化を図り、本繰入金の負担額を軽減できるよう努める。</a:t>
          </a:r>
        </a:p>
        <a:p>
          <a:r>
            <a:rPr kumimoji="1" lang="ja-JP" altLang="en-US" sz="1100">
              <a:latin typeface="ＭＳ Ｐゴシック" panose="020B0600070205080204" pitchFamily="50" charset="-128"/>
              <a:ea typeface="ＭＳ Ｐゴシック" panose="020B0600070205080204" pitchFamily="50" charset="-128"/>
            </a:rPr>
            <a:t>類似団体平均値よりも住民一人当たりの歳出額が大きい性質の歳出もあることから，財政計画等を遵守し歳出の抑制を行い，健全な財政運営に努めていく。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40,239
40,048
308.33
37,296,037
35,586,999
1,240,242
18,511,982
37,187,033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70297</xdr:rowOff>
    </xdr:from>
    <xdr:to>
      <xdr:col>24</xdr:col>
      <xdr:colOff>63500</xdr:colOff>
      <xdr:row>37</xdr:row>
      <xdr:rowOff>88631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13947"/>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86253</xdr:rowOff>
    </xdr:from>
    <xdr:to>
      <xdr:col>19</xdr:col>
      <xdr:colOff>177800</xdr:colOff>
      <xdr:row>37</xdr:row>
      <xdr:rowOff>88631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2990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86253</xdr:rowOff>
    </xdr:from>
    <xdr:to>
      <xdr:col>15</xdr:col>
      <xdr:colOff>50800</xdr:colOff>
      <xdr:row>37</xdr:row>
      <xdr:rowOff>98278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29903"/>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91694</xdr:rowOff>
    </xdr:from>
    <xdr:to>
      <xdr:col>10</xdr:col>
      <xdr:colOff>114300</xdr:colOff>
      <xdr:row>37</xdr:row>
      <xdr:rowOff>98278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35344"/>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19497</xdr:rowOff>
    </xdr:from>
    <xdr:to>
      <xdr:col>24</xdr:col>
      <xdr:colOff>114300</xdr:colOff>
      <xdr:row>37</xdr:row>
      <xdr:rowOff>121097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150324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37831</xdr:rowOff>
    </xdr:from>
    <xdr:to>
      <xdr:col>20</xdr:col>
      <xdr:colOff>38100</xdr:colOff>
      <xdr:row>37</xdr:row>
      <xdr:rowOff>139431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130558</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7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35453</xdr:rowOff>
    </xdr:from>
    <xdr:to>
      <xdr:col>15</xdr:col>
      <xdr:colOff>101600</xdr:colOff>
      <xdr:row>37</xdr:row>
      <xdr:rowOff>137053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153580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5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47478</xdr:rowOff>
    </xdr:from>
    <xdr:to>
      <xdr:col>10</xdr:col>
      <xdr:colOff>165100</xdr:colOff>
      <xdr:row>37</xdr:row>
      <xdr:rowOff>149078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140205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8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40894</xdr:rowOff>
    </xdr:from>
    <xdr:to>
      <xdr:col>6</xdr:col>
      <xdr:colOff>38100</xdr:colOff>
      <xdr:row>37</xdr:row>
      <xdr:rowOff>142494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133621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117052</xdr:rowOff>
    </xdr:from>
    <xdr:to>
      <xdr:col>24</xdr:col>
      <xdr:colOff>63500</xdr:colOff>
      <xdr:row>57</xdr:row>
      <xdr:rowOff>134705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9702"/>
          <a:ext cx="8382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134705</xdr:rowOff>
    </xdr:from>
    <xdr:to>
      <xdr:col>19</xdr:col>
      <xdr:colOff>177800</xdr:colOff>
      <xdr:row>58</xdr:row>
      <xdr:rowOff>7979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7355"/>
          <a:ext cx="889000" cy="4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165589</xdr:rowOff>
    </xdr:from>
    <xdr:to>
      <xdr:col>15</xdr:col>
      <xdr:colOff>50800</xdr:colOff>
      <xdr:row>58</xdr:row>
      <xdr:rowOff>7979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66789"/>
          <a:ext cx="889000" cy="1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147878</xdr:rowOff>
    </xdr:from>
    <xdr:to>
      <xdr:col>10</xdr:col>
      <xdr:colOff>114300</xdr:colOff>
      <xdr:row>56</xdr:row>
      <xdr:rowOff>165589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49078"/>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39421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66252</xdr:rowOff>
    </xdr:from>
    <xdr:to>
      <xdr:col>24</xdr:col>
      <xdr:colOff>114300</xdr:colOff>
      <xdr:row>57</xdr:row>
      <xdr:rowOff>167852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89129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83905</xdr:rowOff>
    </xdr:from>
    <xdr:to>
      <xdr:col>20</xdr:col>
      <xdr:colOff>38100</xdr:colOff>
      <xdr:row>58</xdr:row>
      <xdr:rowOff>14055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30582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128629</xdr:rowOff>
    </xdr:from>
    <xdr:to>
      <xdr:col>15</xdr:col>
      <xdr:colOff>101600</xdr:colOff>
      <xdr:row>58</xdr:row>
      <xdr:rowOff>58779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75306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114789</xdr:rowOff>
    </xdr:from>
    <xdr:to>
      <xdr:col>10</xdr:col>
      <xdr:colOff>165100</xdr:colOff>
      <xdr:row>57</xdr:row>
      <xdr:rowOff>44939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61466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9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97078</xdr:rowOff>
    </xdr:from>
    <xdr:to>
      <xdr:col>6</xdr:col>
      <xdr:colOff>38100</xdr:colOff>
      <xdr:row>57</xdr:row>
      <xdr:rowOff>27228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43755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87686</xdr:rowOff>
    </xdr:from>
    <xdr:to>
      <xdr:col>24</xdr:col>
      <xdr:colOff>63500</xdr:colOff>
      <xdr:row>73</xdr:row>
      <xdr:rowOff>127222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03536"/>
          <a:ext cx="838200" cy="3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127222</xdr:rowOff>
    </xdr:from>
    <xdr:to>
      <xdr:col>19</xdr:col>
      <xdr:colOff>177800</xdr:colOff>
      <xdr:row>74</xdr:row>
      <xdr:rowOff>23244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643072"/>
          <a:ext cx="889000" cy="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129718</xdr:rowOff>
    </xdr:from>
    <xdr:to>
      <xdr:col>15</xdr:col>
      <xdr:colOff>50800</xdr:colOff>
      <xdr:row>74</xdr:row>
      <xdr:rowOff>23244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645568"/>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129718</xdr:rowOff>
    </xdr:from>
    <xdr:to>
      <xdr:col>10</xdr:col>
      <xdr:colOff>114300</xdr:colOff>
      <xdr:row>74</xdr:row>
      <xdr:rowOff>81197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645568"/>
          <a:ext cx="889000" cy="1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36886</xdr:rowOff>
    </xdr:from>
    <xdr:to>
      <xdr:col>24</xdr:col>
      <xdr:colOff>114300</xdr:colOff>
      <xdr:row>73</xdr:row>
      <xdr:rowOff>138486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59763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0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76422</xdr:rowOff>
    </xdr:from>
    <xdr:to>
      <xdr:col>20</xdr:col>
      <xdr:colOff>38100</xdr:colOff>
      <xdr:row>74</xdr:row>
      <xdr:rowOff>6572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23099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3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143894</xdr:rowOff>
    </xdr:from>
    <xdr:to>
      <xdr:col>15</xdr:col>
      <xdr:colOff>101600</xdr:colOff>
      <xdr:row>74</xdr:row>
      <xdr:rowOff>74044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90571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78918</xdr:rowOff>
    </xdr:from>
    <xdr:to>
      <xdr:col>10</xdr:col>
      <xdr:colOff>165100</xdr:colOff>
      <xdr:row>74</xdr:row>
      <xdr:rowOff>9068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25595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36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30397</xdr:rowOff>
    </xdr:from>
    <xdr:to>
      <xdr:col>6</xdr:col>
      <xdr:colOff>38100</xdr:colOff>
      <xdr:row>74</xdr:row>
      <xdr:rowOff>131997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7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148524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49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112223</xdr:rowOff>
    </xdr:from>
    <xdr:to>
      <xdr:col>24</xdr:col>
      <xdr:colOff>63500</xdr:colOff>
      <xdr:row>97</xdr:row>
      <xdr:rowOff>112359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42873"/>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112223</xdr:rowOff>
    </xdr:from>
    <xdr:to>
      <xdr:col>19</xdr:col>
      <xdr:colOff>177800</xdr:colOff>
      <xdr:row>97</xdr:row>
      <xdr:rowOff>112333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2873"/>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112333</xdr:rowOff>
    </xdr:from>
    <xdr:to>
      <xdr:col>15</xdr:col>
      <xdr:colOff>50800</xdr:colOff>
      <xdr:row>97</xdr:row>
      <xdr:rowOff>148831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2983"/>
          <a:ext cx="8890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148831</xdr:rowOff>
    </xdr:from>
    <xdr:to>
      <xdr:col>10</xdr:col>
      <xdr:colOff>114300</xdr:colOff>
      <xdr:row>98</xdr:row>
      <xdr:rowOff>29612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9481"/>
          <a:ext cx="889000" cy="5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61559</xdr:rowOff>
    </xdr:from>
    <xdr:to>
      <xdr:col>24</xdr:col>
      <xdr:colOff>114300</xdr:colOff>
      <xdr:row>97</xdr:row>
      <xdr:rowOff>163159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39986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61423</xdr:rowOff>
    </xdr:from>
    <xdr:to>
      <xdr:col>20</xdr:col>
      <xdr:colOff>38100</xdr:colOff>
      <xdr:row>97</xdr:row>
      <xdr:rowOff>163023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154150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61533</xdr:rowOff>
    </xdr:from>
    <xdr:to>
      <xdr:col>15</xdr:col>
      <xdr:colOff>101600</xdr:colOff>
      <xdr:row>97</xdr:row>
      <xdr:rowOff>163133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154260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98031</xdr:rowOff>
    </xdr:from>
    <xdr:to>
      <xdr:col>10</xdr:col>
      <xdr:colOff>165100</xdr:colOff>
      <xdr:row>98</xdr:row>
      <xdr:rowOff>28181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19308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150262</xdr:rowOff>
    </xdr:from>
    <xdr:to>
      <xdr:col>6</xdr:col>
      <xdr:colOff>38100</xdr:colOff>
      <xdr:row>98</xdr:row>
      <xdr:rowOff>80412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26771</xdr:rowOff>
    </xdr:from>
    <xdr:to>
      <xdr:col>55</xdr:col>
      <xdr:colOff>0</xdr:colOff>
      <xdr:row>38</xdr:row>
      <xdr:rowOff>33858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41871"/>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33858</xdr:rowOff>
    </xdr:from>
    <xdr:to>
      <xdr:col>50</xdr:col>
      <xdr:colOff>114300</xdr:colOff>
      <xdr:row>38</xdr:row>
      <xdr:rowOff>35916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895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22885</xdr:rowOff>
    </xdr:from>
    <xdr:to>
      <xdr:col>45</xdr:col>
      <xdr:colOff>177800</xdr:colOff>
      <xdr:row>38</xdr:row>
      <xdr:rowOff>35916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37985"/>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22885</xdr:rowOff>
    </xdr:from>
    <xdr:to>
      <xdr:col>41</xdr:col>
      <xdr:colOff>50800</xdr:colOff>
      <xdr:row>38</xdr:row>
      <xdr:rowOff>23800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379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147422</xdr:rowOff>
    </xdr:from>
    <xdr:to>
      <xdr:col>55</xdr:col>
      <xdr:colOff>50800</xdr:colOff>
      <xdr:row>38</xdr:row>
      <xdr:rowOff>77572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86530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154508</xdr:rowOff>
    </xdr:from>
    <xdr:to>
      <xdr:col>50</xdr:col>
      <xdr:colOff>165100</xdr:colOff>
      <xdr:row>38</xdr:row>
      <xdr:rowOff>84658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75785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0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156566</xdr:rowOff>
    </xdr:from>
    <xdr:to>
      <xdr:col>46</xdr:col>
      <xdr:colOff>38100</xdr:colOff>
      <xdr:row>38</xdr:row>
      <xdr:rowOff>86716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77843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143535</xdr:rowOff>
    </xdr:from>
    <xdr:to>
      <xdr:col>41</xdr:col>
      <xdr:colOff>101600</xdr:colOff>
      <xdr:row>38</xdr:row>
      <xdr:rowOff>73685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64812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79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144450</xdr:rowOff>
    </xdr:from>
    <xdr:to>
      <xdr:col>36</xdr:col>
      <xdr:colOff>165100</xdr:colOff>
      <xdr:row>38</xdr:row>
      <xdr:rowOff>74600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65727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147682</xdr:rowOff>
    </xdr:from>
    <xdr:to>
      <xdr:col>55</xdr:col>
      <xdr:colOff>0</xdr:colOff>
      <xdr:row>56</xdr:row>
      <xdr:rowOff>49308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77432"/>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147682</xdr:rowOff>
    </xdr:from>
    <xdr:to>
      <xdr:col>50</xdr:col>
      <xdr:colOff>114300</xdr:colOff>
      <xdr:row>56</xdr:row>
      <xdr:rowOff>95752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77432"/>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30886</xdr:rowOff>
    </xdr:from>
    <xdr:to>
      <xdr:col>45</xdr:col>
      <xdr:colOff>177800</xdr:colOff>
      <xdr:row>56</xdr:row>
      <xdr:rowOff>95752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32086"/>
          <a:ext cx="889000" cy="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30886</xdr:rowOff>
    </xdr:from>
    <xdr:to>
      <xdr:col>41</xdr:col>
      <xdr:colOff>50800</xdr:colOff>
      <xdr:row>56</xdr:row>
      <xdr:rowOff>142501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32086"/>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169958</xdr:rowOff>
    </xdr:from>
    <xdr:to>
      <xdr:col>55</xdr:col>
      <xdr:colOff>50800</xdr:colOff>
      <xdr:row>56</xdr:row>
      <xdr:rowOff>100108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21385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96882</xdr:rowOff>
    </xdr:from>
    <xdr:to>
      <xdr:col>50</xdr:col>
      <xdr:colOff>165100</xdr:colOff>
      <xdr:row>56</xdr:row>
      <xdr:rowOff>27032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43559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44952</xdr:rowOff>
    </xdr:from>
    <xdr:to>
      <xdr:col>46</xdr:col>
      <xdr:colOff>38100</xdr:colOff>
      <xdr:row>56</xdr:row>
      <xdr:rowOff>146552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163079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151536</xdr:rowOff>
    </xdr:from>
    <xdr:to>
      <xdr:col>41</xdr:col>
      <xdr:colOff>101600</xdr:colOff>
      <xdr:row>56</xdr:row>
      <xdr:rowOff>81686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98213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91701</xdr:rowOff>
    </xdr:from>
    <xdr:to>
      <xdr:col>36</xdr:col>
      <xdr:colOff>165100</xdr:colOff>
      <xdr:row>57</xdr:row>
      <xdr:rowOff>21851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38378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162201</xdr:rowOff>
    </xdr:from>
    <xdr:to>
      <xdr:col>55</xdr:col>
      <xdr:colOff>0</xdr:colOff>
      <xdr:row>78</xdr:row>
      <xdr:rowOff>4091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63851"/>
          <a:ext cx="8382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140370</xdr:rowOff>
    </xdr:from>
    <xdr:to>
      <xdr:col>50</xdr:col>
      <xdr:colOff>114300</xdr:colOff>
      <xdr:row>78</xdr:row>
      <xdr:rowOff>4091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70570"/>
          <a:ext cx="889000" cy="2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85147</xdr:rowOff>
    </xdr:from>
    <xdr:to>
      <xdr:col>45</xdr:col>
      <xdr:colOff>177800</xdr:colOff>
      <xdr:row>76</xdr:row>
      <xdr:rowOff>140370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15347"/>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54563</xdr:rowOff>
    </xdr:from>
    <xdr:to>
      <xdr:col>41</xdr:col>
      <xdr:colOff>50800</xdr:colOff>
      <xdr:row>76</xdr:row>
      <xdr:rowOff>85147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84763"/>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111401</xdr:rowOff>
    </xdr:from>
    <xdr:to>
      <xdr:col>55</xdr:col>
      <xdr:colOff>50800</xdr:colOff>
      <xdr:row>78</xdr:row>
      <xdr:rowOff>41551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89828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124741</xdr:rowOff>
    </xdr:from>
    <xdr:to>
      <xdr:col>50</xdr:col>
      <xdr:colOff>165100</xdr:colOff>
      <xdr:row>78</xdr:row>
      <xdr:rowOff>54891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46018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89570</xdr:rowOff>
    </xdr:from>
    <xdr:to>
      <xdr:col>46</xdr:col>
      <xdr:colOff>38100</xdr:colOff>
      <xdr:row>77</xdr:row>
      <xdr:rowOff>19720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36247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9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34347</xdr:rowOff>
    </xdr:from>
    <xdr:to>
      <xdr:col>41</xdr:col>
      <xdr:colOff>101600</xdr:colOff>
      <xdr:row>76</xdr:row>
      <xdr:rowOff>135947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152473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3763</xdr:rowOff>
    </xdr:from>
    <xdr:to>
      <xdr:col>36</xdr:col>
      <xdr:colOff>165100</xdr:colOff>
      <xdr:row>76</xdr:row>
      <xdr:rowOff>105363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121890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13071</xdr:rowOff>
    </xdr:from>
    <xdr:to>
      <xdr:col>55</xdr:col>
      <xdr:colOff>0</xdr:colOff>
      <xdr:row>96</xdr:row>
      <xdr:rowOff>59697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72271"/>
          <a:ext cx="838200" cy="4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19304</xdr:rowOff>
    </xdr:from>
    <xdr:to>
      <xdr:col>50</xdr:col>
      <xdr:colOff>114300</xdr:colOff>
      <xdr:row>96</xdr:row>
      <xdr:rowOff>59697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78504"/>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155344</xdr:rowOff>
    </xdr:from>
    <xdr:to>
      <xdr:col>45</xdr:col>
      <xdr:colOff>177800</xdr:colOff>
      <xdr:row>96</xdr:row>
      <xdr:rowOff>19304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43094"/>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56170</xdr:rowOff>
    </xdr:from>
    <xdr:to>
      <xdr:col>41</xdr:col>
      <xdr:colOff>50800</xdr:colOff>
      <xdr:row>95</xdr:row>
      <xdr:rowOff>155344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172470"/>
          <a:ext cx="889000" cy="27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133721</xdr:rowOff>
    </xdr:from>
    <xdr:to>
      <xdr:col>55</xdr:col>
      <xdr:colOff>50800</xdr:colOff>
      <xdr:row>96</xdr:row>
      <xdr:rowOff>63871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156598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8897</xdr:rowOff>
    </xdr:from>
    <xdr:to>
      <xdr:col>50</xdr:col>
      <xdr:colOff>165100</xdr:colOff>
      <xdr:row>96</xdr:row>
      <xdr:rowOff>110497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127024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139954</xdr:rowOff>
    </xdr:from>
    <xdr:to>
      <xdr:col>46</xdr:col>
      <xdr:colOff>38100</xdr:colOff>
      <xdr:row>96</xdr:row>
      <xdr:rowOff>70104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86631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104544</xdr:rowOff>
    </xdr:from>
    <xdr:to>
      <xdr:col>41</xdr:col>
      <xdr:colOff>101600</xdr:colOff>
      <xdr:row>96</xdr:row>
      <xdr:rowOff>34694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51221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5370</xdr:rowOff>
    </xdr:from>
    <xdr:to>
      <xdr:col>36</xdr:col>
      <xdr:colOff>165100</xdr:colOff>
      <xdr:row>94</xdr:row>
      <xdr:rowOff>106970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123497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89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25914</xdr:rowOff>
    </xdr:from>
    <xdr:to>
      <xdr:col>85</xdr:col>
      <xdr:colOff>127000</xdr:colOff>
      <xdr:row>37</xdr:row>
      <xdr:rowOff>53022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69564"/>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11646</xdr:rowOff>
    </xdr:from>
    <xdr:to>
      <xdr:col>81</xdr:col>
      <xdr:colOff>50800</xdr:colOff>
      <xdr:row>37</xdr:row>
      <xdr:rowOff>53022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55296"/>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152292</xdr:rowOff>
    </xdr:from>
    <xdr:to>
      <xdr:col>76</xdr:col>
      <xdr:colOff>114300</xdr:colOff>
      <xdr:row>37</xdr:row>
      <xdr:rowOff>11646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24492"/>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152292</xdr:rowOff>
    </xdr:from>
    <xdr:to>
      <xdr:col>71</xdr:col>
      <xdr:colOff>177800</xdr:colOff>
      <xdr:row>37</xdr:row>
      <xdr:rowOff>47993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24492"/>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146564</xdr:rowOff>
    </xdr:from>
    <xdr:to>
      <xdr:col>85</xdr:col>
      <xdr:colOff>177800</xdr:colOff>
      <xdr:row>37</xdr:row>
      <xdr:rowOff>76714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61491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2222</xdr:rowOff>
    </xdr:from>
    <xdr:to>
      <xdr:col>81</xdr:col>
      <xdr:colOff>101600</xdr:colOff>
      <xdr:row>37</xdr:row>
      <xdr:rowOff>103822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94949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132296</xdr:rowOff>
    </xdr:from>
    <xdr:to>
      <xdr:col>76</xdr:col>
      <xdr:colOff>165100</xdr:colOff>
      <xdr:row>37</xdr:row>
      <xdr:rowOff>62446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53573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101492</xdr:rowOff>
    </xdr:from>
    <xdr:to>
      <xdr:col>72</xdr:col>
      <xdr:colOff>38100</xdr:colOff>
      <xdr:row>37</xdr:row>
      <xdr:rowOff>31642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168643</xdr:rowOff>
    </xdr:from>
    <xdr:to>
      <xdr:col>67</xdr:col>
      <xdr:colOff>101600</xdr:colOff>
      <xdr:row>37</xdr:row>
      <xdr:rowOff>98793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89920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66487</xdr:rowOff>
    </xdr:from>
    <xdr:to>
      <xdr:col>85</xdr:col>
      <xdr:colOff>127000</xdr:colOff>
      <xdr:row>56</xdr:row>
      <xdr:rowOff>80881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67687"/>
          <a:ext cx="838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2250</xdr:rowOff>
    </xdr:from>
    <xdr:to>
      <xdr:col>81</xdr:col>
      <xdr:colOff>50800</xdr:colOff>
      <xdr:row>56</xdr:row>
      <xdr:rowOff>80881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03450"/>
          <a:ext cx="889000" cy="7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143677</xdr:rowOff>
    </xdr:from>
    <xdr:to>
      <xdr:col>76</xdr:col>
      <xdr:colOff>114300</xdr:colOff>
      <xdr:row>56</xdr:row>
      <xdr:rowOff>2250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01977"/>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143677</xdr:rowOff>
    </xdr:from>
    <xdr:to>
      <xdr:col>71</xdr:col>
      <xdr:colOff>177800</xdr:colOff>
      <xdr:row>55</xdr:row>
      <xdr:rowOff>76805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01977"/>
          <a:ext cx="889000" cy="10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15687</xdr:rowOff>
    </xdr:from>
    <xdr:to>
      <xdr:col>85</xdr:col>
      <xdr:colOff>177800</xdr:colOff>
      <xdr:row>56</xdr:row>
      <xdr:rowOff>117287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165564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30081</xdr:rowOff>
    </xdr:from>
    <xdr:to>
      <xdr:col>81</xdr:col>
      <xdr:colOff>101600</xdr:colOff>
      <xdr:row>56</xdr:row>
      <xdr:rowOff>131681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148208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0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122900</xdr:rowOff>
    </xdr:from>
    <xdr:to>
      <xdr:col>76</xdr:col>
      <xdr:colOff>165100</xdr:colOff>
      <xdr:row>56</xdr:row>
      <xdr:rowOff>53050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69577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2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92877</xdr:rowOff>
    </xdr:from>
    <xdr:to>
      <xdr:col>72</xdr:col>
      <xdr:colOff>38100</xdr:colOff>
      <xdr:row>55</xdr:row>
      <xdr:rowOff>23027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3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39554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2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26005</xdr:rowOff>
    </xdr:from>
    <xdr:to>
      <xdr:col>67</xdr:col>
      <xdr:colOff>101600</xdr:colOff>
      <xdr:row>55</xdr:row>
      <xdr:rowOff>127605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144132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66046</xdr:rowOff>
    </xdr:from>
    <xdr:to>
      <xdr:col>85</xdr:col>
      <xdr:colOff>127000</xdr:colOff>
      <xdr:row>77</xdr:row>
      <xdr:rowOff>166720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67696"/>
          <a:ext cx="838200" cy="10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158972</xdr:rowOff>
    </xdr:from>
    <xdr:to>
      <xdr:col>81</xdr:col>
      <xdr:colOff>50800</xdr:colOff>
      <xdr:row>77</xdr:row>
      <xdr:rowOff>166720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60622"/>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115629</xdr:rowOff>
    </xdr:from>
    <xdr:to>
      <xdr:col>76</xdr:col>
      <xdr:colOff>114300</xdr:colOff>
      <xdr:row>77</xdr:row>
      <xdr:rowOff>158972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17279"/>
          <a:ext cx="8890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115629</xdr:rowOff>
    </xdr:from>
    <xdr:to>
      <xdr:col>71</xdr:col>
      <xdr:colOff>177800</xdr:colOff>
      <xdr:row>77</xdr:row>
      <xdr:rowOff>162561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17279"/>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15246</xdr:rowOff>
    </xdr:from>
    <xdr:to>
      <xdr:col>85</xdr:col>
      <xdr:colOff>177800</xdr:colOff>
      <xdr:row>77</xdr:row>
      <xdr:rowOff>116846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38123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115920</xdr:rowOff>
    </xdr:from>
    <xdr:to>
      <xdr:col>81</xdr:col>
      <xdr:colOff>101600</xdr:colOff>
      <xdr:row>78</xdr:row>
      <xdr:rowOff>46070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62597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09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108172</xdr:rowOff>
    </xdr:from>
    <xdr:to>
      <xdr:col>76</xdr:col>
      <xdr:colOff>165100</xdr:colOff>
      <xdr:row>78</xdr:row>
      <xdr:rowOff>38322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54849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64829</xdr:rowOff>
    </xdr:from>
    <xdr:to>
      <xdr:col>72</xdr:col>
      <xdr:colOff>38100</xdr:colOff>
      <xdr:row>77</xdr:row>
      <xdr:rowOff>166429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11506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04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111761</xdr:rowOff>
    </xdr:from>
    <xdr:to>
      <xdr:col>67</xdr:col>
      <xdr:colOff>101600</xdr:colOff>
      <xdr:row>78</xdr:row>
      <xdr:rowOff>41911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33038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128727</xdr:rowOff>
    </xdr:from>
    <xdr:to>
      <xdr:col>85</xdr:col>
      <xdr:colOff>127000</xdr:colOff>
      <xdr:row>93</xdr:row>
      <xdr:rowOff>20752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5902127"/>
          <a:ext cx="8382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20752</xdr:rowOff>
    </xdr:from>
    <xdr:to>
      <xdr:col>81</xdr:col>
      <xdr:colOff>50800</xdr:colOff>
      <xdr:row>93</xdr:row>
      <xdr:rowOff>79172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5965602"/>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79172</xdr:rowOff>
    </xdr:from>
    <xdr:to>
      <xdr:col>76</xdr:col>
      <xdr:colOff>114300</xdr:colOff>
      <xdr:row>93</xdr:row>
      <xdr:rowOff>151054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024022"/>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151054</xdr:rowOff>
    </xdr:from>
    <xdr:to>
      <xdr:col>71</xdr:col>
      <xdr:colOff>177800</xdr:colOff>
      <xdr:row>94</xdr:row>
      <xdr:rowOff>21907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095904"/>
          <a:ext cx="8890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77927</xdr:rowOff>
    </xdr:from>
    <xdr:to>
      <xdr:col>85</xdr:col>
      <xdr:colOff>177800</xdr:colOff>
      <xdr:row>93</xdr:row>
      <xdr:rowOff>8077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8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100804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0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141402</xdr:rowOff>
    </xdr:from>
    <xdr:to>
      <xdr:col>81</xdr:col>
      <xdr:colOff>101600</xdr:colOff>
      <xdr:row>93</xdr:row>
      <xdr:rowOff>71552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9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88079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69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28372</xdr:rowOff>
    </xdr:from>
    <xdr:to>
      <xdr:col>76</xdr:col>
      <xdr:colOff>165100</xdr:colOff>
      <xdr:row>93</xdr:row>
      <xdr:rowOff>129972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9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146499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74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100254</xdr:rowOff>
    </xdr:from>
    <xdr:to>
      <xdr:col>72</xdr:col>
      <xdr:colOff>38100</xdr:colOff>
      <xdr:row>94</xdr:row>
      <xdr:rowOff>30404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4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46931</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82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142557</xdr:rowOff>
    </xdr:from>
    <xdr:to>
      <xdr:col>67</xdr:col>
      <xdr:colOff>101600</xdr:colOff>
      <xdr:row>94</xdr:row>
      <xdr:rowOff>72707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0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89234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141,889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円となっており，類似団体と比較して高い状況が続いている。その主な要因は，財政調整基金等の基金への積立によるものである。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358,652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である。年々減少傾向にはあるものの依然として高い水準である生活保護費受給率が全国的にみても高く，また、低所得者等に対する重点支援交付金事業等の実施等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26,745</a:t>
          </a:r>
          <a:r>
            <a:rPr kumimoji="1" lang="ja-JP" altLang="en-US" sz="1300">
              <a:latin typeface="ＭＳ Ｐゴシック" panose="020B0600070205080204" pitchFamily="50" charset="-128"/>
              <a:ea typeface="ＭＳ Ｐゴシック" panose="020B0600070205080204" pitchFamily="50" charset="-128"/>
            </a:rPr>
            <a:t>円となっており，昨年度から減少している。その主な要因は，農村環境改善センター改修事業や農業創出緊急支援事業などの事業完了によるものである。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71,618</a:t>
          </a:r>
          <a:r>
            <a:rPr kumimoji="1" lang="ja-JP" altLang="en-US" sz="1300">
              <a:latin typeface="ＭＳ Ｐゴシック" panose="020B0600070205080204" pitchFamily="50" charset="-128"/>
              <a:ea typeface="ＭＳ Ｐゴシック" panose="020B0600070205080204" pitchFamily="50" charset="-128"/>
            </a:rPr>
            <a:t>円となっており，昨年度から増加している。その主な要因は、道路事業及び住宅事業の実施によるものである。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117,864</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円となっており，引き続き，類似団体と比較して高い状況である。その主な要因は，大規模な施設整備事業の償還が開始されたことによるものである。</a:t>
          </a:r>
        </a:p>
        <a:p>
          <a:r>
            <a:rPr kumimoji="1" lang="ja-JP" altLang="en-US" sz="1300">
              <a:latin typeface="ＭＳ Ｐゴシック" panose="020B0600070205080204" pitchFamily="50" charset="-128"/>
              <a:ea typeface="ＭＳ Ｐゴシック" panose="020B0600070205080204" pitchFamily="50" charset="-128"/>
            </a:rPr>
            <a:t>類似団体平均値よりも住民一人当たりの歳出額が大きい目的の歳出もあることから、今後も本市財政計画や定員適正化計画等を遵守し歳出の抑制を行い，健全な財政運営に努めていく。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財政調整基金残高は，前年度剰余金や補正剰余金等による</a:t>
          </a:r>
          <a:r>
            <a:rPr kumimoji="1" lang="en-US" altLang="ja-JP" sz="1000">
              <a:latin typeface="ＭＳ ゴシック" pitchFamily="49" charset="-128"/>
              <a:ea typeface="ＭＳ ゴシック" pitchFamily="49" charset="-128"/>
            </a:rPr>
            <a:t>898,900</a:t>
          </a:r>
          <a:r>
            <a:rPr kumimoji="1" lang="ja-JP" altLang="en-US" sz="1000">
              <a:latin typeface="ＭＳ ゴシック" pitchFamily="49" charset="-128"/>
              <a:ea typeface="ＭＳ ゴシック" pitchFamily="49" charset="-128"/>
            </a:rPr>
            <a:t>千円の積立及び</a:t>
          </a:r>
          <a:r>
            <a:rPr kumimoji="1" lang="en-US" altLang="ja-JP" sz="1000">
              <a:latin typeface="ＭＳ ゴシック" pitchFamily="49" charset="-128"/>
              <a:ea typeface="ＭＳ ゴシック" pitchFamily="49" charset="-128"/>
            </a:rPr>
            <a:t>166,028</a:t>
          </a:r>
          <a:r>
            <a:rPr kumimoji="1" lang="ja-JP" altLang="en-US" sz="1000">
              <a:latin typeface="ＭＳ ゴシック" pitchFamily="49" charset="-128"/>
              <a:ea typeface="ＭＳ ゴシック" pitchFamily="49" charset="-128"/>
            </a:rPr>
            <a:t>千円の取崩しを行い残高が</a:t>
          </a:r>
          <a:r>
            <a:rPr kumimoji="1" lang="en-US" altLang="ja-JP" sz="1000">
              <a:latin typeface="ＭＳ ゴシック" pitchFamily="49" charset="-128"/>
              <a:ea typeface="ＭＳ ゴシック" pitchFamily="49" charset="-128"/>
            </a:rPr>
            <a:t>4,903,523</a:t>
          </a:r>
          <a:r>
            <a:rPr kumimoji="1" lang="ja-JP" altLang="en-US" sz="1000">
              <a:latin typeface="ＭＳ ゴシック" pitchFamily="49" charset="-128"/>
              <a:ea typeface="ＭＳ ゴシック" pitchFamily="49" charset="-128"/>
            </a:rPr>
            <a:t>千円となり，前年度決算より標準財政規模比</a:t>
          </a:r>
          <a:r>
            <a:rPr kumimoji="1" lang="en-US" altLang="ja-JP" sz="1000">
              <a:latin typeface="ＭＳ ゴシック" pitchFamily="49" charset="-128"/>
              <a:ea typeface="ＭＳ ゴシック" pitchFamily="49" charset="-128"/>
            </a:rPr>
            <a:t>3.43</a:t>
          </a:r>
          <a:r>
            <a:rPr kumimoji="1" lang="ja-JP" altLang="en-US" sz="1000">
              <a:latin typeface="ＭＳ ゴシック" pitchFamily="49" charset="-128"/>
              <a:ea typeface="ＭＳ ゴシック" pitchFamily="49" charset="-128"/>
            </a:rPr>
            <a:t>ポイント増となった。</a:t>
          </a:r>
        </a:p>
        <a:p>
          <a:r>
            <a:rPr kumimoji="1" lang="ja-JP" altLang="en-US" sz="1000">
              <a:latin typeface="ＭＳ ゴシック" pitchFamily="49" charset="-128"/>
              <a:ea typeface="ＭＳ ゴシック" pitchFamily="49" charset="-128"/>
            </a:rPr>
            <a:t>　実質収支額は，翌年度に繰り越すべき財源（災害復旧事業費含む）</a:t>
          </a:r>
          <a:r>
            <a:rPr kumimoji="1" lang="en-US" altLang="ja-JP" sz="1000">
              <a:latin typeface="ＭＳ ゴシック" pitchFamily="49" charset="-128"/>
              <a:ea typeface="ＭＳ ゴシック" pitchFamily="49" charset="-128"/>
            </a:rPr>
            <a:t>468,796</a:t>
          </a:r>
          <a:r>
            <a:rPr kumimoji="1" lang="ja-JP" altLang="en-US" sz="1000">
              <a:latin typeface="ＭＳ ゴシック" pitchFamily="49" charset="-128"/>
              <a:ea typeface="ＭＳ ゴシック" pitchFamily="49" charset="-128"/>
            </a:rPr>
            <a:t>千円を除いた</a:t>
          </a:r>
          <a:r>
            <a:rPr kumimoji="1" lang="en-US" altLang="ja-JP" sz="1000">
              <a:latin typeface="ＭＳ ゴシック" pitchFamily="49" charset="-128"/>
              <a:ea typeface="ＭＳ ゴシック" pitchFamily="49" charset="-128"/>
            </a:rPr>
            <a:t>1,240,242</a:t>
          </a:r>
          <a:r>
            <a:rPr kumimoji="1" lang="ja-JP" altLang="en-US" sz="1000">
              <a:latin typeface="ＭＳ ゴシック" pitchFamily="49" charset="-128"/>
              <a:ea typeface="ＭＳ ゴシック" pitchFamily="49" charset="-128"/>
            </a:rPr>
            <a:t>千円となり，前年度決算より標準財政規模比</a:t>
          </a:r>
          <a:r>
            <a:rPr kumimoji="1" lang="en-US" altLang="ja-JP" sz="1000">
              <a:latin typeface="ＭＳ ゴシック" pitchFamily="49" charset="-128"/>
              <a:ea typeface="ＭＳ ゴシック" pitchFamily="49" charset="-128"/>
            </a:rPr>
            <a:t>1.32</a:t>
          </a:r>
          <a:r>
            <a:rPr kumimoji="1" lang="ja-JP" altLang="en-US" sz="1000">
              <a:latin typeface="ＭＳ ゴシック" pitchFamily="49" charset="-128"/>
              <a:ea typeface="ＭＳ ゴシック" pitchFamily="49" charset="-128"/>
            </a:rPr>
            <a:t>ポイント増となった。</a:t>
          </a:r>
        </a:p>
        <a:p>
          <a:r>
            <a:rPr kumimoji="1" lang="ja-JP" altLang="en-US" sz="1000">
              <a:latin typeface="ＭＳ ゴシック" pitchFamily="49" charset="-128"/>
              <a:ea typeface="ＭＳ ゴシック" pitchFamily="49" charset="-128"/>
            </a:rPr>
            <a:t>　実質単年度収支は，単年度収支</a:t>
          </a:r>
          <a:r>
            <a:rPr kumimoji="1" lang="en-US" altLang="ja-JP" sz="1000">
              <a:latin typeface="ＭＳ ゴシック" pitchFamily="49" charset="-128"/>
              <a:ea typeface="ＭＳ ゴシック" pitchFamily="49" charset="-128"/>
            </a:rPr>
            <a:t>266,826</a:t>
          </a:r>
          <a:r>
            <a:rPr kumimoji="1" lang="ja-JP" altLang="en-US" sz="1000">
              <a:latin typeface="ＭＳ ゴシック" pitchFamily="49" charset="-128"/>
              <a:ea typeface="ＭＳ ゴシック" pitchFamily="49" charset="-128"/>
            </a:rPr>
            <a:t>千円に積立金</a:t>
          </a:r>
          <a:r>
            <a:rPr kumimoji="1" lang="en-US" altLang="ja-JP" sz="1000">
              <a:latin typeface="ＭＳ ゴシック" pitchFamily="49" charset="-128"/>
              <a:ea typeface="ＭＳ ゴシック" pitchFamily="49" charset="-128"/>
            </a:rPr>
            <a:t>898,900</a:t>
          </a:r>
          <a:r>
            <a:rPr kumimoji="1" lang="ja-JP" altLang="en-US" sz="1000">
              <a:latin typeface="ＭＳ ゴシック" pitchFamily="49" charset="-128"/>
              <a:ea typeface="ＭＳ ゴシック" pitchFamily="49" charset="-128"/>
            </a:rPr>
            <a:t>千円を加え，積立金取崩額</a:t>
          </a:r>
          <a:r>
            <a:rPr kumimoji="1" lang="en-US" altLang="ja-JP" sz="1000">
              <a:latin typeface="ＭＳ ゴシック" pitchFamily="49" charset="-128"/>
              <a:ea typeface="ＭＳ ゴシック" pitchFamily="49" charset="-128"/>
            </a:rPr>
            <a:t>166,028</a:t>
          </a:r>
          <a:r>
            <a:rPr kumimoji="1" lang="ja-JP" altLang="en-US" sz="1000">
              <a:latin typeface="ＭＳ ゴシック" pitchFamily="49" charset="-128"/>
              <a:ea typeface="ＭＳ ゴシック" pitchFamily="49" charset="-128"/>
            </a:rPr>
            <a:t>千円を除いた</a:t>
          </a:r>
          <a:r>
            <a:rPr kumimoji="1" lang="en-US" altLang="ja-JP" sz="1000">
              <a:latin typeface="ＭＳ ゴシック" pitchFamily="49" charset="-128"/>
              <a:ea typeface="ＭＳ ゴシック" pitchFamily="49" charset="-128"/>
            </a:rPr>
            <a:t>999,698</a:t>
          </a:r>
          <a:r>
            <a:rPr kumimoji="1" lang="ja-JP" altLang="en-US" sz="1000">
              <a:latin typeface="ＭＳ ゴシック" pitchFamily="49" charset="-128"/>
              <a:ea typeface="ＭＳ ゴシック" pitchFamily="49" charset="-128"/>
            </a:rPr>
            <a:t>千円である。前年度決算より標準財政規模比</a:t>
          </a:r>
          <a:r>
            <a:rPr kumimoji="1" lang="en-US" altLang="ja-JP" sz="1000">
              <a:latin typeface="ＭＳ ゴシック" pitchFamily="49" charset="-128"/>
              <a:ea typeface="ＭＳ ゴシック" pitchFamily="49" charset="-128"/>
            </a:rPr>
            <a:t>4.7</a:t>
          </a:r>
          <a:r>
            <a:rPr kumimoji="1" lang="ja-JP" altLang="en-US" sz="1000">
              <a:latin typeface="ＭＳ ゴシック" pitchFamily="49" charset="-128"/>
              <a:ea typeface="ＭＳ ゴシック" pitchFamily="49" charset="-128"/>
            </a:rPr>
            <a:t>ポイント増となった。</a:t>
          </a:r>
        </a:p>
        <a:p>
          <a:r>
            <a:rPr kumimoji="1" lang="ja-JP" altLang="en-US" sz="1000">
              <a:latin typeface="ＭＳ ゴシック" pitchFamily="49" charset="-128"/>
              <a:ea typeface="ＭＳ ゴシック" pitchFamily="49" charset="-128"/>
            </a:rPr>
            <a:t>　今後とも，事務事業の見直しをさらに進めるとともに，歳出において経常経費削減等の行財政改革を推進し，歳入において産業振興による税収の確保を図り，安定的な財政運営に努める。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令和元年度より国民健康保険事業が黒字となったことで連結実質赤字比率は全会計で黒字もしくは０となった状況が続いている。</a:t>
          </a:r>
        </a:p>
        <a:p>
          <a:r>
            <a:rPr kumimoji="1" lang="ja-JP" altLang="en-US" sz="1400">
              <a:latin typeface="ＭＳ ゴシック" pitchFamily="49" charset="-128"/>
              <a:ea typeface="ＭＳ ゴシック" pitchFamily="49" charset="-128"/>
            </a:rPr>
            <a:t>　今後，高齢化による社会保障費の増，公共施設の老朽化による維持・管理費，更新費用の増が見込まれる中で，健全な財政運営を維持していくため各会計において歳入の確保，歳出の抑制に努めていく。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37296037</v>
      </c>
      <c r="BO4" s="436"/>
      <c r="BP4" s="436"/>
      <c r="BQ4" s="436"/>
      <c r="BR4" s="436"/>
      <c r="BS4" s="436"/>
      <c r="BT4" s="436"/>
      <c r="BU4" s="437"/>
      <c r="BV4" s="435">
        <v>36631796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5.4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35586999</v>
      </c>
      <c r="BO5" s="407"/>
      <c r="BP5" s="407"/>
      <c r="BQ5" s="407"/>
      <c r="BR5" s="407"/>
      <c r="BS5" s="407"/>
      <c r="BT5" s="407"/>
      <c r="BU5" s="408"/>
      <c r="BV5" s="406">
        <v>34759650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91.3</v>
      </c>
      <c r="CU5" s="404"/>
      <c r="CV5" s="404"/>
      <c r="CW5" s="404"/>
      <c r="CX5" s="404"/>
      <c r="CY5" s="404"/>
      <c r="CZ5" s="404"/>
      <c r="DA5" s="405"/>
      <c r="DB5" s="403">
        <v>91.2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1709038</v>
      </c>
      <c r="BO6" s="407"/>
      <c r="BP6" s="407"/>
      <c r="BQ6" s="407"/>
      <c r="BR6" s="407"/>
      <c r="BS6" s="407"/>
      <c r="BT6" s="407"/>
      <c r="BU6" s="408"/>
      <c r="BV6" s="406">
        <v>1872146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91.6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468796</v>
      </c>
      <c r="BO7" s="407"/>
      <c r="BP7" s="407"/>
      <c r="BQ7" s="407"/>
      <c r="BR7" s="407"/>
      <c r="BS7" s="407"/>
      <c r="BT7" s="407"/>
      <c r="BU7" s="408"/>
      <c r="BV7" s="406">
        <v>898730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18511982</v>
      </c>
      <c r="CU7" s="407"/>
      <c r="CV7" s="407"/>
      <c r="CW7" s="407"/>
      <c r="CX7" s="407"/>
      <c r="CY7" s="407"/>
      <c r="CZ7" s="407"/>
      <c r="DA7" s="408"/>
      <c r="DB7" s="406">
        <v>18089289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1240242</v>
      </c>
      <c r="BO8" s="407"/>
      <c r="BP8" s="407"/>
      <c r="BQ8" s="407"/>
      <c r="BR8" s="407"/>
      <c r="BS8" s="407"/>
      <c r="BT8" s="407"/>
      <c r="BU8" s="408"/>
      <c r="BV8" s="406">
        <v>973416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41390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266826</v>
      </c>
      <c r="BO9" s="407"/>
      <c r="BP9" s="407"/>
      <c r="BQ9" s="407"/>
      <c r="BR9" s="407"/>
      <c r="BS9" s="407"/>
      <c r="BT9" s="407"/>
      <c r="BU9" s="408"/>
      <c r="BV9" s="406">
        <v>-6275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18.600000000000001</v>
      </c>
      <c r="CU9" s="404"/>
      <c r="CV9" s="404"/>
      <c r="CW9" s="404"/>
      <c r="CX9" s="404"/>
      <c r="CY9" s="404"/>
      <c r="CZ9" s="404"/>
      <c r="DA9" s="405"/>
      <c r="DB9" s="403">
        <v>18.7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43156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898900</v>
      </c>
      <c r="BO10" s="407"/>
      <c r="BP10" s="407"/>
      <c r="BQ10" s="407"/>
      <c r="BR10" s="407"/>
      <c r="BS10" s="407"/>
      <c r="BT10" s="407"/>
      <c r="BU10" s="408"/>
      <c r="BV10" s="406">
        <v>790912</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40239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166028</v>
      </c>
      <c r="BO12" s="407"/>
      <c r="BP12" s="407"/>
      <c r="BQ12" s="407"/>
      <c r="BR12" s="407"/>
      <c r="BS12" s="407"/>
      <c r="BT12" s="407"/>
      <c r="BU12" s="408"/>
      <c r="BV12" s="406">
        <v>658365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40048</v>
      </c>
      <c r="S13" s="494"/>
      <c r="T13" s="494"/>
      <c r="U13" s="494"/>
      <c r="V13" s="495"/>
      <c r="W13" s="496" t="s">
        <v>131</v>
      </c>
      <c r="X13" s="392"/>
      <c r="Y13" s="392"/>
      <c r="Z13" s="392"/>
      <c r="AA13" s="392"/>
      <c r="AB13" s="393"/>
      <c r="AC13" s="359">
        <v>741</v>
      </c>
      <c r="AD13" s="360"/>
      <c r="AE13" s="360"/>
      <c r="AF13" s="360"/>
      <c r="AG13" s="361"/>
      <c r="AH13" s="359">
        <v>749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999698</v>
      </c>
      <c r="BO13" s="407"/>
      <c r="BP13" s="407"/>
      <c r="BQ13" s="407"/>
      <c r="BR13" s="407"/>
      <c r="BS13" s="407"/>
      <c r="BT13" s="407"/>
      <c r="BU13" s="408"/>
      <c r="BV13" s="406">
        <v>126272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v>
      </c>
      <c r="CU13" s="404"/>
      <c r="CV13" s="404"/>
      <c r="CW13" s="404"/>
      <c r="CX13" s="404"/>
      <c r="CY13" s="404"/>
      <c r="CZ13" s="404"/>
      <c r="DA13" s="405"/>
      <c r="DB13" s="403">
        <v>9.5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40965</v>
      </c>
      <c r="S14" s="494"/>
      <c r="T14" s="494"/>
      <c r="U14" s="494"/>
      <c r="V14" s="495"/>
      <c r="W14" s="497"/>
      <c r="X14" s="395"/>
      <c r="Y14" s="395"/>
      <c r="Z14" s="395"/>
      <c r="AA14" s="395"/>
      <c r="AB14" s="396"/>
      <c r="AC14" s="486">
        <v>3.7</v>
      </c>
      <c r="AD14" s="487"/>
      <c r="AE14" s="487"/>
      <c r="AF14" s="487"/>
      <c r="AG14" s="488"/>
      <c r="AH14" s="486">
        <v>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0.7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40807</v>
      </c>
      <c r="S15" s="494"/>
      <c r="T15" s="494"/>
      <c r="U15" s="494"/>
      <c r="V15" s="495"/>
      <c r="W15" s="496" t="s">
        <v>137</v>
      </c>
      <c r="X15" s="392"/>
      <c r="Y15" s="392"/>
      <c r="Z15" s="392"/>
      <c r="AA15" s="392"/>
      <c r="AB15" s="393"/>
      <c r="AC15" s="359">
        <v>2698</v>
      </c>
      <c r="AD15" s="360"/>
      <c r="AE15" s="360"/>
      <c r="AF15" s="360"/>
      <c r="AG15" s="361"/>
      <c r="AH15" s="359">
        <v>2854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4530376</v>
      </c>
      <c r="BO15" s="436"/>
      <c r="BP15" s="436"/>
      <c r="BQ15" s="436"/>
      <c r="BR15" s="436"/>
      <c r="BS15" s="436"/>
      <c r="BT15" s="436"/>
      <c r="BU15" s="437"/>
      <c r="BV15" s="435">
        <v>4491365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13.6</v>
      </c>
      <c r="AD16" s="487"/>
      <c r="AE16" s="487"/>
      <c r="AF16" s="487"/>
      <c r="AG16" s="488"/>
      <c r="AH16" s="486">
        <v>14.7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17289523</v>
      </c>
      <c r="BO16" s="407"/>
      <c r="BP16" s="407"/>
      <c r="BQ16" s="407"/>
      <c r="BR16" s="407"/>
      <c r="BS16" s="407"/>
      <c r="BT16" s="407"/>
      <c r="BU16" s="408"/>
      <c r="BV16" s="406">
        <v>16885353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16341</v>
      </c>
      <c r="AD17" s="360"/>
      <c r="AE17" s="360"/>
      <c r="AF17" s="360"/>
      <c r="AG17" s="361"/>
      <c r="AH17" s="359">
        <v>15815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5673083</v>
      </c>
      <c r="BO17" s="407"/>
      <c r="BP17" s="407"/>
      <c r="BQ17" s="407"/>
      <c r="BR17" s="407"/>
      <c r="BS17" s="407"/>
      <c r="BT17" s="407"/>
      <c r="BU17" s="408"/>
      <c r="BV17" s="406">
        <v>5613275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308.33</v>
      </c>
      <c r="M18" s="459"/>
      <c r="N18" s="459"/>
      <c r="O18" s="459"/>
      <c r="P18" s="459"/>
      <c r="Q18" s="459"/>
      <c r="R18" s="460"/>
      <c r="S18" s="460"/>
      <c r="T18" s="460"/>
      <c r="U18" s="460"/>
      <c r="V18" s="461"/>
      <c r="W18" s="477"/>
      <c r="X18" s="478"/>
      <c r="Y18" s="478"/>
      <c r="Z18" s="478"/>
      <c r="AA18" s="478"/>
      <c r="AB18" s="502"/>
      <c r="AC18" s="376">
        <v>82.6</v>
      </c>
      <c r="AD18" s="377"/>
      <c r="AE18" s="377"/>
      <c r="AF18" s="377"/>
      <c r="AG18" s="462"/>
      <c r="AH18" s="376">
        <v>81.400000000000006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17234779</v>
      </c>
      <c r="BO18" s="407"/>
      <c r="BP18" s="407"/>
      <c r="BQ18" s="407"/>
      <c r="BR18" s="407"/>
      <c r="BS18" s="407"/>
      <c r="BT18" s="407"/>
      <c r="BU18" s="408"/>
      <c r="BV18" s="406">
        <v>16719029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24647014</v>
      </c>
      <c r="BO19" s="407"/>
      <c r="BP19" s="407"/>
      <c r="BQ19" s="407"/>
      <c r="BR19" s="407"/>
      <c r="BS19" s="407"/>
      <c r="BT19" s="407"/>
      <c r="BU19" s="408"/>
      <c r="BV19" s="406">
        <v>23807952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19648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37187033</v>
      </c>
      <c r="BO22" s="436"/>
      <c r="BP22" s="436"/>
      <c r="BQ22" s="436"/>
      <c r="BR22" s="436"/>
      <c r="BS22" s="436"/>
      <c r="BT22" s="436"/>
      <c r="BU22" s="437"/>
      <c r="BV22" s="435">
        <v>39847223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25774114</v>
      </c>
      <c r="BO23" s="407"/>
      <c r="BP23" s="407"/>
      <c r="BQ23" s="407"/>
      <c r="BR23" s="407"/>
      <c r="BS23" s="407"/>
      <c r="BT23" s="407"/>
      <c r="BU23" s="408"/>
      <c r="BV23" s="406">
        <v>27247107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498</v>
      </c>
      <c r="AI24" s="360"/>
      <c r="AJ24" s="360"/>
      <c r="AK24" s="360"/>
      <c r="AL24" s="361"/>
      <c r="AM24" s="359">
        <v>1525374</v>
      </c>
      <c r="AN24" s="360"/>
      <c r="AO24" s="360"/>
      <c r="AP24" s="360"/>
      <c r="AQ24" s="360"/>
      <c r="AR24" s="361"/>
      <c r="AS24" s="359">
        <v>3063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30253793</v>
      </c>
      <c r="BO24" s="407"/>
      <c r="BP24" s="407"/>
      <c r="BQ24" s="407"/>
      <c r="BR24" s="407"/>
      <c r="BS24" s="407"/>
      <c r="BT24" s="407"/>
      <c r="BU24" s="408"/>
      <c r="BV24" s="406">
        <v>32208013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2750559</v>
      </c>
      <c r="BO25" s="436"/>
      <c r="BP25" s="436"/>
      <c r="BQ25" s="436"/>
      <c r="BR25" s="436"/>
      <c r="BS25" s="436"/>
      <c r="BT25" s="436"/>
      <c r="BU25" s="437"/>
      <c r="BV25" s="435">
        <v>970480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6000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11675</v>
      </c>
      <c r="AN26" s="360"/>
      <c r="AO26" s="360"/>
      <c r="AP26" s="360"/>
      <c r="AQ26" s="360"/>
      <c r="AR26" s="361"/>
      <c r="AS26" s="359">
        <v>2335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4200</v>
      </c>
      <c r="R27" s="360"/>
      <c r="S27" s="360"/>
      <c r="T27" s="360"/>
      <c r="U27" s="360"/>
      <c r="V27" s="361"/>
      <c r="W27" s="449"/>
      <c r="X27" s="386"/>
      <c r="Y27" s="387"/>
      <c r="Z27" s="362" t="s">
        <v>171</v>
      </c>
      <c r="AA27" s="363"/>
      <c r="AB27" s="363"/>
      <c r="AC27" s="363"/>
      <c r="AD27" s="363"/>
      <c r="AE27" s="363"/>
      <c r="AF27" s="363"/>
      <c r="AG27" s="364"/>
      <c r="AH27" s="359">
        <v>21</v>
      </c>
      <c r="AI27" s="360"/>
      <c r="AJ27" s="360"/>
      <c r="AK27" s="360"/>
      <c r="AL27" s="361"/>
      <c r="AM27" s="359">
        <v>71677</v>
      </c>
      <c r="AN27" s="360"/>
      <c r="AO27" s="360"/>
      <c r="AP27" s="360"/>
      <c r="AQ27" s="360"/>
      <c r="AR27" s="361"/>
      <c r="AS27" s="359">
        <v>3413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3490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4903523</v>
      </c>
      <c r="BO28" s="436"/>
      <c r="BP28" s="436"/>
      <c r="BQ28" s="436"/>
      <c r="BR28" s="436"/>
      <c r="BS28" s="436"/>
      <c r="BT28" s="436"/>
      <c r="BU28" s="437"/>
      <c r="BV28" s="435">
        <v>4170651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3210</v>
      </c>
      <c r="R29" s="360"/>
      <c r="S29" s="360"/>
      <c r="T29" s="360"/>
      <c r="U29" s="360"/>
      <c r="V29" s="361"/>
      <c r="W29" s="450"/>
      <c r="X29" s="451"/>
      <c r="Y29" s="452"/>
      <c r="Z29" s="362" t="s">
        <v>177</v>
      </c>
      <c r="AA29" s="363"/>
      <c r="AB29" s="363"/>
      <c r="AC29" s="363"/>
      <c r="AD29" s="363"/>
      <c r="AE29" s="363"/>
      <c r="AF29" s="363"/>
      <c r="AG29" s="364"/>
      <c r="AH29" s="359">
        <v>519</v>
      </c>
      <c r="AI29" s="360"/>
      <c r="AJ29" s="360"/>
      <c r="AK29" s="360"/>
      <c r="AL29" s="361"/>
      <c r="AM29" s="359">
        <v>1597051</v>
      </c>
      <c r="AN29" s="360"/>
      <c r="AO29" s="360"/>
      <c r="AP29" s="360"/>
      <c r="AQ29" s="360"/>
      <c r="AR29" s="361"/>
      <c r="AS29" s="359">
        <v>3077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3117646</v>
      </c>
      <c r="BO29" s="407"/>
      <c r="BP29" s="407"/>
      <c r="BQ29" s="407"/>
      <c r="BR29" s="407"/>
      <c r="BS29" s="407"/>
      <c r="BT29" s="407"/>
      <c r="BU29" s="408"/>
      <c r="BV29" s="406">
        <v>3340863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11140100</v>
      </c>
      <c r="BO30" s="441"/>
      <c r="BP30" s="441"/>
      <c r="BQ30" s="441"/>
      <c r="BR30" s="441"/>
      <c r="BS30" s="441"/>
      <c r="BT30" s="441"/>
      <c r="BU30" s="442"/>
      <c r="BV30" s="440">
        <v>9589066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奄美市国民健康保険事業特別会計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IF('各会計、関係団体の財政状況及び健全化判断比率'!B34="","",'各会計、関係団体の財政状況及び健全化判断比率'!B34)</f>
        <v>奄美市水道事業会計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IF('各会計、関係団体の財政状況及び健全化判断比率'!B36="","",'各会計、関係団体の財政状況及び健全化判断比率'!B36)</f>
        <v>奄美市と畜場特別会計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奄美市開発公社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奄美市国民健康保険直営診療施設勘定特別会計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IF('各会計、関係団体の財政状況及び健全化判断比率'!B35="","",'各会計、関係団体の財政状況及び健全化判断比率'!B35)</f>
        <v>奄美市下水道事業会計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奄美群島広域事務組合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奄美市農業研究センター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奄美市後期高齢者医療特別会計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奄美大島地区介護保険一部事務組合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名瀬中央青果</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奄美市介護保険事業特別会計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鹿児島県後期高齢者医療広域連合(一般会計)</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名瀬建設工事残土管理公社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奄美市訪問看護特別会計（介護サービス）</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鹿児島県後期高齢者医療広域連合(特別会計)</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マングローブ公社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7</v>
      </c>
      <c r="V39" s="354"/>
      <c r="W39" s="355" t="str">
        <f>IF('各会計、関係団体の財政状況及び健全化判断比率'!B33="","",'各会計、関係団体の財政状況及び健全化判断比率'!B33)</f>
        <v>奄美市交通災害共済特別会計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大島地区衛生組合</v>
      </c>
      <c r="BZ39" s="355"/>
      <c r="CA39" s="355"/>
      <c r="CB39" s="355"/>
      <c r="CC39" s="355"/>
      <c r="CD39" s="355"/>
      <c r="CE39" s="355"/>
      <c r="CF39" s="355"/>
      <c r="CG39" s="355"/>
      <c r="CH39" s="355"/>
      <c r="CI39" s="355"/>
      <c r="CJ39" s="355"/>
      <c r="CK39" s="355"/>
      <c r="CL39" s="355"/>
      <c r="CM39" s="355"/>
      <c r="CN39" s="163"/>
      <c r="CO39" s="354">
        <f t="shared" si="3"/>
        <v>23</v>
      </c>
      <c r="CP39" s="354"/>
      <c r="CQ39" s="355" t="str">
        <f>IF('各会計、関係団体の財政状況及び健全化判断比率'!BS12="","",'各会計、関係団体の財政状況及び健全化判断比率'!BS12)</f>
        <v>奄美大島風力発電</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大島地区消防組合</v>
      </c>
      <c r="BZ40" s="355"/>
      <c r="CA40" s="355"/>
      <c r="CB40" s="355"/>
      <c r="CC40" s="355"/>
      <c r="CD40" s="355"/>
      <c r="CE40" s="355"/>
      <c r="CF40" s="355"/>
      <c r="CG40" s="355"/>
      <c r="CH40" s="355"/>
      <c r="CI40" s="355"/>
      <c r="CJ40" s="355"/>
      <c r="CK40" s="355"/>
      <c r="CL40" s="355"/>
      <c r="CM40" s="355"/>
      <c r="CN40" s="163"/>
      <c r="CO40" s="354">
        <f t="shared" si="3"/>
        <v>24</v>
      </c>
      <c r="CP40" s="354"/>
      <c r="CQ40" s="355" t="str">
        <f>IF('各会計、関係団体の財政状況及び健全化判断比率'!BS13="","",'各会計、関係団体の財政状況及び健全化判断比率'!BS13)</f>
        <v>奄美広域中小企業勤労者福祉サービスセンター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25</v>
      </c>
      <c r="CP41" s="354"/>
      <c r="CQ41" s="355" t="str">
        <f>IF('各会計、関係団体の財政状況及び健全化判断比率'!BS14="","",'各会計、関係団体の財政状況及び健全化判断比率'!BS14)</f>
        <v>まちづくり奄美</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v/mDU/CTCKYRtnczadYYat6qEqJZVzglTX68RS48K49hrk65f9hGL+nQK7iplJS0AHFGSOr8LvLPM7KtKZ6vA==" saltValue="ujcoCnWOUXVCgfEhBfTa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17.61</v>
      </c>
      <c r="G34" s="33">
        <v>17.43</v>
      </c>
      <c r="H34" s="33">
        <v>17.37</v>
      </c>
      <c r="I34" s="33">
        <v>15.48</v>
      </c>
      <c r="J34" s="34">
        <v>12.9</v>
      </c>
      <c r="K34" s="22"/>
      <c r="L34" s="22"/>
      <c r="M34" s="22"/>
      <c r="N34" s="22"/>
      <c r="O34" s="22"/>
      <c r="P34" s="22"/>
    </row>
    <row r="35" spans="1:16" ht="39" customHeight="1" x14ac:dyDescent="0.2">
      <c r="A35" s="22"/>
      <c r="B35" s="35"/>
      <c r="C35" s="1132" t="s">
        <v>538</v>
      </c>
      <c r="D35" s="1132"/>
      <c r="E35" s="1133"/>
      <c r="F35" s="36">
        <v>5.54</v>
      </c>
      <c r="G35" s="37">
        <v>5.32</v>
      </c>
      <c r="H35" s="37">
        <v>5.53</v>
      </c>
      <c r="I35" s="37">
        <v>5.38</v>
      </c>
      <c r="J35" s="38">
        <v>6.69</v>
      </c>
      <c r="K35" s="22"/>
      <c r="L35" s="22"/>
      <c r="M35" s="22"/>
      <c r="N35" s="22"/>
      <c r="O35" s="22"/>
      <c r="P35" s="22"/>
    </row>
    <row r="36" spans="1:16" ht="39" customHeight="1" x14ac:dyDescent="0.2">
      <c r="A36" s="22"/>
      <c r="B36" s="35"/>
      <c r="C36" s="1132" t="s">
        <v>539</v>
      </c>
      <c r="D36" s="1132"/>
      <c r="E36" s="1133"/>
      <c r="F36" s="36" t="s">
        <v>491</v>
      </c>
      <c r="G36" s="37">
        <v>1.89</v>
      </c>
      <c r="H36" s="37">
        <v>3.17</v>
      </c>
      <c r="I36" s="37">
        <v>1.5</v>
      </c>
      <c r="J36" s="38">
        <v>1.08</v>
      </c>
      <c r="K36" s="22"/>
      <c r="L36" s="22"/>
      <c r="M36" s="22"/>
      <c r="N36" s="22"/>
      <c r="O36" s="22"/>
      <c r="P36" s="22"/>
    </row>
    <row r="37" spans="1:16" ht="39" customHeight="1" x14ac:dyDescent="0.2">
      <c r="A37" s="22"/>
      <c r="B37" s="35"/>
      <c r="C37" s="1132" t="s">
        <v>540</v>
      </c>
      <c r="D37" s="1132"/>
      <c r="E37" s="1133"/>
      <c r="F37" s="36">
        <v>0.1</v>
      </c>
      <c r="G37" s="37">
        <v>0.39</v>
      </c>
      <c r="H37" s="37">
        <v>0.68</v>
      </c>
      <c r="I37" s="37">
        <v>0.94</v>
      </c>
      <c r="J37" s="38">
        <v>0.69</v>
      </c>
      <c r="K37" s="22"/>
      <c r="L37" s="22"/>
      <c r="M37" s="22"/>
      <c r="N37" s="22"/>
      <c r="O37" s="22"/>
      <c r="P37" s="22"/>
    </row>
    <row r="38" spans="1:16" ht="39" customHeight="1" x14ac:dyDescent="0.2">
      <c r="A38" s="22"/>
      <c r="B38" s="35"/>
      <c r="C38" s="1132" t="s">
        <v>541</v>
      </c>
      <c r="D38" s="1132"/>
      <c r="E38" s="1133"/>
      <c r="F38" s="36">
        <v>0.82</v>
      </c>
      <c r="G38" s="37">
        <v>1.19</v>
      </c>
      <c r="H38" s="37">
        <v>0.6</v>
      </c>
      <c r="I38" s="37">
        <v>0.14000000000000001</v>
      </c>
      <c r="J38" s="38">
        <v>0.02</v>
      </c>
      <c r="K38" s="22"/>
      <c r="L38" s="22"/>
      <c r="M38" s="22"/>
      <c r="N38" s="22"/>
      <c r="O38" s="22"/>
      <c r="P38" s="22"/>
    </row>
    <row r="39" spans="1:16" ht="39" customHeight="1" x14ac:dyDescent="0.2">
      <c r="A39" s="22"/>
      <c r="B39" s="35"/>
      <c r="C39" s="1132" t="s">
        <v>542</v>
      </c>
      <c r="D39" s="1132"/>
      <c r="E39" s="1133"/>
      <c r="F39" s="36">
        <v>0</v>
      </c>
      <c r="G39" s="37">
        <v>0</v>
      </c>
      <c r="H39" s="37">
        <v>0.01</v>
      </c>
      <c r="I39" s="37">
        <v>0.02</v>
      </c>
      <c r="J39" s="38">
        <v>0.02</v>
      </c>
      <c r="K39" s="22"/>
      <c r="L39" s="22"/>
      <c r="M39" s="22"/>
      <c r="N39" s="22"/>
      <c r="O39" s="22"/>
      <c r="P39" s="22"/>
    </row>
    <row r="40" spans="1:16" ht="39" customHeight="1" x14ac:dyDescent="0.2">
      <c r="A40" s="22"/>
      <c r="B40" s="35"/>
      <c r="C40" s="1132" t="s">
        <v>543</v>
      </c>
      <c r="D40" s="1132"/>
      <c r="E40" s="1133"/>
      <c r="F40" s="36">
        <v>0</v>
      </c>
      <c r="G40" s="37">
        <v>0</v>
      </c>
      <c r="H40" s="37">
        <v>0</v>
      </c>
      <c r="I40" s="37">
        <v>0</v>
      </c>
      <c r="J40" s="38">
        <v>0</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1.61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QO6QwjMUjfcCCHf45J0D1ZpSQ1peKi4IIH5ZIeB8hBgXDC6+tu+tF3uYUS8zAT8WpXvbW8Yt7lJOpD+A0z8Yg==" saltValue="DRMN8j8jus5OwoU3xpcP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4231</v>
      </c>
      <c r="L45" s="58">
        <v>4325</v>
      </c>
      <c r="M45" s="58">
        <v>4511</v>
      </c>
      <c r="N45" s="58">
        <v>4623</v>
      </c>
      <c r="O45" s="59">
        <v>4741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702</v>
      </c>
      <c r="L48" s="62">
        <v>722</v>
      </c>
      <c r="M48" s="62">
        <v>735</v>
      </c>
      <c r="N48" s="62">
        <v>755</v>
      </c>
      <c r="O48" s="63">
        <v>714</v>
      </c>
      <c r="P48" s="46"/>
      <c r="Q48" s="46"/>
      <c r="R48" s="46"/>
      <c r="S48" s="46"/>
      <c r="T48" s="46"/>
      <c r="U48" s="46"/>
    </row>
    <row r="49" spans="1:21" ht="30.75" customHeight="1" x14ac:dyDescent="0.2">
      <c r="A49" s="46"/>
      <c r="B49" s="1163"/>
      <c r="C49" s="1164"/>
      <c r="D49" s="60"/>
      <c r="E49" s="1140" t="s">
        <v>14</v>
      </c>
      <c r="F49" s="1140"/>
      <c r="G49" s="1140"/>
      <c r="H49" s="1140"/>
      <c r="I49" s="1140"/>
      <c r="J49" s="1141"/>
      <c r="K49" s="61">
        <v>71</v>
      </c>
      <c r="L49" s="62">
        <v>71</v>
      </c>
      <c r="M49" s="62">
        <v>34</v>
      </c>
      <c r="N49" s="62" t="s">
        <v>491</v>
      </c>
      <c r="O49" s="63" t="s">
        <v>491</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v>1</v>
      </c>
      <c r="L51" s="62">
        <v>1</v>
      </c>
      <c r="M51" s="62">
        <v>1</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3709</v>
      </c>
      <c r="L52" s="62">
        <v>3745</v>
      </c>
      <c r="M52" s="62">
        <v>3897</v>
      </c>
      <c r="N52" s="62">
        <v>4037</v>
      </c>
      <c r="O52" s="63">
        <v>4246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1296</v>
      </c>
      <c r="L53" s="67">
        <v>1374</v>
      </c>
      <c r="M53" s="67">
        <v>1384</v>
      </c>
      <c r="N53" s="67">
        <v>1341</v>
      </c>
      <c r="O53" s="68">
        <v>1210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Xxvx46tcxs3L62u2sEjFZU+FiFxC1WVuLljDMkTYcz6f7bTghW/KB9OCROL36OTttALzK0gPMikp8OrJ4kbgQ==" saltValue="GCwoYXDZKihGF2Hq6j3s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43584</v>
      </c>
      <c r="J41" s="331">
        <v>44027</v>
      </c>
      <c r="K41" s="331">
        <v>42330</v>
      </c>
      <c r="L41" s="331">
        <v>39847</v>
      </c>
      <c r="M41" s="332">
        <v>37187</v>
      </c>
    </row>
    <row r="42" spans="2:13" ht="27.75" customHeight="1" x14ac:dyDescent="0.2">
      <c r="B42" s="1171"/>
      <c r="C42" s="1172"/>
      <c r="D42" s="104"/>
      <c r="E42" s="1175" t="s">
        <v>32</v>
      </c>
      <c r="F42" s="1175"/>
      <c r="G42" s="1175"/>
      <c r="H42" s="1176"/>
      <c r="I42" s="333" t="s">
        <v>491</v>
      </c>
      <c r="J42" s="334" t="s">
        <v>491</v>
      </c>
      <c r="K42" s="334" t="s">
        <v>491</v>
      </c>
      <c r="L42" s="334" t="s">
        <v>491</v>
      </c>
      <c r="M42" s="335" t="s">
        <v>491</v>
      </c>
    </row>
    <row r="43" spans="2:13" ht="27.75" customHeight="1" x14ac:dyDescent="0.2">
      <c r="B43" s="1171"/>
      <c r="C43" s="1172"/>
      <c r="D43" s="104"/>
      <c r="E43" s="1175" t="s">
        <v>33</v>
      </c>
      <c r="F43" s="1175"/>
      <c r="G43" s="1175"/>
      <c r="H43" s="1176"/>
      <c r="I43" s="333">
        <v>8695</v>
      </c>
      <c r="J43" s="334">
        <v>8093</v>
      </c>
      <c r="K43" s="334">
        <v>7752</v>
      </c>
      <c r="L43" s="334">
        <v>8162</v>
      </c>
      <c r="M43" s="335">
        <v>7779</v>
      </c>
    </row>
    <row r="44" spans="2:13" ht="27.75" customHeight="1" x14ac:dyDescent="0.2">
      <c r="B44" s="1171"/>
      <c r="C44" s="1172"/>
      <c r="D44" s="104"/>
      <c r="E44" s="1175" t="s">
        <v>34</v>
      </c>
      <c r="F44" s="1175"/>
      <c r="G44" s="1175"/>
      <c r="H44" s="1176"/>
      <c r="I44" s="333">
        <v>98</v>
      </c>
      <c r="J44" s="334">
        <v>13</v>
      </c>
      <c r="K44" s="334" t="s">
        <v>491</v>
      </c>
      <c r="L44" s="334" t="s">
        <v>491</v>
      </c>
      <c r="M44" s="335" t="s">
        <v>491</v>
      </c>
    </row>
    <row r="45" spans="2:13" ht="27.75" customHeight="1" x14ac:dyDescent="0.2">
      <c r="B45" s="1171"/>
      <c r="C45" s="1172"/>
      <c r="D45" s="104"/>
      <c r="E45" s="1175" t="s">
        <v>35</v>
      </c>
      <c r="F45" s="1175"/>
      <c r="G45" s="1175"/>
      <c r="H45" s="1176"/>
      <c r="I45" s="333">
        <v>2788</v>
      </c>
      <c r="J45" s="334">
        <v>2585</v>
      </c>
      <c r="K45" s="334">
        <v>2381</v>
      </c>
      <c r="L45" s="334">
        <v>2438</v>
      </c>
      <c r="M45" s="335">
        <v>2526</v>
      </c>
    </row>
    <row r="46" spans="2:13" ht="27.75" customHeight="1" x14ac:dyDescent="0.2">
      <c r="B46" s="1171"/>
      <c r="C46" s="1172"/>
      <c r="D46" s="105"/>
      <c r="E46" s="1175" t="s">
        <v>36</v>
      </c>
      <c r="F46" s="1175"/>
      <c r="G46" s="1175"/>
      <c r="H46" s="1176"/>
      <c r="I46" s="333">
        <v>254</v>
      </c>
      <c r="J46" s="334">
        <v>66</v>
      </c>
      <c r="K46" s="334">
        <v>28</v>
      </c>
      <c r="L46" s="334">
        <v>77</v>
      </c>
      <c r="M46" s="335">
        <v>5</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11164</v>
      </c>
      <c r="J50" s="334">
        <v>12324</v>
      </c>
      <c r="K50" s="334">
        <v>13555</v>
      </c>
      <c r="L50" s="334">
        <v>14079</v>
      </c>
      <c r="M50" s="335">
        <v>15989</v>
      </c>
    </row>
    <row r="51" spans="2:13" ht="27.75" customHeight="1" x14ac:dyDescent="0.2">
      <c r="B51" s="1171"/>
      <c r="C51" s="1172"/>
      <c r="D51" s="104"/>
      <c r="E51" s="1175" t="s">
        <v>42</v>
      </c>
      <c r="F51" s="1175"/>
      <c r="G51" s="1175"/>
      <c r="H51" s="1176"/>
      <c r="I51" s="333">
        <v>1485</v>
      </c>
      <c r="J51" s="334">
        <v>1421</v>
      </c>
      <c r="K51" s="334">
        <v>1389</v>
      </c>
      <c r="L51" s="334">
        <v>1303</v>
      </c>
      <c r="M51" s="335">
        <v>1278</v>
      </c>
    </row>
    <row r="52" spans="2:13" ht="27.75" customHeight="1" x14ac:dyDescent="0.2">
      <c r="B52" s="1173"/>
      <c r="C52" s="1174"/>
      <c r="D52" s="104"/>
      <c r="E52" s="1175" t="s">
        <v>43</v>
      </c>
      <c r="F52" s="1175"/>
      <c r="G52" s="1175"/>
      <c r="H52" s="1176"/>
      <c r="I52" s="333">
        <v>38097</v>
      </c>
      <c r="J52" s="334">
        <v>37081</v>
      </c>
      <c r="K52" s="334">
        <v>35863</v>
      </c>
      <c r="L52" s="334">
        <v>35032</v>
      </c>
      <c r="M52" s="335">
        <v>32744</v>
      </c>
    </row>
    <row r="53" spans="2:13" ht="27.75" customHeight="1" thickBot="1" x14ac:dyDescent="0.25">
      <c r="B53" s="1177" t="s">
        <v>19</v>
      </c>
      <c r="C53" s="1178"/>
      <c r="D53" s="108"/>
      <c r="E53" s="1179" t="s">
        <v>44</v>
      </c>
      <c r="F53" s="1179"/>
      <c r="G53" s="1179"/>
      <c r="H53" s="1180"/>
      <c r="I53" s="336">
        <v>4674</v>
      </c>
      <c r="J53" s="337">
        <v>3957</v>
      </c>
      <c r="K53" s="337">
        <v>1683</v>
      </c>
      <c r="L53" s="337">
        <v>110</v>
      </c>
      <c r="M53" s="338">
        <v>-2512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sLW5B4du9vXGAPl9susatTU+8ZWNvKPu3vavhnVHIXjcVtilp6ioW4tgMeuGOv+cxJjkjfLiMhwQwOJg14GYg==" saltValue="OHSFChZS6ajT3YJVGfWu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4038</v>
      </c>
      <c r="G55" s="339">
        <v>4171</v>
      </c>
      <c r="H55" s="340">
        <v>4904</v>
      </c>
    </row>
    <row r="56" spans="2:8" ht="52.5" customHeight="1" x14ac:dyDescent="0.2">
      <c r="B56" s="120"/>
      <c r="C56" s="1198" t="s">
        <v>47</v>
      </c>
      <c r="D56" s="1198"/>
      <c r="E56" s="1199"/>
      <c r="F56" s="341">
        <v>3564</v>
      </c>
      <c r="G56" s="341">
        <v>3341</v>
      </c>
      <c r="H56" s="342">
        <v>3118</v>
      </c>
    </row>
    <row r="57" spans="2:8" ht="53.25" customHeight="1" x14ac:dyDescent="0.2">
      <c r="B57" s="120"/>
      <c r="C57" s="1200" t="s">
        <v>48</v>
      </c>
      <c r="D57" s="1200"/>
      <c r="E57" s="1201"/>
      <c r="F57" s="343">
        <v>8883</v>
      </c>
      <c r="G57" s="343">
        <v>9589</v>
      </c>
      <c r="H57" s="344">
        <v>11140</v>
      </c>
    </row>
    <row r="58" spans="2:8" ht="45.75" customHeight="1" x14ac:dyDescent="0.2">
      <c r="B58" s="121"/>
      <c r="C58" s="1188" t="s">
        <v>561</v>
      </c>
      <c r="D58" s="1189"/>
      <c r="E58" s="1190"/>
      <c r="F58" s="345">
        <v>2155</v>
      </c>
      <c r="G58" s="345">
        <v>2716</v>
      </c>
      <c r="H58" s="346">
        <v>3434</v>
      </c>
    </row>
    <row r="59" spans="2:8" ht="45.75" customHeight="1" x14ac:dyDescent="0.2">
      <c r="B59" s="121"/>
      <c r="C59" s="1188" t="s">
        <v>562</v>
      </c>
      <c r="D59" s="1189"/>
      <c r="E59" s="1190"/>
      <c r="F59" s="345">
        <v>2462</v>
      </c>
      <c r="G59" s="345">
        <v>2509</v>
      </c>
      <c r="H59" s="346">
        <v>3260</v>
      </c>
    </row>
    <row r="60" spans="2:8" ht="45.75" customHeight="1" x14ac:dyDescent="0.2">
      <c r="B60" s="121"/>
      <c r="C60" s="1188" t="s">
        <v>563</v>
      </c>
      <c r="D60" s="1189"/>
      <c r="E60" s="1190"/>
      <c r="F60" s="345">
        <v>1937</v>
      </c>
      <c r="G60" s="345">
        <v>2011</v>
      </c>
      <c r="H60" s="346">
        <v>2095</v>
      </c>
    </row>
    <row r="61" spans="2:8" ht="45.75" customHeight="1" x14ac:dyDescent="0.2">
      <c r="B61" s="121"/>
      <c r="C61" s="1188" t="s">
        <v>564</v>
      </c>
      <c r="D61" s="1189"/>
      <c r="E61" s="1190"/>
      <c r="F61" s="345">
        <v>1850</v>
      </c>
      <c r="G61" s="345">
        <v>1881</v>
      </c>
      <c r="H61" s="346">
        <v>1895</v>
      </c>
    </row>
    <row r="62" spans="2:8" ht="45.75" customHeight="1" thickBot="1" x14ac:dyDescent="0.25">
      <c r="B62" s="122"/>
      <c r="C62" s="1191" t="s">
        <v>565</v>
      </c>
      <c r="D62" s="1192"/>
      <c r="E62" s="1193"/>
      <c r="F62" s="347">
        <v>372</v>
      </c>
      <c r="G62" s="347">
        <v>355</v>
      </c>
      <c r="H62" s="348">
        <v>326</v>
      </c>
    </row>
    <row r="63" spans="2:8" ht="52.5" customHeight="1" thickBot="1" x14ac:dyDescent="0.25">
      <c r="B63" s="123"/>
      <c r="C63" s="1194" t="s">
        <v>49</v>
      </c>
      <c r="D63" s="1194"/>
      <c r="E63" s="1195"/>
      <c r="F63" s="349">
        <v>16486</v>
      </c>
      <c r="G63" s="349">
        <v>17101</v>
      </c>
      <c r="H63" s="350">
        <v>19161</v>
      </c>
    </row>
    <row r="64" spans="2:8" ht="13" x14ac:dyDescent="0.2"/>
  </sheetData>
  <sheetProtection algorithmName="SHA-512" hashValue="aI1BssduINBzfTsv6m6CZoP0m3DTFeIkxOlJE8NxmOvHOdwFPy6th4arJFJGU10BivY2pPmGeDKXk2EK1k+sXw==" saltValue="N5JHDzZkwPYW9AsfN/LH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154020</v>
      </c>
      <c r="E3" s="142"/>
      <c r="F3" s="143">
        <v>84962</v>
      </c>
      <c r="G3" s="144"/>
      <c r="H3" s="145"/>
    </row>
    <row r="4" spans="1:8" x14ac:dyDescent="0.2">
      <c r="A4" s="146"/>
      <c r="B4" s="147"/>
      <c r="C4" s="148"/>
      <c r="D4" s="149">
        <v>42857</v>
      </c>
      <c r="E4" s="150"/>
      <c r="F4" s="151">
        <v>42793</v>
      </c>
      <c r="G4" s="152"/>
      <c r="H4" s="153"/>
    </row>
    <row r="5" spans="1:8" x14ac:dyDescent="0.2">
      <c r="A5" s="134" t="s">
        <v>523</v>
      </c>
      <c r="B5" s="139"/>
      <c r="C5" s="140"/>
      <c r="D5" s="141">
        <v>123221</v>
      </c>
      <c r="E5" s="142"/>
      <c r="F5" s="143">
        <v>71279</v>
      </c>
      <c r="G5" s="144"/>
      <c r="H5" s="145"/>
    </row>
    <row r="6" spans="1:8" x14ac:dyDescent="0.2">
      <c r="A6" s="146"/>
      <c r="B6" s="147"/>
      <c r="C6" s="148"/>
      <c r="D6" s="149">
        <v>40840</v>
      </c>
      <c r="E6" s="150"/>
      <c r="F6" s="151">
        <v>36731</v>
      </c>
      <c r="G6" s="152"/>
      <c r="H6" s="153"/>
    </row>
    <row r="7" spans="1:8" x14ac:dyDescent="0.2">
      <c r="A7" s="134" t="s">
        <v>524</v>
      </c>
      <c r="B7" s="139"/>
      <c r="C7" s="140"/>
      <c r="D7" s="141">
        <v>72592</v>
      </c>
      <c r="E7" s="142"/>
      <c r="F7" s="143">
        <v>74994</v>
      </c>
      <c r="G7" s="144"/>
      <c r="H7" s="145"/>
    </row>
    <row r="8" spans="1:8" x14ac:dyDescent="0.2">
      <c r="A8" s="146"/>
      <c r="B8" s="147"/>
      <c r="C8" s="148"/>
      <c r="D8" s="149">
        <v>20875</v>
      </c>
      <c r="E8" s="150"/>
      <c r="F8" s="151">
        <v>36188</v>
      </c>
      <c r="G8" s="152"/>
      <c r="H8" s="153"/>
    </row>
    <row r="9" spans="1:8" x14ac:dyDescent="0.2">
      <c r="A9" s="134" t="s">
        <v>525</v>
      </c>
      <c r="B9" s="139"/>
      <c r="C9" s="140"/>
      <c r="D9" s="141">
        <v>56326</v>
      </c>
      <c r="E9" s="142"/>
      <c r="F9" s="143">
        <v>71849</v>
      </c>
      <c r="G9" s="144"/>
      <c r="H9" s="145"/>
    </row>
    <row r="10" spans="1:8" x14ac:dyDescent="0.2">
      <c r="A10" s="146"/>
      <c r="B10" s="147"/>
      <c r="C10" s="148"/>
      <c r="D10" s="149">
        <v>26967</v>
      </c>
      <c r="E10" s="150"/>
      <c r="F10" s="151">
        <v>36144</v>
      </c>
      <c r="G10" s="152"/>
      <c r="H10" s="153"/>
    </row>
    <row r="11" spans="1:8" x14ac:dyDescent="0.2">
      <c r="A11" s="134" t="s">
        <v>526</v>
      </c>
      <c r="B11" s="139"/>
      <c r="C11" s="140"/>
      <c r="D11" s="141">
        <v>62686</v>
      </c>
      <c r="E11" s="142"/>
      <c r="F11" s="143">
        <v>82962</v>
      </c>
      <c r="G11" s="144"/>
      <c r="H11" s="145"/>
    </row>
    <row r="12" spans="1:8" x14ac:dyDescent="0.2">
      <c r="A12" s="146"/>
      <c r="B12" s="147"/>
      <c r="C12" s="154"/>
      <c r="D12" s="149">
        <v>22152</v>
      </c>
      <c r="E12" s="150"/>
      <c r="F12" s="151">
        <v>42835</v>
      </c>
      <c r="G12" s="152"/>
      <c r="H12" s="153"/>
    </row>
    <row r="13" spans="1:8" x14ac:dyDescent="0.2">
      <c r="A13" s="134"/>
      <c r="B13" s="139"/>
      <c r="C13" s="140"/>
      <c r="D13" s="141">
        <v>93769</v>
      </c>
      <c r="E13" s="142"/>
      <c r="F13" s="143">
        <v>77209</v>
      </c>
      <c r="G13" s="155"/>
      <c r="H13" s="145"/>
    </row>
    <row r="14" spans="1:8" x14ac:dyDescent="0.2">
      <c r="A14" s="146"/>
      <c r="B14" s="147"/>
      <c r="C14" s="148"/>
      <c r="D14" s="149">
        <v>30738</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5.54</v>
      </c>
      <c r="C19" s="156">
        <f>ROUND(VALUE(SUBSTITUTE(実質収支比率等に係る経年分析!G$48,"▲","-")),2)</f>
        <v>5.33</v>
      </c>
      <c r="D19" s="156">
        <f>ROUND(VALUE(SUBSTITUTE(実質収支比率等に係る経年分析!H$48,"▲","-")),2)</f>
        <v>5.54</v>
      </c>
      <c r="E19" s="156">
        <f>ROUND(VALUE(SUBSTITUTE(実質収支比率等に係る経年分析!I$48,"▲","-")),2)</f>
        <v>5.38</v>
      </c>
      <c r="F19" s="156">
        <f>ROUND(VALUE(SUBSTITUTE(実質収支比率等に係る経年分析!J$48,"▲","-")),2)</f>
        <v>6.7</v>
      </c>
    </row>
    <row r="20" spans="1:11" x14ac:dyDescent="0.2">
      <c r="A20" s="156" t="s">
        <v>53</v>
      </c>
      <c r="B20" s="156">
        <f>ROUND(VALUE(SUBSTITUTE(実質収支比率等に係る経年分析!F$47,"▲","-")),2)</f>
        <v>18.86</v>
      </c>
      <c r="C20" s="156">
        <f>ROUND(VALUE(SUBSTITUTE(実質収支比率等に係る経年分析!G$47,"▲","-")),2)</f>
        <v>20.54</v>
      </c>
      <c r="D20" s="156">
        <f>ROUND(VALUE(SUBSTITUTE(実質収支比率等に係る経年分析!H$47,"▲","-")),2)</f>
        <v>22.82</v>
      </c>
      <c r="E20" s="156">
        <f>ROUND(VALUE(SUBSTITUTE(実質収支比率等に係る経年分析!I$47,"▲","-")),2)</f>
        <v>23.06</v>
      </c>
      <c r="F20" s="156">
        <f>ROUND(VALUE(SUBSTITUTE(実質収支比率等に係る経年分析!J$47,"▲","-")),2)</f>
        <v>26.49</v>
      </c>
    </row>
    <row r="21" spans="1:11" x14ac:dyDescent="0.2">
      <c r="A21" s="156" t="s">
        <v>54</v>
      </c>
      <c r="B21" s="156">
        <f>IF(ISNUMBER(VALUE(SUBSTITUTE(実質収支比率等に係る経年分析!F$49,"▲","-"))),ROUND(VALUE(SUBSTITUTE(実質収支比率等に係る経年分析!F$49,"▲","-")),2),NA())</f>
        <v>-1.27</v>
      </c>
      <c r="C21" s="156">
        <f>IF(ISNUMBER(VALUE(SUBSTITUTE(実質収支比率等に係る経年分析!G$49,"▲","-"))),ROUND(VALUE(SUBSTITUTE(実質収支比率等に係る経年分析!G$49,"▲","-")),2),NA())</f>
        <v>-0.31</v>
      </c>
      <c r="D21" s="156">
        <f>IF(ISNUMBER(VALUE(SUBSTITUTE(実質収支比率等に係る経年分析!H$49,"▲","-"))),ROUND(VALUE(SUBSTITUTE(実質収支比率等に係る経年分析!H$49,"▲","-")),2),NA())</f>
        <v>-0.44</v>
      </c>
      <c r="E21" s="156">
        <f>IF(ISNUMBER(VALUE(SUBSTITUTE(実質収支比率等に係る経年分析!I$49,"▲","-"))),ROUND(VALUE(SUBSTITUTE(実質収支比率等に係る経年分析!I$49,"▲","-")),2),NA())</f>
        <v>0.7</v>
      </c>
      <c r="F21" s="156">
        <f>IF(ISNUMBER(VALUE(SUBSTITUTE(実質収支比率等に係る経年分析!J$49,"▲","-"))),ROUND(VALUE(SUBSTITUTE(実質収支比率等に係る経年分析!J$49,"▲","-")),2),NA())</f>
        <v>5.4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1.61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奄美市国民健康保険直営診療施設勘定特別会計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奄美市後期高齢者医療特別会計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奄美市交通災害共済特別会計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奄美市国民健康保険事業特別会計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奄美市介護保険事業特別会計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0.69</v>
      </c>
    </row>
    <row r="34" spans="1:16" x14ac:dyDescent="0.2">
      <c r="A34" s="157" t="str">
        <f>IF(連結実質赤字比率に係る赤字・黒字の構成分析!C$36="",NA(),連結実質赤字比率に係る赤字・黒字の構成分析!C$36)</f>
        <v>奄美市下水道事業会計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6.69</v>
      </c>
    </row>
    <row r="36" spans="1:16" x14ac:dyDescent="0.2">
      <c r="A36" s="157" t="str">
        <f>IF(連結実質赤字比率に係る赤字・黒字の構成分析!C$34="",NA(),連結実質赤字比率に係る赤字・黒字の構成分析!C$34)</f>
        <v>奄美市水道事業会計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17.61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3709</v>
      </c>
      <c r="E42" s="158"/>
      <c r="F42" s="158"/>
      <c r="G42" s="158">
        <f>'実質公債費比率（分子）の構造'!L$52</f>
        <v>3745</v>
      </c>
      <c r="H42" s="158"/>
      <c r="I42" s="158"/>
      <c r="J42" s="158">
        <f>'実質公債費比率（分子）の構造'!M$52</f>
        <v>3897</v>
      </c>
      <c r="K42" s="158"/>
      <c r="L42" s="158"/>
      <c r="M42" s="158">
        <f>'実質公債費比率（分子）の構造'!N$52</f>
        <v>4037</v>
      </c>
      <c r="N42" s="158"/>
      <c r="O42" s="158"/>
      <c r="P42" s="158">
        <f>'実質公債費比率（分子）の構造'!O$52</f>
        <v>4246</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1</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71</v>
      </c>
      <c r="C45" s="158"/>
      <c r="D45" s="158"/>
      <c r="E45" s="158">
        <f>'実質公債費比率（分子）の構造'!L$49</f>
        <v>71</v>
      </c>
      <c r="F45" s="158"/>
      <c r="G45" s="158"/>
      <c r="H45" s="158">
        <f>'実質公債費比率（分子）の構造'!M$49</f>
        <v>34</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702</v>
      </c>
      <c r="C46" s="158"/>
      <c r="D46" s="158"/>
      <c r="E46" s="158">
        <f>'実質公債費比率（分子）の構造'!L$48</f>
        <v>722</v>
      </c>
      <c r="F46" s="158"/>
      <c r="G46" s="158"/>
      <c r="H46" s="158">
        <f>'実質公債費比率（分子）の構造'!M$48</f>
        <v>735</v>
      </c>
      <c r="I46" s="158"/>
      <c r="J46" s="158"/>
      <c r="K46" s="158">
        <f>'実質公債費比率（分子）の構造'!N$48</f>
        <v>755</v>
      </c>
      <c r="L46" s="158"/>
      <c r="M46" s="158"/>
      <c r="N46" s="158">
        <f>'実質公債費比率（分子）の構造'!O$48</f>
        <v>714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4231</v>
      </c>
      <c r="C49" s="158"/>
      <c r="D49" s="158"/>
      <c r="E49" s="158">
        <f>'実質公債費比率（分子）の構造'!L$45</f>
        <v>4325</v>
      </c>
      <c r="F49" s="158"/>
      <c r="G49" s="158"/>
      <c r="H49" s="158">
        <f>'実質公債費比率（分子）の構造'!M$45</f>
        <v>4511</v>
      </c>
      <c r="I49" s="158"/>
      <c r="J49" s="158"/>
      <c r="K49" s="158">
        <f>'実質公債費比率（分子）の構造'!N$45</f>
        <v>4623</v>
      </c>
      <c r="L49" s="158"/>
      <c r="M49" s="158"/>
      <c r="N49" s="158">
        <f>'実質公債費比率（分子）の構造'!O$45</f>
        <v>4741</v>
      </c>
      <c r="O49" s="158"/>
      <c r="P49" s="158"/>
    </row>
    <row r="50" spans="1:16" x14ac:dyDescent="0.2">
      <c r="A50" s="158" t="s">
        <v>67</v>
      </c>
      <c r="B50" s="158" t="e">
        <f>NA()</f>
        <v>#N/A</v>
      </c>
      <c r="C50" s="158">
        <f>IF(ISNUMBER('実質公債費比率（分子）の構造'!K$53),'実質公債費比率（分子）の構造'!K$53,NA())</f>
        <v>1296</v>
      </c>
      <c r="D50" s="158" t="e">
        <f>NA()</f>
        <v>#N/A</v>
      </c>
      <c r="E50" s="158" t="e">
        <f>NA()</f>
        <v>#N/A</v>
      </c>
      <c r="F50" s="158">
        <f>IF(ISNUMBER('実質公債費比率（分子）の構造'!L$53),'実質公債費比率（分子）の構造'!L$53,NA())</f>
        <v>1374</v>
      </c>
      <c r="G50" s="158" t="e">
        <f>NA()</f>
        <v>#N/A</v>
      </c>
      <c r="H50" s="158" t="e">
        <f>NA()</f>
        <v>#N/A</v>
      </c>
      <c r="I50" s="158">
        <f>IF(ISNUMBER('実質公債費比率（分子）の構造'!M$53),'実質公債費比率（分子）の構造'!M$53,NA())</f>
        <v>1384</v>
      </c>
      <c r="J50" s="158" t="e">
        <f>NA()</f>
        <v>#N/A</v>
      </c>
      <c r="K50" s="158" t="e">
        <f>NA()</f>
        <v>#N/A</v>
      </c>
      <c r="L50" s="158">
        <f>IF(ISNUMBER('実質公債費比率（分子）の構造'!N$53),'実質公債費比率（分子）の構造'!N$53,NA())</f>
        <v>1341</v>
      </c>
      <c r="M50" s="158" t="e">
        <f>NA()</f>
        <v>#N/A</v>
      </c>
      <c r="N50" s="158" t="e">
        <f>NA()</f>
        <v>#N/A</v>
      </c>
      <c r="O50" s="158">
        <f>IF(ISNUMBER('実質公債費比率（分子）の構造'!O$53),'実質公債費比率（分子）の構造'!O$53,NA())</f>
        <v>1210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38097</v>
      </c>
      <c r="E56" s="157"/>
      <c r="F56" s="157"/>
      <c r="G56" s="157">
        <f>'将来負担比率（分子）の構造'!J$52</f>
        <v>37081</v>
      </c>
      <c r="H56" s="157"/>
      <c r="I56" s="157"/>
      <c r="J56" s="157">
        <f>'将来負担比率（分子）の構造'!K$52</f>
        <v>35863</v>
      </c>
      <c r="K56" s="157"/>
      <c r="L56" s="157"/>
      <c r="M56" s="157">
        <f>'将来負担比率（分子）の構造'!L$52</f>
        <v>35032</v>
      </c>
      <c r="N56" s="157"/>
      <c r="O56" s="157"/>
      <c r="P56" s="157">
        <f>'将来負担比率（分子）の構造'!M$52</f>
        <v>32744</v>
      </c>
    </row>
    <row r="57" spans="1:16" x14ac:dyDescent="0.2">
      <c r="A57" s="157" t="s">
        <v>42</v>
      </c>
      <c r="B57" s="157"/>
      <c r="C57" s="157"/>
      <c r="D57" s="157">
        <f>'将来負担比率（分子）の構造'!I$51</f>
        <v>1485</v>
      </c>
      <c r="E57" s="157"/>
      <c r="F57" s="157"/>
      <c r="G57" s="157">
        <f>'将来負担比率（分子）の構造'!J$51</f>
        <v>1421</v>
      </c>
      <c r="H57" s="157"/>
      <c r="I57" s="157"/>
      <c r="J57" s="157">
        <f>'将来負担比率（分子）の構造'!K$51</f>
        <v>1389</v>
      </c>
      <c r="K57" s="157"/>
      <c r="L57" s="157"/>
      <c r="M57" s="157">
        <f>'将来負担比率（分子）の構造'!L$51</f>
        <v>1303</v>
      </c>
      <c r="N57" s="157"/>
      <c r="O57" s="157"/>
      <c r="P57" s="157">
        <f>'将来負担比率（分子）の構造'!M$51</f>
        <v>1278</v>
      </c>
    </row>
    <row r="58" spans="1:16" x14ac:dyDescent="0.2">
      <c r="A58" s="157" t="s">
        <v>41</v>
      </c>
      <c r="B58" s="157"/>
      <c r="C58" s="157"/>
      <c r="D58" s="157">
        <f>'将来負担比率（分子）の構造'!I$50</f>
        <v>11164</v>
      </c>
      <c r="E58" s="157"/>
      <c r="F58" s="157"/>
      <c r="G58" s="157">
        <f>'将来負担比率（分子）の構造'!J$50</f>
        <v>12324</v>
      </c>
      <c r="H58" s="157"/>
      <c r="I58" s="157"/>
      <c r="J58" s="157">
        <f>'将来負担比率（分子）の構造'!K$50</f>
        <v>13555</v>
      </c>
      <c r="K58" s="157"/>
      <c r="L58" s="157"/>
      <c r="M58" s="157">
        <f>'将来負担比率（分子）の構造'!L$50</f>
        <v>14079</v>
      </c>
      <c r="N58" s="157"/>
      <c r="O58" s="157"/>
      <c r="P58" s="157">
        <f>'将来負担比率（分子）の構造'!M$50</f>
        <v>15989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254</v>
      </c>
      <c r="C61" s="157"/>
      <c r="D61" s="157"/>
      <c r="E61" s="157">
        <f>'将来負担比率（分子）の構造'!J$46</f>
        <v>66</v>
      </c>
      <c r="F61" s="157"/>
      <c r="G61" s="157"/>
      <c r="H61" s="157">
        <f>'将来負担比率（分子）の構造'!K$46</f>
        <v>28</v>
      </c>
      <c r="I61" s="157"/>
      <c r="J61" s="157"/>
      <c r="K61" s="157">
        <f>'将来負担比率（分子）の構造'!L$46</f>
        <v>77</v>
      </c>
      <c r="L61" s="157"/>
      <c r="M61" s="157"/>
      <c r="N61" s="157">
        <f>'将来負担比率（分子）の構造'!M$46</f>
        <v>5</v>
      </c>
      <c r="O61" s="157"/>
      <c r="P61" s="157"/>
    </row>
    <row r="62" spans="1:16" x14ac:dyDescent="0.2">
      <c r="A62" s="157" t="s">
        <v>35</v>
      </c>
      <c r="B62" s="157">
        <f>'将来負担比率（分子）の構造'!I$45</f>
        <v>2788</v>
      </c>
      <c r="C62" s="157"/>
      <c r="D62" s="157"/>
      <c r="E62" s="157">
        <f>'将来負担比率（分子）の構造'!J$45</f>
        <v>2585</v>
      </c>
      <c r="F62" s="157"/>
      <c r="G62" s="157"/>
      <c r="H62" s="157">
        <f>'将来負担比率（分子）の構造'!K$45</f>
        <v>2381</v>
      </c>
      <c r="I62" s="157"/>
      <c r="J62" s="157"/>
      <c r="K62" s="157">
        <f>'将来負担比率（分子）の構造'!L$45</f>
        <v>2438</v>
      </c>
      <c r="L62" s="157"/>
      <c r="M62" s="157"/>
      <c r="N62" s="157">
        <f>'将来負担比率（分子）の構造'!M$45</f>
        <v>2526</v>
      </c>
      <c r="O62" s="157"/>
      <c r="P62" s="157"/>
    </row>
    <row r="63" spans="1:16" x14ac:dyDescent="0.2">
      <c r="A63" s="157" t="s">
        <v>34</v>
      </c>
      <c r="B63" s="157">
        <f>'将来負担比率（分子）の構造'!I$44</f>
        <v>98</v>
      </c>
      <c r="C63" s="157"/>
      <c r="D63" s="157"/>
      <c r="E63" s="157">
        <f>'将来負担比率（分子）の構造'!J$44</f>
        <v>13</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8695</v>
      </c>
      <c r="C64" s="157"/>
      <c r="D64" s="157"/>
      <c r="E64" s="157">
        <f>'将来負担比率（分子）の構造'!J$43</f>
        <v>8093</v>
      </c>
      <c r="F64" s="157"/>
      <c r="G64" s="157"/>
      <c r="H64" s="157">
        <f>'将来負担比率（分子）の構造'!K$43</f>
        <v>7752</v>
      </c>
      <c r="I64" s="157"/>
      <c r="J64" s="157"/>
      <c r="K64" s="157">
        <f>'将来負担比率（分子）の構造'!L$43</f>
        <v>8162</v>
      </c>
      <c r="L64" s="157"/>
      <c r="M64" s="157"/>
      <c r="N64" s="157">
        <f>'将来負担比率（分子）の構造'!M$43</f>
        <v>7779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43584</v>
      </c>
      <c r="C66" s="157"/>
      <c r="D66" s="157"/>
      <c r="E66" s="157">
        <f>'将来負担比率（分子）の構造'!J$41</f>
        <v>44027</v>
      </c>
      <c r="F66" s="157"/>
      <c r="G66" s="157"/>
      <c r="H66" s="157">
        <f>'将来負担比率（分子）の構造'!K$41</f>
        <v>42330</v>
      </c>
      <c r="I66" s="157"/>
      <c r="J66" s="157"/>
      <c r="K66" s="157">
        <f>'将来負担比率（分子）の構造'!L$41</f>
        <v>39847</v>
      </c>
      <c r="L66" s="157"/>
      <c r="M66" s="157"/>
      <c r="N66" s="157">
        <f>'将来負担比率（分子）の構造'!M$41</f>
        <v>37187</v>
      </c>
      <c r="O66" s="157"/>
      <c r="P66" s="157"/>
    </row>
    <row r="67" spans="1:16" x14ac:dyDescent="0.2">
      <c r="A67" s="157" t="s">
        <v>71</v>
      </c>
      <c r="B67" s="157" t="e">
        <f>NA()</f>
        <v>#N/A</v>
      </c>
      <c r="C67" s="157">
        <f>IF(ISNUMBER('将来負担比率（分子）の構造'!I$53), IF('将来負担比率（分子）の構造'!I$53 &lt; 0, 0, '将来負担比率（分子）の構造'!I$53), NA())</f>
        <v>4674</v>
      </c>
      <c r="D67" s="157" t="e">
        <f>NA()</f>
        <v>#N/A</v>
      </c>
      <c r="E67" s="157" t="e">
        <f>NA()</f>
        <v>#N/A</v>
      </c>
      <c r="F67" s="157">
        <f>IF(ISNUMBER('将来負担比率（分子）の構造'!J$53), IF('将来負担比率（分子）の構造'!J$53 &lt; 0, 0, '将来負担比率（分子）の構造'!J$53), NA())</f>
        <v>3957</v>
      </c>
      <c r="G67" s="157" t="e">
        <f>NA()</f>
        <v>#N/A</v>
      </c>
      <c r="H67" s="157" t="e">
        <f>NA()</f>
        <v>#N/A</v>
      </c>
      <c r="I67" s="157">
        <f>IF(ISNUMBER('将来負担比率（分子）の構造'!K$53), IF('将来負担比率（分子）の構造'!K$53 &lt; 0, 0, '将来負担比率（分子）の構造'!K$53), NA())</f>
        <v>1683</v>
      </c>
      <c r="J67" s="157" t="e">
        <f>NA()</f>
        <v>#N/A</v>
      </c>
      <c r="K67" s="157" t="e">
        <f>NA()</f>
        <v>#N/A</v>
      </c>
      <c r="L67" s="157">
        <f>IF(ISNUMBER('将来負担比率（分子）の構造'!L$53), IF('将来負担比率（分子）の構造'!L$53 &lt; 0, 0, '将来負担比率（分子）の構造'!L$53), NA())</f>
        <v>110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4038</v>
      </c>
      <c r="C72" s="161">
        <f>基金残高に係る経年分析!G55</f>
        <v>4171</v>
      </c>
      <c r="D72" s="161">
        <f>基金残高に係る経年分析!H55</f>
        <v>4904</v>
      </c>
    </row>
    <row r="73" spans="1:16" x14ac:dyDescent="0.2">
      <c r="A73" s="160" t="s">
        <v>74</v>
      </c>
      <c r="B73" s="161">
        <f>基金残高に係る経年分析!F56</f>
        <v>3564</v>
      </c>
      <c r="C73" s="161">
        <f>基金残高に係る経年分析!G56</f>
        <v>3341</v>
      </c>
      <c r="D73" s="161">
        <f>基金残高に係る経年分析!H56</f>
        <v>3118</v>
      </c>
    </row>
    <row r="74" spans="1:16" x14ac:dyDescent="0.2">
      <c r="A74" s="160" t="s">
        <v>75</v>
      </c>
      <c r="B74" s="161">
        <f>基金残高に係る経年分析!F57</f>
        <v>8883</v>
      </c>
      <c r="C74" s="161">
        <f>基金残高に係る経年分析!G57</f>
        <v>9589</v>
      </c>
      <c r="D74" s="161">
        <f>基金残高に係る経年分析!H57</f>
        <v>11140</v>
      </c>
    </row>
  </sheetData>
  <sheetProtection algorithmName="SHA-512" hashValue="rrK1SijuPJcf+Qz+Pgh7GXUcMPIjcsO+VTi72leFSTXuILdq4j8tWx7sP8EusS+WlLbFgTSweZbGhH8hOla6rg==" saltValue="pSyFzhJj0oumpmUZncrw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4235211</v>
      </c>
      <c r="S5" s="664"/>
      <c r="T5" s="664"/>
      <c r="U5" s="664"/>
      <c r="V5" s="664"/>
      <c r="W5" s="664"/>
      <c r="X5" s="664"/>
      <c r="Y5" s="689"/>
      <c r="Z5" s="702">
        <v>11.4</v>
      </c>
      <c r="AA5" s="702"/>
      <c r="AB5" s="702"/>
      <c r="AC5" s="702"/>
      <c r="AD5" s="703">
        <v>4235211</v>
      </c>
      <c r="AE5" s="703"/>
      <c r="AF5" s="703"/>
      <c r="AG5" s="703"/>
      <c r="AH5" s="703"/>
      <c r="AI5" s="703"/>
      <c r="AJ5" s="703"/>
      <c r="AK5" s="703"/>
      <c r="AL5" s="690">
        <v>22.5</v>
      </c>
      <c r="AM5" s="672"/>
      <c r="AN5" s="672"/>
      <c r="AO5" s="691"/>
      <c r="AP5" s="666" t="s">
        <v>216</v>
      </c>
      <c r="AQ5" s="667"/>
      <c r="AR5" s="667"/>
      <c r="AS5" s="667"/>
      <c r="AT5" s="667"/>
      <c r="AU5" s="667"/>
      <c r="AV5" s="667"/>
      <c r="AW5" s="667"/>
      <c r="AX5" s="667"/>
      <c r="AY5" s="667"/>
      <c r="AZ5" s="667"/>
      <c r="BA5" s="667"/>
      <c r="BB5" s="667"/>
      <c r="BC5" s="667"/>
      <c r="BD5" s="667"/>
      <c r="BE5" s="667"/>
      <c r="BF5" s="668"/>
      <c r="BG5" s="608">
        <v>4235211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208211</v>
      </c>
      <c r="S6" s="609"/>
      <c r="T6" s="609"/>
      <c r="U6" s="609"/>
      <c r="V6" s="609"/>
      <c r="W6" s="609"/>
      <c r="X6" s="609"/>
      <c r="Y6" s="610"/>
      <c r="Z6" s="646">
        <v>0.6</v>
      </c>
      <c r="AA6" s="646"/>
      <c r="AB6" s="646"/>
      <c r="AC6" s="646"/>
      <c r="AD6" s="647">
        <v>208211</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4235211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211964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211964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1882</v>
      </c>
      <c r="S7" s="609"/>
      <c r="T7" s="609"/>
      <c r="U7" s="609"/>
      <c r="V7" s="609"/>
      <c r="W7" s="609"/>
      <c r="X7" s="609"/>
      <c r="Y7" s="610"/>
      <c r="Z7" s="646">
        <v>0</v>
      </c>
      <c r="AA7" s="646"/>
      <c r="AB7" s="646"/>
      <c r="AC7" s="646"/>
      <c r="AD7" s="647">
        <v>1882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1884604</v>
      </c>
      <c r="BH7" s="609"/>
      <c r="BI7" s="609"/>
      <c r="BJ7" s="609"/>
      <c r="BK7" s="609"/>
      <c r="BL7" s="609"/>
      <c r="BM7" s="609"/>
      <c r="BN7" s="610"/>
      <c r="BO7" s="646">
        <v>44.5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5709479</v>
      </c>
      <c r="CS7" s="609"/>
      <c r="CT7" s="609"/>
      <c r="CU7" s="609"/>
      <c r="CV7" s="609"/>
      <c r="CW7" s="609"/>
      <c r="CX7" s="609"/>
      <c r="CY7" s="610"/>
      <c r="CZ7" s="646">
        <v>16</v>
      </c>
      <c r="DA7" s="646"/>
      <c r="DB7" s="646"/>
      <c r="DC7" s="646"/>
      <c r="DD7" s="614">
        <v>81299</v>
      </c>
      <c r="DE7" s="609"/>
      <c r="DF7" s="609"/>
      <c r="DG7" s="609"/>
      <c r="DH7" s="609"/>
      <c r="DI7" s="609"/>
      <c r="DJ7" s="609"/>
      <c r="DK7" s="609"/>
      <c r="DL7" s="609"/>
      <c r="DM7" s="609"/>
      <c r="DN7" s="609"/>
      <c r="DO7" s="609"/>
      <c r="DP7" s="610"/>
      <c r="DQ7" s="614">
        <v>5246263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21545</v>
      </c>
      <c r="S8" s="609"/>
      <c r="T8" s="609"/>
      <c r="U8" s="609"/>
      <c r="V8" s="609"/>
      <c r="W8" s="609"/>
      <c r="X8" s="609"/>
      <c r="Y8" s="610"/>
      <c r="Z8" s="646">
        <v>0.1</v>
      </c>
      <c r="AA8" s="646"/>
      <c r="AB8" s="646"/>
      <c r="AC8" s="646"/>
      <c r="AD8" s="647">
        <v>21545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56464</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14431801</v>
      </c>
      <c r="CS8" s="609"/>
      <c r="CT8" s="609"/>
      <c r="CU8" s="609"/>
      <c r="CV8" s="609"/>
      <c r="CW8" s="609"/>
      <c r="CX8" s="609"/>
      <c r="CY8" s="610"/>
      <c r="CZ8" s="646">
        <v>40.6</v>
      </c>
      <c r="DA8" s="646"/>
      <c r="DB8" s="646"/>
      <c r="DC8" s="646"/>
      <c r="DD8" s="614">
        <v>209375</v>
      </c>
      <c r="DE8" s="609"/>
      <c r="DF8" s="609"/>
      <c r="DG8" s="609"/>
      <c r="DH8" s="609"/>
      <c r="DI8" s="609"/>
      <c r="DJ8" s="609"/>
      <c r="DK8" s="609"/>
      <c r="DL8" s="609"/>
      <c r="DM8" s="609"/>
      <c r="DN8" s="609"/>
      <c r="DO8" s="609"/>
      <c r="DP8" s="610"/>
      <c r="DQ8" s="614">
        <v>6268224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30072</v>
      </c>
      <c r="S9" s="609"/>
      <c r="T9" s="609"/>
      <c r="U9" s="609"/>
      <c r="V9" s="609"/>
      <c r="W9" s="609"/>
      <c r="X9" s="609"/>
      <c r="Y9" s="610"/>
      <c r="Z9" s="646">
        <v>0.1</v>
      </c>
      <c r="AA9" s="646"/>
      <c r="AB9" s="646"/>
      <c r="AC9" s="646"/>
      <c r="AD9" s="647">
        <v>30072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1556061</v>
      </c>
      <c r="BH9" s="609"/>
      <c r="BI9" s="609"/>
      <c r="BJ9" s="609"/>
      <c r="BK9" s="609"/>
      <c r="BL9" s="609"/>
      <c r="BM9" s="609"/>
      <c r="BN9" s="610"/>
      <c r="BO9" s="646">
        <v>36.700000000000003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2029483</v>
      </c>
      <c r="CS9" s="609"/>
      <c r="CT9" s="609"/>
      <c r="CU9" s="609"/>
      <c r="CV9" s="609"/>
      <c r="CW9" s="609"/>
      <c r="CX9" s="609"/>
      <c r="CY9" s="610"/>
      <c r="CZ9" s="646">
        <v>5.7</v>
      </c>
      <c r="DA9" s="646"/>
      <c r="DB9" s="646"/>
      <c r="DC9" s="646"/>
      <c r="DD9" s="614">
        <v>259328</v>
      </c>
      <c r="DE9" s="609"/>
      <c r="DF9" s="609"/>
      <c r="DG9" s="609"/>
      <c r="DH9" s="609"/>
      <c r="DI9" s="609"/>
      <c r="DJ9" s="609"/>
      <c r="DK9" s="609"/>
      <c r="DL9" s="609"/>
      <c r="DM9" s="609"/>
      <c r="DN9" s="609"/>
      <c r="DO9" s="609"/>
      <c r="DP9" s="610"/>
      <c r="DQ9" s="614">
        <v>1353837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126423</v>
      </c>
      <c r="BH10" s="609"/>
      <c r="BI10" s="609"/>
      <c r="BJ10" s="609"/>
      <c r="BK10" s="609"/>
      <c r="BL10" s="609"/>
      <c r="BM10" s="609"/>
      <c r="BN10" s="610"/>
      <c r="BO10" s="646">
        <v>3</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19890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16890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1068949</v>
      </c>
      <c r="S11" s="609"/>
      <c r="T11" s="609"/>
      <c r="U11" s="609"/>
      <c r="V11" s="609"/>
      <c r="W11" s="609"/>
      <c r="X11" s="609"/>
      <c r="Y11" s="610"/>
      <c r="Z11" s="611">
        <v>2.9</v>
      </c>
      <c r="AA11" s="612"/>
      <c r="AB11" s="612"/>
      <c r="AC11" s="613"/>
      <c r="AD11" s="614">
        <v>1068949</v>
      </c>
      <c r="AE11" s="609"/>
      <c r="AF11" s="609"/>
      <c r="AG11" s="609"/>
      <c r="AH11" s="609"/>
      <c r="AI11" s="609"/>
      <c r="AJ11" s="609"/>
      <c r="AK11" s="610"/>
      <c r="AL11" s="611">
        <v>5.7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145656</v>
      </c>
      <c r="BH11" s="609"/>
      <c r="BI11" s="609"/>
      <c r="BJ11" s="609"/>
      <c r="BK11" s="609"/>
      <c r="BL11" s="609"/>
      <c r="BM11" s="609"/>
      <c r="BN11" s="610"/>
      <c r="BO11" s="646">
        <v>3.4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1076179</v>
      </c>
      <c r="CS11" s="609"/>
      <c r="CT11" s="609"/>
      <c r="CU11" s="609"/>
      <c r="CV11" s="609"/>
      <c r="CW11" s="609"/>
      <c r="CX11" s="609"/>
      <c r="CY11" s="610"/>
      <c r="CZ11" s="646">
        <v>3</v>
      </c>
      <c r="DA11" s="646"/>
      <c r="DB11" s="646"/>
      <c r="DC11" s="646"/>
      <c r="DD11" s="614">
        <v>202470</v>
      </c>
      <c r="DE11" s="609"/>
      <c r="DF11" s="609"/>
      <c r="DG11" s="609"/>
      <c r="DH11" s="609"/>
      <c r="DI11" s="609"/>
      <c r="DJ11" s="609"/>
      <c r="DK11" s="609"/>
      <c r="DL11" s="609"/>
      <c r="DM11" s="609"/>
      <c r="DN11" s="609"/>
      <c r="DO11" s="609"/>
      <c r="DP11" s="610"/>
      <c r="DQ11" s="614">
        <v>717045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8664</v>
      </c>
      <c r="S12" s="609"/>
      <c r="T12" s="609"/>
      <c r="U12" s="609"/>
      <c r="V12" s="609"/>
      <c r="W12" s="609"/>
      <c r="X12" s="609"/>
      <c r="Y12" s="610"/>
      <c r="Z12" s="646">
        <v>0</v>
      </c>
      <c r="AA12" s="646"/>
      <c r="AB12" s="646"/>
      <c r="AC12" s="646"/>
      <c r="AD12" s="647">
        <v>8664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1754199</v>
      </c>
      <c r="BH12" s="609"/>
      <c r="BI12" s="609"/>
      <c r="BJ12" s="609"/>
      <c r="BK12" s="609"/>
      <c r="BL12" s="609"/>
      <c r="BM12" s="609"/>
      <c r="BN12" s="610"/>
      <c r="BO12" s="646">
        <v>41.4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688990</v>
      </c>
      <c r="CS12" s="609"/>
      <c r="CT12" s="609"/>
      <c r="CU12" s="609"/>
      <c r="CV12" s="609"/>
      <c r="CW12" s="609"/>
      <c r="CX12" s="609"/>
      <c r="CY12" s="610"/>
      <c r="CZ12" s="646">
        <v>1.9</v>
      </c>
      <c r="DA12" s="646"/>
      <c r="DB12" s="646"/>
      <c r="DC12" s="646"/>
      <c r="DD12" s="614">
        <v>47645</v>
      </c>
      <c r="DE12" s="609"/>
      <c r="DF12" s="609"/>
      <c r="DG12" s="609"/>
      <c r="DH12" s="609"/>
      <c r="DI12" s="609"/>
      <c r="DJ12" s="609"/>
      <c r="DK12" s="609"/>
      <c r="DL12" s="609"/>
      <c r="DM12" s="609"/>
      <c r="DN12" s="609"/>
      <c r="DO12" s="609"/>
      <c r="DP12" s="610"/>
      <c r="DQ12" s="614">
        <v>551739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1680149</v>
      </c>
      <c r="BH13" s="609"/>
      <c r="BI13" s="609"/>
      <c r="BJ13" s="609"/>
      <c r="BK13" s="609"/>
      <c r="BL13" s="609"/>
      <c r="BM13" s="609"/>
      <c r="BN13" s="610"/>
      <c r="BO13" s="646">
        <v>39.700000000000003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2881820</v>
      </c>
      <c r="CS13" s="609"/>
      <c r="CT13" s="609"/>
      <c r="CU13" s="609"/>
      <c r="CV13" s="609"/>
      <c r="CW13" s="609"/>
      <c r="CX13" s="609"/>
      <c r="CY13" s="610"/>
      <c r="CZ13" s="646">
        <v>8.1</v>
      </c>
      <c r="DA13" s="646"/>
      <c r="DB13" s="646"/>
      <c r="DC13" s="646"/>
      <c r="DD13" s="614">
        <v>1520589</v>
      </c>
      <c r="DE13" s="609"/>
      <c r="DF13" s="609"/>
      <c r="DG13" s="609"/>
      <c r="DH13" s="609"/>
      <c r="DI13" s="609"/>
      <c r="DJ13" s="609"/>
      <c r="DK13" s="609"/>
      <c r="DL13" s="609"/>
      <c r="DM13" s="609"/>
      <c r="DN13" s="609"/>
      <c r="DO13" s="609"/>
      <c r="DP13" s="610"/>
      <c r="DQ13" s="614">
        <v>1190142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190688</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763444</v>
      </c>
      <c r="CS14" s="609"/>
      <c r="CT14" s="609"/>
      <c r="CU14" s="609"/>
      <c r="CV14" s="609"/>
      <c r="CW14" s="609"/>
      <c r="CX14" s="609"/>
      <c r="CY14" s="610"/>
      <c r="CZ14" s="646">
        <v>2.1</v>
      </c>
      <c r="DA14" s="646"/>
      <c r="DB14" s="646"/>
      <c r="DC14" s="646"/>
      <c r="DD14" s="614">
        <v>4607</v>
      </c>
      <c r="DE14" s="609"/>
      <c r="DF14" s="609"/>
      <c r="DG14" s="609"/>
      <c r="DH14" s="609"/>
      <c r="DI14" s="609"/>
      <c r="DJ14" s="609"/>
      <c r="DK14" s="609"/>
      <c r="DL14" s="609"/>
      <c r="DM14" s="609"/>
      <c r="DN14" s="609"/>
      <c r="DO14" s="609"/>
      <c r="DP14" s="610"/>
      <c r="DQ14" s="614">
        <v>753802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14590</v>
      </c>
      <c r="S15" s="609"/>
      <c r="T15" s="609"/>
      <c r="U15" s="609"/>
      <c r="V15" s="609"/>
      <c r="W15" s="609"/>
      <c r="X15" s="609"/>
      <c r="Y15" s="610"/>
      <c r="Z15" s="646">
        <v>0</v>
      </c>
      <c r="AA15" s="646"/>
      <c r="AB15" s="646"/>
      <c r="AC15" s="646"/>
      <c r="AD15" s="647">
        <v>14590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405720</v>
      </c>
      <c r="BH15" s="609"/>
      <c r="BI15" s="609"/>
      <c r="BJ15" s="609"/>
      <c r="BK15" s="609"/>
      <c r="BL15" s="609"/>
      <c r="BM15" s="609"/>
      <c r="BN15" s="610"/>
      <c r="BO15" s="646">
        <v>9.6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2599754</v>
      </c>
      <c r="CS15" s="609"/>
      <c r="CT15" s="609"/>
      <c r="CU15" s="609"/>
      <c r="CV15" s="609"/>
      <c r="CW15" s="609"/>
      <c r="CX15" s="609"/>
      <c r="CY15" s="610"/>
      <c r="CZ15" s="646">
        <v>7.3</v>
      </c>
      <c r="DA15" s="646"/>
      <c r="DB15" s="646"/>
      <c r="DC15" s="646"/>
      <c r="DD15" s="614">
        <v>197113</v>
      </c>
      <c r="DE15" s="609"/>
      <c r="DF15" s="609"/>
      <c r="DG15" s="609"/>
      <c r="DH15" s="609"/>
      <c r="DI15" s="609"/>
      <c r="DJ15" s="609"/>
      <c r="DK15" s="609"/>
      <c r="DL15" s="609"/>
      <c r="DM15" s="609"/>
      <c r="DN15" s="609"/>
      <c r="DO15" s="609"/>
      <c r="DP15" s="610"/>
      <c r="DQ15" s="614">
        <v>2007190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77084</v>
      </c>
      <c r="S16" s="609"/>
      <c r="T16" s="609"/>
      <c r="U16" s="609"/>
      <c r="V16" s="609"/>
      <c r="W16" s="609"/>
      <c r="X16" s="609"/>
      <c r="Y16" s="610"/>
      <c r="Z16" s="646">
        <v>0.2</v>
      </c>
      <c r="AA16" s="646"/>
      <c r="AB16" s="646"/>
      <c r="AC16" s="646"/>
      <c r="AD16" s="647">
        <v>77084</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431457</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42309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179919</v>
      </c>
      <c r="S17" s="609"/>
      <c r="T17" s="609"/>
      <c r="U17" s="609"/>
      <c r="V17" s="609"/>
      <c r="W17" s="609"/>
      <c r="X17" s="609"/>
      <c r="Y17" s="610"/>
      <c r="Z17" s="646">
        <v>0.5</v>
      </c>
      <c r="AA17" s="646"/>
      <c r="AB17" s="646"/>
      <c r="AC17" s="646"/>
      <c r="AD17" s="647">
        <v>179919</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4742738</v>
      </c>
      <c r="CS17" s="609"/>
      <c r="CT17" s="609"/>
      <c r="CU17" s="609"/>
      <c r="CV17" s="609"/>
      <c r="CW17" s="609"/>
      <c r="CX17" s="609"/>
      <c r="CY17" s="610"/>
      <c r="CZ17" s="646">
        <v>13.3</v>
      </c>
      <c r="DA17" s="646"/>
      <c r="DB17" s="646"/>
      <c r="DC17" s="646"/>
      <c r="DD17" s="614" t="s">
        <v>122</v>
      </c>
      <c r="DE17" s="609"/>
      <c r="DF17" s="609"/>
      <c r="DG17" s="609"/>
      <c r="DH17" s="609"/>
      <c r="DI17" s="609"/>
      <c r="DJ17" s="609"/>
      <c r="DK17" s="609"/>
      <c r="DL17" s="609"/>
      <c r="DM17" s="609"/>
      <c r="DN17" s="609"/>
      <c r="DO17" s="609"/>
      <c r="DP17" s="610"/>
      <c r="DQ17" s="614">
        <v>4578571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20121</v>
      </c>
      <c r="S18" s="609"/>
      <c r="T18" s="609"/>
      <c r="U18" s="609"/>
      <c r="V18" s="609"/>
      <c r="W18" s="609"/>
      <c r="X18" s="609"/>
      <c r="Y18" s="610"/>
      <c r="Z18" s="646">
        <v>0.1</v>
      </c>
      <c r="AA18" s="646"/>
      <c r="AB18" s="646"/>
      <c r="AC18" s="646"/>
      <c r="AD18" s="647">
        <v>20121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159553</v>
      </c>
      <c r="S19" s="609"/>
      <c r="T19" s="609"/>
      <c r="U19" s="609"/>
      <c r="V19" s="609"/>
      <c r="W19" s="609"/>
      <c r="X19" s="609"/>
      <c r="Y19" s="610"/>
      <c r="Z19" s="646">
        <v>0.4</v>
      </c>
      <c r="AA19" s="646"/>
      <c r="AB19" s="646"/>
      <c r="AC19" s="646"/>
      <c r="AD19" s="647">
        <v>159553</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245</v>
      </c>
      <c r="S20" s="609"/>
      <c r="T20" s="609"/>
      <c r="U20" s="609"/>
      <c r="V20" s="609"/>
      <c r="W20" s="609"/>
      <c r="X20" s="609"/>
      <c r="Y20" s="610"/>
      <c r="Z20" s="646">
        <v>0</v>
      </c>
      <c r="AA20" s="646"/>
      <c r="AB20" s="646"/>
      <c r="AC20" s="646"/>
      <c r="AD20" s="647">
        <v>245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35586999</v>
      </c>
      <c r="CS20" s="609"/>
      <c r="CT20" s="609"/>
      <c r="CU20" s="609"/>
      <c r="CV20" s="609"/>
      <c r="CW20" s="609"/>
      <c r="CX20" s="609"/>
      <c r="CY20" s="610"/>
      <c r="CZ20" s="646">
        <v>100</v>
      </c>
      <c r="DA20" s="646"/>
      <c r="DB20" s="646"/>
      <c r="DC20" s="646"/>
      <c r="DD20" s="614">
        <v>2522426</v>
      </c>
      <c r="DE20" s="609"/>
      <c r="DF20" s="609"/>
      <c r="DG20" s="609"/>
      <c r="DH20" s="609"/>
      <c r="DI20" s="609"/>
      <c r="DJ20" s="609"/>
      <c r="DK20" s="609"/>
      <c r="DL20" s="609"/>
      <c r="DM20" s="609"/>
      <c r="DN20" s="609"/>
      <c r="DO20" s="609"/>
      <c r="DP20" s="610"/>
      <c r="DQ20" s="614">
        <v>22937976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13944393</v>
      </c>
      <c r="S21" s="609"/>
      <c r="T21" s="609"/>
      <c r="U21" s="609"/>
      <c r="V21" s="609"/>
      <c r="W21" s="609"/>
      <c r="X21" s="609"/>
      <c r="Y21" s="610"/>
      <c r="Z21" s="646">
        <v>37.4</v>
      </c>
      <c r="AA21" s="646"/>
      <c r="AB21" s="646"/>
      <c r="AC21" s="646"/>
      <c r="AD21" s="647">
        <v>12799923</v>
      </c>
      <c r="AE21" s="647"/>
      <c r="AF21" s="647"/>
      <c r="AG21" s="647"/>
      <c r="AH21" s="647"/>
      <c r="AI21" s="647"/>
      <c r="AJ21" s="647"/>
      <c r="AK21" s="647"/>
      <c r="AL21" s="611">
        <v>67.900000000000006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12799923</v>
      </c>
      <c r="S22" s="609"/>
      <c r="T22" s="609"/>
      <c r="U22" s="609"/>
      <c r="V22" s="609"/>
      <c r="W22" s="609"/>
      <c r="X22" s="609"/>
      <c r="Y22" s="610"/>
      <c r="Z22" s="646">
        <v>34.299999999999997</v>
      </c>
      <c r="AA22" s="646"/>
      <c r="AB22" s="646"/>
      <c r="AC22" s="646"/>
      <c r="AD22" s="647">
        <v>12799923</v>
      </c>
      <c r="AE22" s="647"/>
      <c r="AF22" s="647"/>
      <c r="AG22" s="647"/>
      <c r="AH22" s="647"/>
      <c r="AI22" s="647"/>
      <c r="AJ22" s="647"/>
      <c r="AK22" s="647"/>
      <c r="AL22" s="611">
        <v>67.900000000000006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1144470</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20910769</v>
      </c>
      <c r="CS24" s="664"/>
      <c r="CT24" s="664"/>
      <c r="CU24" s="664"/>
      <c r="CV24" s="664"/>
      <c r="CW24" s="664"/>
      <c r="CX24" s="664"/>
      <c r="CY24" s="689"/>
      <c r="CZ24" s="690">
        <v>58.8</v>
      </c>
      <c r="DA24" s="672"/>
      <c r="DB24" s="672"/>
      <c r="DC24" s="692"/>
      <c r="DD24" s="688">
        <v>12814700</v>
      </c>
      <c r="DE24" s="664"/>
      <c r="DF24" s="664"/>
      <c r="DG24" s="664"/>
      <c r="DH24" s="664"/>
      <c r="DI24" s="664"/>
      <c r="DJ24" s="664"/>
      <c r="DK24" s="689"/>
      <c r="DL24" s="688">
        <v>11811371</v>
      </c>
      <c r="DM24" s="664"/>
      <c r="DN24" s="664"/>
      <c r="DO24" s="664"/>
      <c r="DP24" s="664"/>
      <c r="DQ24" s="664"/>
      <c r="DR24" s="664"/>
      <c r="DS24" s="664"/>
      <c r="DT24" s="664"/>
      <c r="DU24" s="664"/>
      <c r="DV24" s="689"/>
      <c r="DW24" s="690">
        <v>62.5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19790520</v>
      </c>
      <c r="S25" s="609"/>
      <c r="T25" s="609"/>
      <c r="U25" s="609"/>
      <c r="V25" s="609"/>
      <c r="W25" s="609"/>
      <c r="X25" s="609"/>
      <c r="Y25" s="610"/>
      <c r="Z25" s="646">
        <v>53.1</v>
      </c>
      <c r="AA25" s="646"/>
      <c r="AB25" s="646"/>
      <c r="AC25" s="646"/>
      <c r="AD25" s="647">
        <v>18646050</v>
      </c>
      <c r="AE25" s="647"/>
      <c r="AF25" s="647"/>
      <c r="AG25" s="647"/>
      <c r="AH25" s="647"/>
      <c r="AI25" s="647"/>
      <c r="AJ25" s="647"/>
      <c r="AK25" s="647"/>
      <c r="AL25" s="611">
        <v>98.9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5371679</v>
      </c>
      <c r="CS25" s="621"/>
      <c r="CT25" s="621"/>
      <c r="CU25" s="621"/>
      <c r="CV25" s="621"/>
      <c r="CW25" s="621"/>
      <c r="CX25" s="621"/>
      <c r="CY25" s="622"/>
      <c r="CZ25" s="611">
        <v>15.1</v>
      </c>
      <c r="DA25" s="623"/>
      <c r="DB25" s="623"/>
      <c r="DC25" s="624"/>
      <c r="DD25" s="614">
        <v>4809271</v>
      </c>
      <c r="DE25" s="621"/>
      <c r="DF25" s="621"/>
      <c r="DG25" s="621"/>
      <c r="DH25" s="621"/>
      <c r="DI25" s="621"/>
      <c r="DJ25" s="621"/>
      <c r="DK25" s="622"/>
      <c r="DL25" s="614">
        <v>4616361</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3011</v>
      </c>
      <c r="S26" s="609"/>
      <c r="T26" s="609"/>
      <c r="U26" s="609"/>
      <c r="V26" s="609"/>
      <c r="W26" s="609"/>
      <c r="X26" s="609"/>
      <c r="Y26" s="610"/>
      <c r="Z26" s="646">
        <v>0</v>
      </c>
      <c r="AA26" s="646"/>
      <c r="AB26" s="646"/>
      <c r="AC26" s="646"/>
      <c r="AD26" s="647">
        <v>3011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3127849</v>
      </c>
      <c r="CS26" s="609"/>
      <c r="CT26" s="609"/>
      <c r="CU26" s="609"/>
      <c r="CV26" s="609"/>
      <c r="CW26" s="609"/>
      <c r="CX26" s="609"/>
      <c r="CY26" s="610"/>
      <c r="CZ26" s="611">
        <v>8.8000000000000007</v>
      </c>
      <c r="DA26" s="623"/>
      <c r="DB26" s="623"/>
      <c r="DC26" s="624"/>
      <c r="DD26" s="614">
        <v>2903920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124104</v>
      </c>
      <c r="S27" s="609"/>
      <c r="T27" s="609"/>
      <c r="U27" s="609"/>
      <c r="V27" s="609"/>
      <c r="W27" s="609"/>
      <c r="X27" s="609"/>
      <c r="Y27" s="610"/>
      <c r="Z27" s="646">
        <v>0.3</v>
      </c>
      <c r="AA27" s="646"/>
      <c r="AB27" s="646"/>
      <c r="AC27" s="646"/>
      <c r="AD27" s="647">
        <v>11080</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4235211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10796352</v>
      </c>
      <c r="CS27" s="621"/>
      <c r="CT27" s="621"/>
      <c r="CU27" s="621"/>
      <c r="CV27" s="621"/>
      <c r="CW27" s="621"/>
      <c r="CX27" s="621"/>
      <c r="CY27" s="622"/>
      <c r="CZ27" s="611">
        <v>30.3</v>
      </c>
      <c r="DA27" s="623"/>
      <c r="DB27" s="623"/>
      <c r="DC27" s="624"/>
      <c r="DD27" s="614">
        <v>3426858</v>
      </c>
      <c r="DE27" s="621"/>
      <c r="DF27" s="621"/>
      <c r="DG27" s="621"/>
      <c r="DH27" s="621"/>
      <c r="DI27" s="621"/>
      <c r="DJ27" s="621"/>
      <c r="DK27" s="622"/>
      <c r="DL27" s="614">
        <v>2616439</v>
      </c>
      <c r="DM27" s="621"/>
      <c r="DN27" s="621"/>
      <c r="DO27" s="621"/>
      <c r="DP27" s="621"/>
      <c r="DQ27" s="621"/>
      <c r="DR27" s="621"/>
      <c r="DS27" s="621"/>
      <c r="DT27" s="621"/>
      <c r="DU27" s="621"/>
      <c r="DV27" s="622"/>
      <c r="DW27" s="611">
        <v>13.9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470092</v>
      </c>
      <c r="S28" s="609"/>
      <c r="T28" s="609"/>
      <c r="U28" s="609"/>
      <c r="V28" s="609"/>
      <c r="W28" s="609"/>
      <c r="X28" s="609"/>
      <c r="Y28" s="610"/>
      <c r="Z28" s="646">
        <v>1.3</v>
      </c>
      <c r="AA28" s="646"/>
      <c r="AB28" s="646"/>
      <c r="AC28" s="646"/>
      <c r="AD28" s="647">
        <v>74705</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4742738</v>
      </c>
      <c r="CS28" s="609"/>
      <c r="CT28" s="609"/>
      <c r="CU28" s="609"/>
      <c r="CV28" s="609"/>
      <c r="CW28" s="609"/>
      <c r="CX28" s="609"/>
      <c r="CY28" s="610"/>
      <c r="CZ28" s="611">
        <v>13.3</v>
      </c>
      <c r="DA28" s="623"/>
      <c r="DB28" s="623"/>
      <c r="DC28" s="624"/>
      <c r="DD28" s="614">
        <v>4578571</v>
      </c>
      <c r="DE28" s="609"/>
      <c r="DF28" s="609"/>
      <c r="DG28" s="609"/>
      <c r="DH28" s="609"/>
      <c r="DI28" s="609"/>
      <c r="DJ28" s="609"/>
      <c r="DK28" s="610"/>
      <c r="DL28" s="614">
        <v>4578571</v>
      </c>
      <c r="DM28" s="609"/>
      <c r="DN28" s="609"/>
      <c r="DO28" s="609"/>
      <c r="DP28" s="609"/>
      <c r="DQ28" s="609"/>
      <c r="DR28" s="609"/>
      <c r="DS28" s="609"/>
      <c r="DT28" s="609"/>
      <c r="DU28" s="609"/>
      <c r="DV28" s="610"/>
      <c r="DW28" s="611">
        <v>24.2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23948</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4741465</v>
      </c>
      <c r="CS29" s="621"/>
      <c r="CT29" s="621"/>
      <c r="CU29" s="621"/>
      <c r="CV29" s="621"/>
      <c r="CW29" s="621"/>
      <c r="CX29" s="621"/>
      <c r="CY29" s="622"/>
      <c r="CZ29" s="611">
        <v>13.3</v>
      </c>
      <c r="DA29" s="623"/>
      <c r="DB29" s="623"/>
      <c r="DC29" s="624"/>
      <c r="DD29" s="614">
        <v>4577298</v>
      </c>
      <c r="DE29" s="621"/>
      <c r="DF29" s="621"/>
      <c r="DG29" s="621"/>
      <c r="DH29" s="621"/>
      <c r="DI29" s="621"/>
      <c r="DJ29" s="621"/>
      <c r="DK29" s="622"/>
      <c r="DL29" s="614">
        <v>4577298</v>
      </c>
      <c r="DM29" s="621"/>
      <c r="DN29" s="621"/>
      <c r="DO29" s="621"/>
      <c r="DP29" s="621"/>
      <c r="DQ29" s="621"/>
      <c r="DR29" s="621"/>
      <c r="DS29" s="621"/>
      <c r="DT29" s="621"/>
      <c r="DU29" s="621"/>
      <c r="DV29" s="622"/>
      <c r="DW29" s="611">
        <v>24.2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8182814</v>
      </c>
      <c r="S30" s="609"/>
      <c r="T30" s="609"/>
      <c r="U30" s="609"/>
      <c r="V30" s="609"/>
      <c r="W30" s="609"/>
      <c r="X30" s="609"/>
      <c r="Y30" s="610"/>
      <c r="Z30" s="646">
        <v>21.9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4611266</v>
      </c>
      <c r="CS30" s="609"/>
      <c r="CT30" s="609"/>
      <c r="CU30" s="609"/>
      <c r="CV30" s="609"/>
      <c r="CW30" s="609"/>
      <c r="CX30" s="609"/>
      <c r="CY30" s="610"/>
      <c r="CZ30" s="611">
        <v>13</v>
      </c>
      <c r="DA30" s="623"/>
      <c r="DB30" s="623"/>
      <c r="DC30" s="624"/>
      <c r="DD30" s="614">
        <v>4453772</v>
      </c>
      <c r="DE30" s="609"/>
      <c r="DF30" s="609"/>
      <c r="DG30" s="609"/>
      <c r="DH30" s="609"/>
      <c r="DI30" s="609"/>
      <c r="DJ30" s="609"/>
      <c r="DK30" s="610"/>
      <c r="DL30" s="614">
        <v>4453772</v>
      </c>
      <c r="DM30" s="609"/>
      <c r="DN30" s="609"/>
      <c r="DO30" s="609"/>
      <c r="DP30" s="609"/>
      <c r="DQ30" s="609"/>
      <c r="DR30" s="609"/>
      <c r="DS30" s="609"/>
      <c r="DT30" s="609"/>
      <c r="DU30" s="609"/>
      <c r="DV30" s="610"/>
      <c r="DW30" s="611">
        <v>23.6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16789</v>
      </c>
      <c r="S31" s="609"/>
      <c r="T31" s="609"/>
      <c r="U31" s="609"/>
      <c r="V31" s="609"/>
      <c r="W31" s="609"/>
      <c r="X31" s="609"/>
      <c r="Y31" s="610"/>
      <c r="Z31" s="646">
        <v>0</v>
      </c>
      <c r="AA31" s="646"/>
      <c r="AB31" s="646"/>
      <c r="AC31" s="646"/>
      <c r="AD31" s="647">
        <v>16789</v>
      </c>
      <c r="AE31" s="647"/>
      <c r="AF31" s="647"/>
      <c r="AG31" s="647"/>
      <c r="AH31" s="647"/>
      <c r="AI31" s="647"/>
      <c r="AJ31" s="647"/>
      <c r="AK31" s="647"/>
      <c r="AL31" s="611">
        <v>0.1</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v>
      </c>
      <c r="BN31" s="671"/>
      <c r="BO31" s="671"/>
      <c r="BP31" s="671"/>
      <c r="BQ31" s="673"/>
      <c r="BR31" s="670">
        <v>99.5</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130199</v>
      </c>
      <c r="CS31" s="621"/>
      <c r="CT31" s="621"/>
      <c r="CU31" s="621"/>
      <c r="CV31" s="621"/>
      <c r="CW31" s="621"/>
      <c r="CX31" s="621"/>
      <c r="CY31" s="622"/>
      <c r="CZ31" s="611">
        <v>0.4</v>
      </c>
      <c r="DA31" s="623"/>
      <c r="DB31" s="623"/>
      <c r="DC31" s="624"/>
      <c r="DD31" s="614">
        <v>123526</v>
      </c>
      <c r="DE31" s="621"/>
      <c r="DF31" s="621"/>
      <c r="DG31" s="621"/>
      <c r="DH31" s="621"/>
      <c r="DI31" s="621"/>
      <c r="DJ31" s="621"/>
      <c r="DK31" s="622"/>
      <c r="DL31" s="614">
        <v>123526</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2484773</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98.3</v>
      </c>
      <c r="BN32" s="621"/>
      <c r="BO32" s="621"/>
      <c r="BP32" s="621"/>
      <c r="BQ32" s="644"/>
      <c r="BR32" s="679">
        <v>99.3</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1273</v>
      </c>
      <c r="CS32" s="609"/>
      <c r="CT32" s="609"/>
      <c r="CU32" s="609"/>
      <c r="CV32" s="609"/>
      <c r="CW32" s="609"/>
      <c r="CX32" s="609"/>
      <c r="CY32" s="610"/>
      <c r="CZ32" s="611">
        <v>0</v>
      </c>
      <c r="DA32" s="623"/>
      <c r="DB32" s="623"/>
      <c r="DC32" s="624"/>
      <c r="DD32" s="614">
        <v>1273</v>
      </c>
      <c r="DE32" s="609"/>
      <c r="DF32" s="609"/>
      <c r="DG32" s="609"/>
      <c r="DH32" s="609"/>
      <c r="DI32" s="609"/>
      <c r="DJ32" s="609"/>
      <c r="DK32" s="610"/>
      <c r="DL32" s="614">
        <v>1273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633842</v>
      </c>
      <c r="S33" s="609"/>
      <c r="T33" s="609"/>
      <c r="U33" s="609"/>
      <c r="V33" s="609"/>
      <c r="W33" s="609"/>
      <c r="X33" s="609"/>
      <c r="Y33" s="610"/>
      <c r="Z33" s="646">
        <v>1.7</v>
      </c>
      <c r="AA33" s="646"/>
      <c r="AB33" s="646"/>
      <c r="AC33" s="646"/>
      <c r="AD33" s="647">
        <v>85648</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97</v>
      </c>
      <c r="BN33" s="593"/>
      <c r="BO33" s="593"/>
      <c r="BP33" s="593"/>
      <c r="BQ33" s="656"/>
      <c r="BR33" s="669">
        <v>99.5</v>
      </c>
      <c r="BS33" s="593"/>
      <c r="BT33" s="593"/>
      <c r="BU33" s="593"/>
      <c r="BV33" s="593"/>
      <c r="BW33" s="593"/>
      <c r="BX33" s="639">
        <v>96.7</v>
      </c>
      <c r="BY33" s="593"/>
      <c r="BZ33" s="593"/>
      <c r="CA33" s="593"/>
      <c r="CB33" s="656"/>
      <c r="CD33" s="605" t="s">
        <v>307</v>
      </c>
      <c r="CE33" s="606"/>
      <c r="CF33" s="606"/>
      <c r="CG33" s="606"/>
      <c r="CH33" s="606"/>
      <c r="CI33" s="606"/>
      <c r="CJ33" s="606"/>
      <c r="CK33" s="606"/>
      <c r="CL33" s="606"/>
      <c r="CM33" s="606"/>
      <c r="CN33" s="606"/>
      <c r="CO33" s="606"/>
      <c r="CP33" s="606"/>
      <c r="CQ33" s="607"/>
      <c r="CR33" s="608">
        <v>11722347</v>
      </c>
      <c r="CS33" s="621"/>
      <c r="CT33" s="621"/>
      <c r="CU33" s="621"/>
      <c r="CV33" s="621"/>
      <c r="CW33" s="621"/>
      <c r="CX33" s="621"/>
      <c r="CY33" s="622"/>
      <c r="CZ33" s="611">
        <v>32.9</v>
      </c>
      <c r="DA33" s="623"/>
      <c r="DB33" s="623"/>
      <c r="DC33" s="624"/>
      <c r="DD33" s="614">
        <v>9902037</v>
      </c>
      <c r="DE33" s="621"/>
      <c r="DF33" s="621"/>
      <c r="DG33" s="621"/>
      <c r="DH33" s="621"/>
      <c r="DI33" s="621"/>
      <c r="DJ33" s="621"/>
      <c r="DK33" s="622"/>
      <c r="DL33" s="614">
        <v>5423408</v>
      </c>
      <c r="DM33" s="621"/>
      <c r="DN33" s="621"/>
      <c r="DO33" s="621"/>
      <c r="DP33" s="621"/>
      <c r="DQ33" s="621"/>
      <c r="DR33" s="621"/>
      <c r="DS33" s="621"/>
      <c r="DT33" s="621"/>
      <c r="DU33" s="621"/>
      <c r="DV33" s="622"/>
      <c r="DW33" s="611">
        <v>28.7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350389</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2872476</v>
      </c>
      <c r="CS34" s="609"/>
      <c r="CT34" s="609"/>
      <c r="CU34" s="609"/>
      <c r="CV34" s="609"/>
      <c r="CW34" s="609"/>
      <c r="CX34" s="609"/>
      <c r="CY34" s="610"/>
      <c r="CZ34" s="611">
        <v>8.1</v>
      </c>
      <c r="DA34" s="623"/>
      <c r="DB34" s="623"/>
      <c r="DC34" s="624"/>
      <c r="DD34" s="614">
        <v>2225118</v>
      </c>
      <c r="DE34" s="609"/>
      <c r="DF34" s="609"/>
      <c r="DG34" s="609"/>
      <c r="DH34" s="609"/>
      <c r="DI34" s="609"/>
      <c r="DJ34" s="609"/>
      <c r="DK34" s="610"/>
      <c r="DL34" s="614">
        <v>1893471</v>
      </c>
      <c r="DM34" s="609"/>
      <c r="DN34" s="609"/>
      <c r="DO34" s="609"/>
      <c r="DP34" s="609"/>
      <c r="DQ34" s="609"/>
      <c r="DR34" s="609"/>
      <c r="DS34" s="609"/>
      <c r="DT34" s="609"/>
      <c r="DU34" s="609"/>
      <c r="DV34" s="610"/>
      <c r="DW34" s="611">
        <v>10</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832995</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259434</v>
      </c>
      <c r="CS35" s="621"/>
      <c r="CT35" s="621"/>
      <c r="CU35" s="621"/>
      <c r="CV35" s="621"/>
      <c r="CW35" s="621"/>
      <c r="CX35" s="621"/>
      <c r="CY35" s="622"/>
      <c r="CZ35" s="611">
        <v>0.7</v>
      </c>
      <c r="DA35" s="623"/>
      <c r="DB35" s="623"/>
      <c r="DC35" s="624"/>
      <c r="DD35" s="614">
        <v>200244</v>
      </c>
      <c r="DE35" s="621"/>
      <c r="DF35" s="621"/>
      <c r="DG35" s="621"/>
      <c r="DH35" s="621"/>
      <c r="DI35" s="621"/>
      <c r="DJ35" s="621"/>
      <c r="DK35" s="622"/>
      <c r="DL35" s="614">
        <v>197937</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1872146</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3034968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5534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3310487</v>
      </c>
      <c r="CS36" s="609"/>
      <c r="CT36" s="609"/>
      <c r="CU36" s="609"/>
      <c r="CV36" s="609"/>
      <c r="CW36" s="609"/>
      <c r="CX36" s="609"/>
      <c r="CY36" s="610"/>
      <c r="CZ36" s="611">
        <v>9.3000000000000007</v>
      </c>
      <c r="DA36" s="623"/>
      <c r="DB36" s="623"/>
      <c r="DC36" s="624"/>
      <c r="DD36" s="614">
        <v>2817447</v>
      </c>
      <c r="DE36" s="609"/>
      <c r="DF36" s="609"/>
      <c r="DG36" s="609"/>
      <c r="DH36" s="609"/>
      <c r="DI36" s="609"/>
      <c r="DJ36" s="609"/>
      <c r="DK36" s="610"/>
      <c r="DL36" s="614">
        <v>1608706</v>
      </c>
      <c r="DM36" s="609"/>
      <c r="DN36" s="609"/>
      <c r="DO36" s="609"/>
      <c r="DP36" s="609"/>
      <c r="DQ36" s="609"/>
      <c r="DR36" s="609"/>
      <c r="DS36" s="609"/>
      <c r="DT36" s="609"/>
      <c r="DU36" s="609"/>
      <c r="DV36" s="610"/>
      <c r="DW36" s="611">
        <v>8.5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559538</v>
      </c>
      <c r="S37" s="609"/>
      <c r="T37" s="609"/>
      <c r="U37" s="609"/>
      <c r="V37" s="609"/>
      <c r="W37" s="609"/>
      <c r="X37" s="609"/>
      <c r="Y37" s="610"/>
      <c r="Z37" s="646">
        <v>1.5</v>
      </c>
      <c r="AA37" s="646"/>
      <c r="AB37" s="646"/>
      <c r="AC37" s="646"/>
      <c r="AD37" s="647">
        <v>7819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660000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-88970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1165039</v>
      </c>
      <c r="CS37" s="621"/>
      <c r="CT37" s="621"/>
      <c r="CU37" s="621"/>
      <c r="CV37" s="621"/>
      <c r="CW37" s="621"/>
      <c r="CX37" s="621"/>
      <c r="CY37" s="622"/>
      <c r="CZ37" s="611">
        <v>3.3</v>
      </c>
      <c r="DA37" s="623"/>
      <c r="DB37" s="623"/>
      <c r="DC37" s="624"/>
      <c r="DD37" s="614">
        <v>1164983</v>
      </c>
      <c r="DE37" s="621"/>
      <c r="DF37" s="621"/>
      <c r="DG37" s="621"/>
      <c r="DH37" s="621"/>
      <c r="DI37" s="621"/>
      <c r="DJ37" s="621"/>
      <c r="DK37" s="622"/>
      <c r="DL37" s="614">
        <v>913075</v>
      </c>
      <c r="DM37" s="621"/>
      <c r="DN37" s="621"/>
      <c r="DO37" s="621"/>
      <c r="DP37" s="621"/>
      <c r="DQ37" s="621"/>
      <c r="DR37" s="621"/>
      <c r="DS37" s="621"/>
      <c r="DT37" s="621"/>
      <c r="DU37" s="621"/>
      <c r="DV37" s="622"/>
      <c r="DW37" s="611">
        <v>4.8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1951076</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185036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6378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2189932</v>
      </c>
      <c r="CS38" s="609"/>
      <c r="CT38" s="609"/>
      <c r="CU38" s="609"/>
      <c r="CV38" s="609"/>
      <c r="CW38" s="609"/>
      <c r="CX38" s="609"/>
      <c r="CY38" s="610"/>
      <c r="CZ38" s="611">
        <v>6.2</v>
      </c>
      <c r="DA38" s="623"/>
      <c r="DB38" s="623"/>
      <c r="DC38" s="624"/>
      <c r="DD38" s="614">
        <v>1762863</v>
      </c>
      <c r="DE38" s="609"/>
      <c r="DF38" s="609"/>
      <c r="DG38" s="609"/>
      <c r="DH38" s="609"/>
      <c r="DI38" s="609"/>
      <c r="DJ38" s="609"/>
      <c r="DK38" s="610"/>
      <c r="DL38" s="614">
        <v>1607883</v>
      </c>
      <c r="DM38" s="609"/>
      <c r="DN38" s="609"/>
      <c r="DO38" s="609"/>
      <c r="DP38" s="609"/>
      <c r="DQ38" s="609"/>
      <c r="DR38" s="609"/>
      <c r="DS38" s="609"/>
      <c r="DT38" s="609"/>
      <c r="DU38" s="609"/>
      <c r="DV38" s="610"/>
      <c r="DW38" s="611">
        <v>8.5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15543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9021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2891486</v>
      </c>
      <c r="CS39" s="621"/>
      <c r="CT39" s="621"/>
      <c r="CU39" s="621"/>
      <c r="CV39" s="621"/>
      <c r="CW39" s="621"/>
      <c r="CX39" s="621"/>
      <c r="CY39" s="622"/>
      <c r="CZ39" s="611">
        <v>8.1</v>
      </c>
      <c r="DA39" s="623"/>
      <c r="DB39" s="623"/>
      <c r="DC39" s="624"/>
      <c r="DD39" s="614">
        <v>2780433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38976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73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198532</v>
      </c>
      <c r="CS40" s="609"/>
      <c r="CT40" s="609"/>
      <c r="CU40" s="609"/>
      <c r="CV40" s="609"/>
      <c r="CW40" s="609"/>
      <c r="CX40" s="609"/>
      <c r="CY40" s="610"/>
      <c r="CZ40" s="611">
        <v>0.6</v>
      </c>
      <c r="DA40" s="623"/>
      <c r="DB40" s="623"/>
      <c r="DC40" s="624"/>
      <c r="DD40" s="614">
        <v>115932</v>
      </c>
      <c r="DE40" s="609"/>
      <c r="DF40" s="609"/>
      <c r="DG40" s="609"/>
      <c r="DH40" s="609"/>
      <c r="DI40" s="609"/>
      <c r="DJ40" s="609"/>
      <c r="DK40" s="610"/>
      <c r="DL40" s="614">
        <v>115411</v>
      </c>
      <c r="DM40" s="609"/>
      <c r="DN40" s="609"/>
      <c r="DO40" s="609"/>
      <c r="DP40" s="609"/>
      <c r="DQ40" s="609"/>
      <c r="DR40" s="609"/>
      <c r="DS40" s="609"/>
      <c r="DT40" s="609"/>
      <c r="DU40" s="609"/>
      <c r="DV40" s="610"/>
      <c r="DW40" s="611">
        <v>0.6</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37296037</v>
      </c>
      <c r="S41" s="633"/>
      <c r="T41" s="633"/>
      <c r="U41" s="633"/>
      <c r="V41" s="633"/>
      <c r="W41" s="633"/>
      <c r="X41" s="633"/>
      <c r="Y41" s="636"/>
      <c r="Z41" s="637">
        <v>100</v>
      </c>
      <c r="AA41" s="637"/>
      <c r="AB41" s="637"/>
      <c r="AC41" s="637"/>
      <c r="AD41" s="638">
        <v>18845102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543481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1630908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2953883</v>
      </c>
      <c r="CS42" s="621"/>
      <c r="CT42" s="621"/>
      <c r="CU42" s="621"/>
      <c r="CV42" s="621"/>
      <c r="CW42" s="621"/>
      <c r="CX42" s="621"/>
      <c r="CY42" s="622"/>
      <c r="CZ42" s="611">
        <v>8.3000000000000007</v>
      </c>
      <c r="DA42" s="623"/>
      <c r="DB42" s="623"/>
      <c r="DC42" s="624"/>
      <c r="DD42" s="614">
        <v>221239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43796</v>
      </c>
      <c r="CS43" s="621"/>
      <c r="CT43" s="621"/>
      <c r="CU43" s="621"/>
      <c r="CV43" s="621"/>
      <c r="CW43" s="621"/>
      <c r="CX43" s="621"/>
      <c r="CY43" s="622"/>
      <c r="CZ43" s="611">
        <v>0.1</v>
      </c>
      <c r="DA43" s="623"/>
      <c r="DB43" s="623"/>
      <c r="DC43" s="624"/>
      <c r="DD43" s="614">
        <v>1772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2522426</v>
      </c>
      <c r="CS44" s="609"/>
      <c r="CT44" s="609"/>
      <c r="CU44" s="609"/>
      <c r="CV44" s="609"/>
      <c r="CW44" s="609"/>
      <c r="CX44" s="609"/>
      <c r="CY44" s="610"/>
      <c r="CZ44" s="611">
        <v>7.1</v>
      </c>
      <c r="DA44" s="612"/>
      <c r="DB44" s="612"/>
      <c r="DC44" s="613"/>
      <c r="DD44" s="614">
        <v>178930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1560164</v>
      </c>
      <c r="CS45" s="621"/>
      <c r="CT45" s="621"/>
      <c r="CU45" s="621"/>
      <c r="CV45" s="621"/>
      <c r="CW45" s="621"/>
      <c r="CX45" s="621"/>
      <c r="CY45" s="622"/>
      <c r="CZ45" s="611">
        <v>4.4000000000000004</v>
      </c>
      <c r="DA45" s="623"/>
      <c r="DB45" s="623"/>
      <c r="DC45" s="624"/>
      <c r="DD45" s="614">
        <v>37271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891364</v>
      </c>
      <c r="CS46" s="609"/>
      <c r="CT46" s="609"/>
      <c r="CU46" s="609"/>
      <c r="CV46" s="609"/>
      <c r="CW46" s="609"/>
      <c r="CX46" s="609"/>
      <c r="CY46" s="610"/>
      <c r="CZ46" s="611">
        <v>2.5</v>
      </c>
      <c r="DA46" s="612"/>
      <c r="DB46" s="612"/>
      <c r="DC46" s="613"/>
      <c r="DD46" s="614">
        <v>137161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431457</v>
      </c>
      <c r="CS47" s="621"/>
      <c r="CT47" s="621"/>
      <c r="CU47" s="621"/>
      <c r="CV47" s="621"/>
      <c r="CW47" s="621"/>
      <c r="CX47" s="621"/>
      <c r="CY47" s="622"/>
      <c r="CZ47" s="611">
        <v>1.2</v>
      </c>
      <c r="DA47" s="623"/>
      <c r="DB47" s="623"/>
      <c r="DC47" s="624"/>
      <c r="DD47" s="614">
        <v>42309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35586999</v>
      </c>
      <c r="CS49" s="593"/>
      <c r="CT49" s="593"/>
      <c r="CU49" s="593"/>
      <c r="CV49" s="593"/>
      <c r="CW49" s="593"/>
      <c r="CX49" s="593"/>
      <c r="CY49" s="594"/>
      <c r="CZ49" s="595">
        <v>100</v>
      </c>
      <c r="DA49" s="596"/>
      <c r="DB49" s="596"/>
      <c r="DC49" s="597"/>
      <c r="DD49" s="598">
        <v>22937976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b0ygS6WZvOWjmJ78Q+LwhHg+XROlprdstvUPo7haaYgQAkmR7jT6BImLt2RW8Nx4xCLLSbMoYOtX55WSkdSrA==" saltValue="GqglMOv03hLG7PFqxWBU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37317</v>
      </c>
      <c r="R7" s="1090"/>
      <c r="S7" s="1090"/>
      <c r="T7" s="1090"/>
      <c r="U7" s="1090"/>
      <c r="V7" s="1090">
        <v>35608</v>
      </c>
      <c r="W7" s="1090"/>
      <c r="X7" s="1090"/>
      <c r="Y7" s="1090"/>
      <c r="Z7" s="1090"/>
      <c r="AA7" s="1090">
        <v>1709</v>
      </c>
      <c r="AB7" s="1090"/>
      <c r="AC7" s="1090"/>
      <c r="AD7" s="1090"/>
      <c r="AE7" s="1091"/>
      <c r="AF7" s="1092">
        <v>1240</v>
      </c>
      <c r="AG7" s="1093"/>
      <c r="AH7" s="1093"/>
      <c r="AI7" s="1093"/>
      <c r="AJ7" s="1094"/>
      <c r="AK7" s="1095">
        <v>0</v>
      </c>
      <c r="AL7" s="1096"/>
      <c r="AM7" s="1096"/>
      <c r="AN7" s="1096"/>
      <c r="AO7" s="1096"/>
      <c r="AP7" s="1096">
        <v>37187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566</v>
      </c>
      <c r="BT7" s="1087"/>
      <c r="BU7" s="1087"/>
      <c r="BV7" s="1087"/>
      <c r="BW7" s="1087"/>
      <c r="BX7" s="1087"/>
      <c r="BY7" s="1087"/>
      <c r="BZ7" s="1087"/>
      <c r="CA7" s="1087"/>
      <c r="CB7" s="1087"/>
      <c r="CC7" s="1087"/>
      <c r="CD7" s="1087"/>
      <c r="CE7" s="1087"/>
      <c r="CF7" s="1087"/>
      <c r="CG7" s="1099"/>
      <c r="CH7" s="1083">
        <v>-22</v>
      </c>
      <c r="CI7" s="1084"/>
      <c r="CJ7" s="1084"/>
      <c r="CK7" s="1084"/>
      <c r="CL7" s="1085"/>
      <c r="CM7" s="1083">
        <v>308</v>
      </c>
      <c r="CN7" s="1084"/>
      <c r="CO7" s="1084"/>
      <c r="CP7" s="1084"/>
      <c r="CQ7" s="1085"/>
      <c r="CR7" s="1083">
        <v>30</v>
      </c>
      <c r="CS7" s="1084"/>
      <c r="CT7" s="1084"/>
      <c r="CU7" s="1084"/>
      <c r="CV7" s="1085"/>
      <c r="CW7" s="1083" t="s">
        <v>553</v>
      </c>
      <c r="CX7" s="1084"/>
      <c r="CY7" s="1084"/>
      <c r="CZ7" s="1084"/>
      <c r="DA7" s="1085"/>
      <c r="DB7" s="1083" t="s">
        <v>553</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567</v>
      </c>
      <c r="BT8" s="980"/>
      <c r="BU8" s="980"/>
      <c r="BV8" s="980"/>
      <c r="BW8" s="980"/>
      <c r="BX8" s="980"/>
      <c r="BY8" s="980"/>
      <c r="BZ8" s="980"/>
      <c r="CA8" s="980"/>
      <c r="CB8" s="980"/>
      <c r="CC8" s="980"/>
      <c r="CD8" s="980"/>
      <c r="CE8" s="980"/>
      <c r="CF8" s="980"/>
      <c r="CG8" s="1001"/>
      <c r="CH8" s="976">
        <v>4</v>
      </c>
      <c r="CI8" s="977"/>
      <c r="CJ8" s="977"/>
      <c r="CK8" s="977"/>
      <c r="CL8" s="978"/>
      <c r="CM8" s="976">
        <v>69</v>
      </c>
      <c r="CN8" s="977"/>
      <c r="CO8" s="977"/>
      <c r="CP8" s="977"/>
      <c r="CQ8" s="978"/>
      <c r="CR8" s="976">
        <v>30</v>
      </c>
      <c r="CS8" s="977"/>
      <c r="CT8" s="977"/>
      <c r="CU8" s="977"/>
      <c r="CV8" s="978"/>
      <c r="CW8" s="976">
        <v>45</v>
      </c>
      <c r="CX8" s="977"/>
      <c r="CY8" s="977"/>
      <c r="CZ8" s="977"/>
      <c r="DA8" s="978"/>
      <c r="DB8" s="976" t="s">
        <v>553</v>
      </c>
      <c r="DC8" s="977"/>
      <c r="DD8" s="977"/>
      <c r="DE8" s="977"/>
      <c r="DF8" s="978"/>
      <c r="DG8" s="976" t="s">
        <v>553</v>
      </c>
      <c r="DH8" s="977"/>
      <c r="DI8" s="977"/>
      <c r="DJ8" s="977"/>
      <c r="DK8" s="978"/>
      <c r="DL8" s="976" t="s">
        <v>553</v>
      </c>
      <c r="DM8" s="977"/>
      <c r="DN8" s="977"/>
      <c r="DO8" s="977"/>
      <c r="DP8" s="978"/>
      <c r="DQ8" s="976" t="s">
        <v>553</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568</v>
      </c>
      <c r="BT9" s="980"/>
      <c r="BU9" s="980"/>
      <c r="BV9" s="980"/>
      <c r="BW9" s="980"/>
      <c r="BX9" s="980"/>
      <c r="BY9" s="980"/>
      <c r="BZ9" s="980"/>
      <c r="CA9" s="980"/>
      <c r="CB9" s="980"/>
      <c r="CC9" s="980"/>
      <c r="CD9" s="980"/>
      <c r="CE9" s="980"/>
      <c r="CF9" s="980"/>
      <c r="CG9" s="1001"/>
      <c r="CH9" s="976">
        <v>-1</v>
      </c>
      <c r="CI9" s="977"/>
      <c r="CJ9" s="977"/>
      <c r="CK9" s="977"/>
      <c r="CL9" s="978"/>
      <c r="CM9" s="976">
        <v>26</v>
      </c>
      <c r="CN9" s="977"/>
      <c r="CO9" s="977"/>
      <c r="CP9" s="977"/>
      <c r="CQ9" s="978"/>
      <c r="CR9" s="976">
        <v>5</v>
      </c>
      <c r="CS9" s="977"/>
      <c r="CT9" s="977"/>
      <c r="CU9" s="977"/>
      <c r="CV9" s="978"/>
      <c r="CW9" s="976" t="s">
        <v>553</v>
      </c>
      <c r="CX9" s="977"/>
      <c r="CY9" s="977"/>
      <c r="CZ9" s="977"/>
      <c r="DA9" s="978"/>
      <c r="DB9" s="976" t="s">
        <v>553</v>
      </c>
      <c r="DC9" s="977"/>
      <c r="DD9" s="977"/>
      <c r="DE9" s="977"/>
      <c r="DF9" s="978"/>
      <c r="DG9" s="976" t="s">
        <v>553</v>
      </c>
      <c r="DH9" s="977"/>
      <c r="DI9" s="977"/>
      <c r="DJ9" s="977"/>
      <c r="DK9" s="978"/>
      <c r="DL9" s="976" t="s">
        <v>553</v>
      </c>
      <c r="DM9" s="977"/>
      <c r="DN9" s="977"/>
      <c r="DO9" s="977"/>
      <c r="DP9" s="978"/>
      <c r="DQ9" s="976" t="s">
        <v>553</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569</v>
      </c>
      <c r="BT10" s="980"/>
      <c r="BU10" s="980"/>
      <c r="BV10" s="980"/>
      <c r="BW10" s="980"/>
      <c r="BX10" s="980"/>
      <c r="BY10" s="980"/>
      <c r="BZ10" s="980"/>
      <c r="CA10" s="980"/>
      <c r="CB10" s="980"/>
      <c r="CC10" s="980"/>
      <c r="CD10" s="980"/>
      <c r="CE10" s="980"/>
      <c r="CF10" s="980"/>
      <c r="CG10" s="1001"/>
      <c r="CH10" s="976">
        <v>5</v>
      </c>
      <c r="CI10" s="977"/>
      <c r="CJ10" s="977"/>
      <c r="CK10" s="977"/>
      <c r="CL10" s="978"/>
      <c r="CM10" s="976">
        <v>5</v>
      </c>
      <c r="CN10" s="977"/>
      <c r="CO10" s="977"/>
      <c r="CP10" s="977"/>
      <c r="CQ10" s="978"/>
      <c r="CR10" s="976">
        <v>13</v>
      </c>
      <c r="CS10" s="977"/>
      <c r="CT10" s="977"/>
      <c r="CU10" s="977"/>
      <c r="CV10" s="978"/>
      <c r="CW10" s="976" t="s">
        <v>553</v>
      </c>
      <c r="CX10" s="977"/>
      <c r="CY10" s="977"/>
      <c r="CZ10" s="977"/>
      <c r="DA10" s="978"/>
      <c r="DB10" s="976" t="s">
        <v>553</v>
      </c>
      <c r="DC10" s="977"/>
      <c r="DD10" s="977"/>
      <c r="DE10" s="977"/>
      <c r="DF10" s="978"/>
      <c r="DG10" s="976" t="s">
        <v>553</v>
      </c>
      <c r="DH10" s="977"/>
      <c r="DI10" s="977"/>
      <c r="DJ10" s="977"/>
      <c r="DK10" s="978"/>
      <c r="DL10" s="976" t="s">
        <v>553</v>
      </c>
      <c r="DM10" s="977"/>
      <c r="DN10" s="977"/>
      <c r="DO10" s="977"/>
      <c r="DP10" s="978"/>
      <c r="DQ10" s="976" t="s">
        <v>553</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570</v>
      </c>
      <c r="BT11" s="980"/>
      <c r="BU11" s="980"/>
      <c r="BV11" s="980"/>
      <c r="BW11" s="980"/>
      <c r="BX11" s="980"/>
      <c r="BY11" s="980"/>
      <c r="BZ11" s="980"/>
      <c r="CA11" s="980"/>
      <c r="CB11" s="980"/>
      <c r="CC11" s="980"/>
      <c r="CD11" s="980"/>
      <c r="CE11" s="980"/>
      <c r="CF11" s="980"/>
      <c r="CG11" s="1001"/>
      <c r="CH11" s="976">
        <v>16</v>
      </c>
      <c r="CI11" s="977"/>
      <c r="CJ11" s="977"/>
      <c r="CK11" s="977"/>
      <c r="CL11" s="978"/>
      <c r="CM11" s="976">
        <v>45</v>
      </c>
      <c r="CN11" s="977"/>
      <c r="CO11" s="977"/>
      <c r="CP11" s="977"/>
      <c r="CQ11" s="978"/>
      <c r="CR11" s="976">
        <v>11</v>
      </c>
      <c r="CS11" s="977"/>
      <c r="CT11" s="977"/>
      <c r="CU11" s="977"/>
      <c r="CV11" s="978"/>
      <c r="CW11" s="976">
        <v>0</v>
      </c>
      <c r="CX11" s="977"/>
      <c r="CY11" s="977"/>
      <c r="CZ11" s="977"/>
      <c r="DA11" s="978"/>
      <c r="DB11" s="976" t="s">
        <v>553</v>
      </c>
      <c r="DC11" s="977"/>
      <c r="DD11" s="977"/>
      <c r="DE11" s="977"/>
      <c r="DF11" s="978"/>
      <c r="DG11" s="976" t="s">
        <v>553</v>
      </c>
      <c r="DH11" s="977"/>
      <c r="DI11" s="977"/>
      <c r="DJ11" s="977"/>
      <c r="DK11" s="978"/>
      <c r="DL11" s="976" t="s">
        <v>553</v>
      </c>
      <c r="DM11" s="977"/>
      <c r="DN11" s="977"/>
      <c r="DO11" s="977"/>
      <c r="DP11" s="978"/>
      <c r="DQ11" s="976" t="s">
        <v>553</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573</v>
      </c>
      <c r="BT12" s="980"/>
      <c r="BU12" s="980"/>
      <c r="BV12" s="980"/>
      <c r="BW12" s="980"/>
      <c r="BX12" s="980"/>
      <c r="BY12" s="980"/>
      <c r="BZ12" s="980"/>
      <c r="CA12" s="980"/>
      <c r="CB12" s="980"/>
      <c r="CC12" s="980"/>
      <c r="CD12" s="980"/>
      <c r="CE12" s="980"/>
      <c r="CF12" s="980"/>
      <c r="CG12" s="1001"/>
      <c r="CH12" s="976">
        <v>-17</v>
      </c>
      <c r="CI12" s="977"/>
      <c r="CJ12" s="977"/>
      <c r="CK12" s="977"/>
      <c r="CL12" s="978"/>
      <c r="CM12" s="976">
        <v>-27</v>
      </c>
      <c r="CN12" s="977"/>
      <c r="CO12" s="977"/>
      <c r="CP12" s="977"/>
      <c r="CQ12" s="978"/>
      <c r="CR12" s="976">
        <v>3</v>
      </c>
      <c r="CS12" s="977"/>
      <c r="CT12" s="977"/>
      <c r="CU12" s="977"/>
      <c r="CV12" s="978"/>
      <c r="CW12" s="976" t="s">
        <v>553</v>
      </c>
      <c r="CX12" s="977"/>
      <c r="CY12" s="977"/>
      <c r="CZ12" s="977"/>
      <c r="DA12" s="978"/>
      <c r="DB12" s="976" t="s">
        <v>553</v>
      </c>
      <c r="DC12" s="977"/>
      <c r="DD12" s="977"/>
      <c r="DE12" s="977"/>
      <c r="DF12" s="978"/>
      <c r="DG12" s="976" t="s">
        <v>553</v>
      </c>
      <c r="DH12" s="977"/>
      <c r="DI12" s="977"/>
      <c r="DJ12" s="977"/>
      <c r="DK12" s="978"/>
      <c r="DL12" s="976" t="s">
        <v>553</v>
      </c>
      <c r="DM12" s="977"/>
      <c r="DN12" s="977"/>
      <c r="DO12" s="977"/>
      <c r="DP12" s="978"/>
      <c r="DQ12" s="976" t="s">
        <v>553</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571</v>
      </c>
      <c r="BT13" s="980"/>
      <c r="BU13" s="980"/>
      <c r="BV13" s="980"/>
      <c r="BW13" s="980"/>
      <c r="BX13" s="980"/>
      <c r="BY13" s="980"/>
      <c r="BZ13" s="980"/>
      <c r="CA13" s="980"/>
      <c r="CB13" s="980"/>
      <c r="CC13" s="980"/>
      <c r="CD13" s="980"/>
      <c r="CE13" s="980"/>
      <c r="CF13" s="980"/>
      <c r="CG13" s="1001"/>
      <c r="CH13" s="976">
        <v>-1</v>
      </c>
      <c r="CI13" s="977"/>
      <c r="CJ13" s="977"/>
      <c r="CK13" s="977"/>
      <c r="CL13" s="978"/>
      <c r="CM13" s="976">
        <v>196</v>
      </c>
      <c r="CN13" s="977"/>
      <c r="CO13" s="977"/>
      <c r="CP13" s="977"/>
      <c r="CQ13" s="978"/>
      <c r="CR13" s="976">
        <v>12</v>
      </c>
      <c r="CS13" s="977"/>
      <c r="CT13" s="977"/>
      <c r="CU13" s="977"/>
      <c r="CV13" s="978"/>
      <c r="CW13" s="976">
        <v>5</v>
      </c>
      <c r="CX13" s="977"/>
      <c r="CY13" s="977"/>
      <c r="CZ13" s="977"/>
      <c r="DA13" s="978"/>
      <c r="DB13" s="976" t="s">
        <v>553</v>
      </c>
      <c r="DC13" s="977"/>
      <c r="DD13" s="977"/>
      <c r="DE13" s="977"/>
      <c r="DF13" s="978"/>
      <c r="DG13" s="976" t="s">
        <v>553</v>
      </c>
      <c r="DH13" s="977"/>
      <c r="DI13" s="977"/>
      <c r="DJ13" s="977"/>
      <c r="DK13" s="978"/>
      <c r="DL13" s="976" t="s">
        <v>553</v>
      </c>
      <c r="DM13" s="977"/>
      <c r="DN13" s="977"/>
      <c r="DO13" s="977"/>
      <c r="DP13" s="978"/>
      <c r="DQ13" s="976" t="s">
        <v>553</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572</v>
      </c>
      <c r="BT14" s="980"/>
      <c r="BU14" s="980"/>
      <c r="BV14" s="980"/>
      <c r="BW14" s="980"/>
      <c r="BX14" s="980"/>
      <c r="BY14" s="980"/>
      <c r="BZ14" s="980"/>
      <c r="CA14" s="980"/>
      <c r="CB14" s="980"/>
      <c r="CC14" s="980"/>
      <c r="CD14" s="980"/>
      <c r="CE14" s="980"/>
      <c r="CF14" s="980"/>
      <c r="CG14" s="1001"/>
      <c r="CH14" s="976">
        <v>0</v>
      </c>
      <c r="CI14" s="977"/>
      <c r="CJ14" s="977"/>
      <c r="CK14" s="977"/>
      <c r="CL14" s="978"/>
      <c r="CM14" s="976">
        <v>9</v>
      </c>
      <c r="CN14" s="977"/>
      <c r="CO14" s="977"/>
      <c r="CP14" s="977"/>
      <c r="CQ14" s="978"/>
      <c r="CR14" s="976">
        <v>1</v>
      </c>
      <c r="CS14" s="977"/>
      <c r="CT14" s="977"/>
      <c r="CU14" s="977"/>
      <c r="CV14" s="978"/>
      <c r="CW14" s="976" t="s">
        <v>553</v>
      </c>
      <c r="CX14" s="977"/>
      <c r="CY14" s="977"/>
      <c r="CZ14" s="977"/>
      <c r="DA14" s="978"/>
      <c r="DB14" s="976" t="s">
        <v>553</v>
      </c>
      <c r="DC14" s="977"/>
      <c r="DD14" s="977"/>
      <c r="DE14" s="977"/>
      <c r="DF14" s="978"/>
      <c r="DG14" s="976" t="s">
        <v>553</v>
      </c>
      <c r="DH14" s="977"/>
      <c r="DI14" s="977"/>
      <c r="DJ14" s="977"/>
      <c r="DK14" s="978"/>
      <c r="DL14" s="976" t="s">
        <v>553</v>
      </c>
      <c r="DM14" s="977"/>
      <c r="DN14" s="977"/>
      <c r="DO14" s="977"/>
      <c r="DP14" s="978"/>
      <c r="DQ14" s="976" t="s">
        <v>553</v>
      </c>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37317</v>
      </c>
      <c r="R23" s="1048"/>
      <c r="S23" s="1048"/>
      <c r="T23" s="1048"/>
      <c r="U23" s="1048"/>
      <c r="V23" s="1048">
        <v>35608</v>
      </c>
      <c r="W23" s="1048"/>
      <c r="X23" s="1048"/>
      <c r="Y23" s="1048"/>
      <c r="Z23" s="1048"/>
      <c r="AA23" s="1048">
        <v>1709</v>
      </c>
      <c r="AB23" s="1048"/>
      <c r="AC23" s="1048"/>
      <c r="AD23" s="1048"/>
      <c r="AE23" s="1055"/>
      <c r="AF23" s="1056">
        <v>1240</v>
      </c>
      <c r="AG23" s="1048"/>
      <c r="AH23" s="1048"/>
      <c r="AI23" s="1048"/>
      <c r="AJ23" s="1057"/>
      <c r="AK23" s="1058"/>
      <c r="AL23" s="1059"/>
      <c r="AM23" s="1059"/>
      <c r="AN23" s="1059"/>
      <c r="AO23" s="1059"/>
      <c r="AP23" s="1048">
        <v>37187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5210</v>
      </c>
      <c r="R28" s="1038"/>
      <c r="S28" s="1038"/>
      <c r="T28" s="1038"/>
      <c r="U28" s="1038"/>
      <c r="V28" s="1038">
        <v>5205</v>
      </c>
      <c r="W28" s="1038"/>
      <c r="X28" s="1038"/>
      <c r="Y28" s="1038"/>
      <c r="Z28" s="1038"/>
      <c r="AA28" s="1038">
        <v>6</v>
      </c>
      <c r="AB28" s="1038"/>
      <c r="AC28" s="1038"/>
      <c r="AD28" s="1038"/>
      <c r="AE28" s="1039"/>
      <c r="AF28" s="1040">
        <v>6</v>
      </c>
      <c r="AG28" s="1038"/>
      <c r="AH28" s="1038"/>
      <c r="AI28" s="1038"/>
      <c r="AJ28" s="1041"/>
      <c r="AK28" s="1029">
        <v>571</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272</v>
      </c>
      <c r="R29" s="1026"/>
      <c r="S29" s="1026"/>
      <c r="T29" s="1026"/>
      <c r="U29" s="1026"/>
      <c r="V29" s="1026">
        <v>271</v>
      </c>
      <c r="W29" s="1026"/>
      <c r="X29" s="1026"/>
      <c r="Y29" s="1026"/>
      <c r="Z29" s="1026"/>
      <c r="AA29" s="1026">
        <v>1</v>
      </c>
      <c r="AB29" s="1026"/>
      <c r="AC29" s="1026"/>
      <c r="AD29" s="1026"/>
      <c r="AE29" s="1027"/>
      <c r="AF29" s="1022">
        <v>1</v>
      </c>
      <c r="AG29" s="1023"/>
      <c r="AH29" s="1023"/>
      <c r="AI29" s="1023"/>
      <c r="AJ29" s="1024"/>
      <c r="AK29" s="967">
        <v>52</v>
      </c>
      <c r="AL29" s="958"/>
      <c r="AM29" s="958"/>
      <c r="AN29" s="958"/>
      <c r="AO29" s="958"/>
      <c r="AP29" s="958">
        <v>145</v>
      </c>
      <c r="AQ29" s="958"/>
      <c r="AR29" s="958"/>
      <c r="AS29" s="958"/>
      <c r="AT29" s="958"/>
      <c r="AU29" s="958">
        <v>17</v>
      </c>
      <c r="AV29" s="958"/>
      <c r="AW29" s="958"/>
      <c r="AX29" s="958"/>
      <c r="AY29" s="958"/>
      <c r="AZ29" s="1028" t="s">
        <v>491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654</v>
      </c>
      <c r="R30" s="1026"/>
      <c r="S30" s="1026"/>
      <c r="T30" s="1026"/>
      <c r="U30" s="1026"/>
      <c r="V30" s="1026">
        <v>653</v>
      </c>
      <c r="W30" s="1026"/>
      <c r="X30" s="1026"/>
      <c r="Y30" s="1026"/>
      <c r="Z30" s="1026"/>
      <c r="AA30" s="1026">
        <v>1</v>
      </c>
      <c r="AB30" s="1026"/>
      <c r="AC30" s="1026"/>
      <c r="AD30" s="1026"/>
      <c r="AE30" s="1027"/>
      <c r="AF30" s="1022">
        <v>1</v>
      </c>
      <c r="AG30" s="1023"/>
      <c r="AH30" s="1023"/>
      <c r="AI30" s="1023"/>
      <c r="AJ30" s="1024"/>
      <c r="AK30" s="967">
        <v>198</v>
      </c>
      <c r="AL30" s="958"/>
      <c r="AM30" s="958"/>
      <c r="AN30" s="958"/>
      <c r="AO30" s="958"/>
      <c r="AP30" s="958" t="s">
        <v>553</v>
      </c>
      <c r="AQ30" s="958"/>
      <c r="AR30" s="958"/>
      <c r="AS30" s="958"/>
      <c r="AT30" s="958"/>
      <c r="AU30" s="958" t="s">
        <v>553</v>
      </c>
      <c r="AV30" s="958"/>
      <c r="AW30" s="958"/>
      <c r="AX30" s="958"/>
      <c r="AY30" s="958"/>
      <c r="AZ30" s="1028" t="s">
        <v>491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5463</v>
      </c>
      <c r="R31" s="1026"/>
      <c r="S31" s="1026"/>
      <c r="T31" s="1026"/>
      <c r="U31" s="1026"/>
      <c r="V31" s="1026">
        <v>5334</v>
      </c>
      <c r="W31" s="1026"/>
      <c r="X31" s="1026"/>
      <c r="Y31" s="1026"/>
      <c r="Z31" s="1026"/>
      <c r="AA31" s="1026">
        <v>129</v>
      </c>
      <c r="AB31" s="1026"/>
      <c r="AC31" s="1026"/>
      <c r="AD31" s="1026"/>
      <c r="AE31" s="1027"/>
      <c r="AF31" s="1022">
        <v>129</v>
      </c>
      <c r="AG31" s="1023"/>
      <c r="AH31" s="1023"/>
      <c r="AI31" s="1023"/>
      <c r="AJ31" s="1024"/>
      <c r="AK31" s="967">
        <v>911</v>
      </c>
      <c r="AL31" s="958"/>
      <c r="AM31" s="958"/>
      <c r="AN31" s="958"/>
      <c r="AO31" s="958"/>
      <c r="AP31" s="958" t="s">
        <v>553</v>
      </c>
      <c r="AQ31" s="958"/>
      <c r="AR31" s="958"/>
      <c r="AS31" s="958"/>
      <c r="AT31" s="958"/>
      <c r="AU31" s="958" t="s">
        <v>553</v>
      </c>
      <c r="AV31" s="958"/>
      <c r="AW31" s="958"/>
      <c r="AX31" s="958"/>
      <c r="AY31" s="958"/>
      <c r="AZ31" s="1028" t="s">
        <v>491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30</v>
      </c>
      <c r="R32" s="1026"/>
      <c r="S32" s="1026"/>
      <c r="T32" s="1026"/>
      <c r="U32" s="1026"/>
      <c r="V32" s="1026">
        <v>30</v>
      </c>
      <c r="W32" s="1026"/>
      <c r="X32" s="1026"/>
      <c r="Y32" s="1026"/>
      <c r="Z32" s="1026"/>
      <c r="AA32" s="1026" t="s">
        <v>552</v>
      </c>
      <c r="AB32" s="1026"/>
      <c r="AC32" s="1026"/>
      <c r="AD32" s="1026"/>
      <c r="AE32" s="1027"/>
      <c r="AF32" s="1022" t="s">
        <v>122</v>
      </c>
      <c r="AG32" s="1023"/>
      <c r="AH32" s="1023"/>
      <c r="AI32" s="1023"/>
      <c r="AJ32" s="1024"/>
      <c r="AK32" s="967">
        <v>1</v>
      </c>
      <c r="AL32" s="958"/>
      <c r="AM32" s="958"/>
      <c r="AN32" s="958"/>
      <c r="AO32" s="958"/>
      <c r="AP32" s="958" t="s">
        <v>553</v>
      </c>
      <c r="AQ32" s="958"/>
      <c r="AR32" s="958"/>
      <c r="AS32" s="958"/>
      <c r="AT32" s="958"/>
      <c r="AU32" s="958" t="s">
        <v>553</v>
      </c>
      <c r="AV32" s="958"/>
      <c r="AW32" s="958"/>
      <c r="AX32" s="958"/>
      <c r="AY32" s="958"/>
      <c r="AZ32" s="1028" t="s">
        <v>491</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393</v>
      </c>
      <c r="C33" s="1018"/>
      <c r="D33" s="1018"/>
      <c r="E33" s="1018"/>
      <c r="F33" s="1018"/>
      <c r="G33" s="1018"/>
      <c r="H33" s="1018"/>
      <c r="I33" s="1018"/>
      <c r="J33" s="1018"/>
      <c r="K33" s="1018"/>
      <c r="L33" s="1018"/>
      <c r="M33" s="1018"/>
      <c r="N33" s="1018"/>
      <c r="O33" s="1018"/>
      <c r="P33" s="1019"/>
      <c r="Q33" s="1025">
        <v>6</v>
      </c>
      <c r="R33" s="1026"/>
      <c r="S33" s="1026"/>
      <c r="T33" s="1026"/>
      <c r="U33" s="1026"/>
      <c r="V33" s="1026">
        <v>2</v>
      </c>
      <c r="W33" s="1026"/>
      <c r="X33" s="1026"/>
      <c r="Y33" s="1026"/>
      <c r="Z33" s="1026"/>
      <c r="AA33" s="1026">
        <v>4</v>
      </c>
      <c r="AB33" s="1026"/>
      <c r="AC33" s="1026"/>
      <c r="AD33" s="1026"/>
      <c r="AE33" s="1027"/>
      <c r="AF33" s="1022">
        <v>4</v>
      </c>
      <c r="AG33" s="1023"/>
      <c r="AH33" s="1023"/>
      <c r="AI33" s="1023"/>
      <c r="AJ33" s="1024"/>
      <c r="AK33" s="967" t="s">
        <v>553</v>
      </c>
      <c r="AL33" s="958"/>
      <c r="AM33" s="958"/>
      <c r="AN33" s="958"/>
      <c r="AO33" s="958"/>
      <c r="AP33" s="958" t="s">
        <v>553</v>
      </c>
      <c r="AQ33" s="958"/>
      <c r="AR33" s="958"/>
      <c r="AS33" s="958"/>
      <c r="AT33" s="958"/>
      <c r="AU33" s="958" t="s">
        <v>553</v>
      </c>
      <c r="AV33" s="958"/>
      <c r="AW33" s="958"/>
      <c r="AX33" s="958"/>
      <c r="AY33" s="958"/>
      <c r="AZ33" s="1028" t="s">
        <v>491</v>
      </c>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394</v>
      </c>
      <c r="C34" s="1018"/>
      <c r="D34" s="1018"/>
      <c r="E34" s="1018"/>
      <c r="F34" s="1018"/>
      <c r="G34" s="1018"/>
      <c r="H34" s="1018"/>
      <c r="I34" s="1018"/>
      <c r="J34" s="1018"/>
      <c r="K34" s="1018"/>
      <c r="L34" s="1018"/>
      <c r="M34" s="1018"/>
      <c r="N34" s="1018"/>
      <c r="O34" s="1018"/>
      <c r="P34" s="1019"/>
      <c r="Q34" s="1025">
        <v>1167</v>
      </c>
      <c r="R34" s="1026"/>
      <c r="S34" s="1026"/>
      <c r="T34" s="1026"/>
      <c r="U34" s="1026"/>
      <c r="V34" s="1026">
        <v>1158</v>
      </c>
      <c r="W34" s="1026"/>
      <c r="X34" s="1026"/>
      <c r="Y34" s="1026"/>
      <c r="Z34" s="1026"/>
      <c r="AA34" s="1026">
        <v>9</v>
      </c>
      <c r="AB34" s="1026"/>
      <c r="AC34" s="1026"/>
      <c r="AD34" s="1026"/>
      <c r="AE34" s="1027"/>
      <c r="AF34" s="1022">
        <v>2389</v>
      </c>
      <c r="AG34" s="1023"/>
      <c r="AH34" s="1023"/>
      <c r="AI34" s="1023"/>
      <c r="AJ34" s="1024"/>
      <c r="AK34" s="967">
        <v>185</v>
      </c>
      <c r="AL34" s="958"/>
      <c r="AM34" s="958"/>
      <c r="AN34" s="958"/>
      <c r="AO34" s="958"/>
      <c r="AP34" s="958">
        <v>3478</v>
      </c>
      <c r="AQ34" s="958"/>
      <c r="AR34" s="958"/>
      <c r="AS34" s="958"/>
      <c r="AT34" s="958"/>
      <c r="AU34" s="958">
        <v>2946</v>
      </c>
      <c r="AV34" s="958"/>
      <c r="AW34" s="958"/>
      <c r="AX34" s="958"/>
      <c r="AY34" s="958"/>
      <c r="AZ34" s="1028" t="s">
        <v>491</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396</v>
      </c>
      <c r="C35" s="1018"/>
      <c r="D35" s="1018"/>
      <c r="E35" s="1018"/>
      <c r="F35" s="1018"/>
      <c r="G35" s="1018"/>
      <c r="H35" s="1018"/>
      <c r="I35" s="1018"/>
      <c r="J35" s="1018"/>
      <c r="K35" s="1018"/>
      <c r="L35" s="1018"/>
      <c r="M35" s="1018"/>
      <c r="N35" s="1018"/>
      <c r="O35" s="1018"/>
      <c r="P35" s="1019"/>
      <c r="Q35" s="1025">
        <v>1708</v>
      </c>
      <c r="R35" s="1026"/>
      <c r="S35" s="1026"/>
      <c r="T35" s="1026"/>
      <c r="U35" s="1026"/>
      <c r="V35" s="1026">
        <v>1382</v>
      </c>
      <c r="W35" s="1026"/>
      <c r="X35" s="1026"/>
      <c r="Y35" s="1026"/>
      <c r="Z35" s="1026"/>
      <c r="AA35" s="1026">
        <v>325</v>
      </c>
      <c r="AB35" s="1026"/>
      <c r="AC35" s="1026"/>
      <c r="AD35" s="1026"/>
      <c r="AE35" s="1027"/>
      <c r="AF35" s="1022">
        <v>202</v>
      </c>
      <c r="AG35" s="1023"/>
      <c r="AH35" s="1023"/>
      <c r="AI35" s="1023"/>
      <c r="AJ35" s="1024"/>
      <c r="AK35" s="967">
        <v>660</v>
      </c>
      <c r="AL35" s="958"/>
      <c r="AM35" s="958"/>
      <c r="AN35" s="958"/>
      <c r="AO35" s="958"/>
      <c r="AP35" s="958">
        <v>8539</v>
      </c>
      <c r="AQ35" s="958"/>
      <c r="AR35" s="958"/>
      <c r="AS35" s="958"/>
      <c r="AT35" s="958"/>
      <c r="AU35" s="958">
        <v>4816</v>
      </c>
      <c r="AV35" s="958"/>
      <c r="AW35" s="958"/>
      <c r="AX35" s="958"/>
      <c r="AY35" s="958"/>
      <c r="AZ35" s="1028" t="s">
        <v>491</v>
      </c>
      <c r="BA35" s="1028"/>
      <c r="BB35" s="1028"/>
      <c r="BC35" s="1028"/>
      <c r="BD35" s="1028"/>
      <c r="BE35" s="959" t="s">
        <v>395</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397</v>
      </c>
      <c r="C36" s="1018"/>
      <c r="D36" s="1018"/>
      <c r="E36" s="1018"/>
      <c r="F36" s="1018"/>
      <c r="G36" s="1018"/>
      <c r="H36" s="1018"/>
      <c r="I36" s="1018"/>
      <c r="J36" s="1018"/>
      <c r="K36" s="1018"/>
      <c r="L36" s="1018"/>
      <c r="M36" s="1018"/>
      <c r="N36" s="1018"/>
      <c r="O36" s="1018"/>
      <c r="P36" s="1019"/>
      <c r="Q36" s="1025">
        <v>24</v>
      </c>
      <c r="R36" s="1026"/>
      <c r="S36" s="1026"/>
      <c r="T36" s="1026"/>
      <c r="U36" s="1026"/>
      <c r="V36" s="1026">
        <v>24</v>
      </c>
      <c r="W36" s="1026"/>
      <c r="X36" s="1026"/>
      <c r="Y36" s="1026"/>
      <c r="Z36" s="1026"/>
      <c r="AA36" s="1026">
        <v>0</v>
      </c>
      <c r="AB36" s="1026"/>
      <c r="AC36" s="1026"/>
      <c r="AD36" s="1026"/>
      <c r="AE36" s="1027"/>
      <c r="AF36" s="1022">
        <v>0</v>
      </c>
      <c r="AG36" s="1023"/>
      <c r="AH36" s="1023"/>
      <c r="AI36" s="1023"/>
      <c r="AJ36" s="1024"/>
      <c r="AK36" s="967">
        <v>16</v>
      </c>
      <c r="AL36" s="958"/>
      <c r="AM36" s="958"/>
      <c r="AN36" s="958"/>
      <c r="AO36" s="958"/>
      <c r="AP36" s="958" t="s">
        <v>553</v>
      </c>
      <c r="AQ36" s="958"/>
      <c r="AR36" s="958"/>
      <c r="AS36" s="958"/>
      <c r="AT36" s="958"/>
      <c r="AU36" s="958" t="s">
        <v>553</v>
      </c>
      <c r="AV36" s="958"/>
      <c r="AW36" s="958"/>
      <c r="AX36" s="958"/>
      <c r="AY36" s="958"/>
      <c r="AZ36" s="1028" t="s">
        <v>491</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2731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554</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555</v>
      </c>
      <c r="C69" s="962"/>
      <c r="D69" s="962"/>
      <c r="E69" s="962"/>
      <c r="F69" s="962"/>
      <c r="G69" s="962"/>
      <c r="H69" s="962"/>
      <c r="I69" s="962"/>
      <c r="J69" s="962"/>
      <c r="K69" s="962"/>
      <c r="L69" s="962"/>
      <c r="M69" s="962"/>
      <c r="N69" s="962"/>
      <c r="O69" s="962"/>
      <c r="P69" s="963"/>
      <c r="Q69" s="964">
        <v>501</v>
      </c>
      <c r="R69" s="958"/>
      <c r="S69" s="958"/>
      <c r="T69" s="958"/>
      <c r="U69" s="958"/>
      <c r="V69" s="958">
        <v>480</v>
      </c>
      <c r="W69" s="958"/>
      <c r="X69" s="958"/>
      <c r="Y69" s="958"/>
      <c r="Z69" s="958"/>
      <c r="AA69" s="958">
        <v>21</v>
      </c>
      <c r="AB69" s="958"/>
      <c r="AC69" s="958"/>
      <c r="AD69" s="958"/>
      <c r="AE69" s="958"/>
      <c r="AF69" s="958">
        <v>21</v>
      </c>
      <c r="AG69" s="958"/>
      <c r="AH69" s="958"/>
      <c r="AI69" s="958"/>
      <c r="AJ69" s="958"/>
      <c r="AK69" s="958">
        <v>35</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556</v>
      </c>
      <c r="C70" s="962"/>
      <c r="D70" s="962"/>
      <c r="E70" s="962"/>
      <c r="F70" s="962"/>
      <c r="G70" s="962"/>
      <c r="H70" s="962"/>
      <c r="I70" s="962"/>
      <c r="J70" s="962"/>
      <c r="K70" s="962"/>
      <c r="L70" s="962"/>
      <c r="M70" s="962"/>
      <c r="N70" s="962"/>
      <c r="O70" s="962"/>
      <c r="P70" s="963"/>
      <c r="Q70" s="964">
        <v>53</v>
      </c>
      <c r="R70" s="958"/>
      <c r="S70" s="958"/>
      <c r="T70" s="958"/>
      <c r="U70" s="958"/>
      <c r="V70" s="958">
        <v>49</v>
      </c>
      <c r="W70" s="958"/>
      <c r="X70" s="958"/>
      <c r="Y70" s="958"/>
      <c r="Z70" s="958"/>
      <c r="AA70" s="958">
        <v>3</v>
      </c>
      <c r="AB70" s="958"/>
      <c r="AC70" s="958"/>
      <c r="AD70" s="958"/>
      <c r="AE70" s="958"/>
      <c r="AF70" s="958">
        <v>3</v>
      </c>
      <c r="AG70" s="958"/>
      <c r="AH70" s="958"/>
      <c r="AI70" s="958"/>
      <c r="AJ70" s="958"/>
      <c r="AK70" s="958">
        <v>3</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557</v>
      </c>
      <c r="C71" s="962"/>
      <c r="D71" s="962"/>
      <c r="E71" s="962"/>
      <c r="F71" s="962"/>
      <c r="G71" s="962"/>
      <c r="H71" s="962"/>
      <c r="I71" s="962"/>
      <c r="J71" s="962"/>
      <c r="K71" s="962"/>
      <c r="L71" s="962"/>
      <c r="M71" s="962"/>
      <c r="N71" s="962"/>
      <c r="O71" s="962"/>
      <c r="P71" s="963"/>
      <c r="Q71" s="964">
        <v>100</v>
      </c>
      <c r="R71" s="958"/>
      <c r="S71" s="958"/>
      <c r="T71" s="958"/>
      <c r="U71" s="958"/>
      <c r="V71" s="958">
        <v>91</v>
      </c>
      <c r="W71" s="958"/>
      <c r="X71" s="958"/>
      <c r="Y71" s="958"/>
      <c r="Z71" s="958"/>
      <c r="AA71" s="958">
        <v>9</v>
      </c>
      <c r="AB71" s="958"/>
      <c r="AC71" s="958"/>
      <c r="AD71" s="958"/>
      <c r="AE71" s="958"/>
      <c r="AF71" s="958">
        <v>9</v>
      </c>
      <c r="AG71" s="958"/>
      <c r="AH71" s="958"/>
      <c r="AI71" s="958"/>
      <c r="AJ71" s="958"/>
      <c r="AK71" s="958">
        <v>17</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558</v>
      </c>
      <c r="C72" s="962"/>
      <c r="D72" s="962"/>
      <c r="E72" s="962"/>
      <c r="F72" s="962"/>
      <c r="G72" s="962"/>
      <c r="H72" s="962"/>
      <c r="I72" s="962"/>
      <c r="J72" s="962"/>
      <c r="K72" s="962"/>
      <c r="L72" s="962"/>
      <c r="M72" s="962"/>
      <c r="N72" s="962"/>
      <c r="O72" s="962"/>
      <c r="P72" s="963"/>
      <c r="Q72" s="964">
        <v>303344</v>
      </c>
      <c r="R72" s="958"/>
      <c r="S72" s="958"/>
      <c r="T72" s="958"/>
      <c r="U72" s="958"/>
      <c r="V72" s="958">
        <v>298534</v>
      </c>
      <c r="W72" s="958"/>
      <c r="X72" s="958"/>
      <c r="Y72" s="958"/>
      <c r="Z72" s="958"/>
      <c r="AA72" s="958">
        <v>4810</v>
      </c>
      <c r="AB72" s="958"/>
      <c r="AC72" s="958"/>
      <c r="AD72" s="958"/>
      <c r="AE72" s="958"/>
      <c r="AF72" s="958">
        <v>4810</v>
      </c>
      <c r="AG72" s="958"/>
      <c r="AH72" s="958"/>
      <c r="AI72" s="958"/>
      <c r="AJ72" s="958"/>
      <c r="AK72" s="958">
        <v>2401</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559</v>
      </c>
      <c r="C73" s="962"/>
      <c r="D73" s="962"/>
      <c r="E73" s="962"/>
      <c r="F73" s="962"/>
      <c r="G73" s="962"/>
      <c r="H73" s="962"/>
      <c r="I73" s="962"/>
      <c r="J73" s="962"/>
      <c r="K73" s="962"/>
      <c r="L73" s="962"/>
      <c r="M73" s="962"/>
      <c r="N73" s="962"/>
      <c r="O73" s="962"/>
      <c r="P73" s="963"/>
      <c r="Q73" s="964">
        <v>928</v>
      </c>
      <c r="R73" s="958"/>
      <c r="S73" s="958"/>
      <c r="T73" s="958"/>
      <c r="U73" s="958"/>
      <c r="V73" s="958">
        <v>875</v>
      </c>
      <c r="W73" s="958"/>
      <c r="X73" s="958"/>
      <c r="Y73" s="958"/>
      <c r="Z73" s="958"/>
      <c r="AA73" s="958">
        <v>53</v>
      </c>
      <c r="AB73" s="958"/>
      <c r="AC73" s="958"/>
      <c r="AD73" s="958"/>
      <c r="AE73" s="958"/>
      <c r="AF73" s="958">
        <v>53</v>
      </c>
      <c r="AG73" s="958"/>
      <c r="AH73" s="958"/>
      <c r="AI73" s="958"/>
      <c r="AJ73" s="958"/>
      <c r="AK73" s="958">
        <v>40</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560</v>
      </c>
      <c r="C74" s="962"/>
      <c r="D74" s="962"/>
      <c r="E74" s="962"/>
      <c r="F74" s="962"/>
      <c r="G74" s="962"/>
      <c r="H74" s="962"/>
      <c r="I74" s="962"/>
      <c r="J74" s="962"/>
      <c r="K74" s="962"/>
      <c r="L74" s="962"/>
      <c r="M74" s="962"/>
      <c r="N74" s="962"/>
      <c r="O74" s="962"/>
      <c r="P74" s="963"/>
      <c r="Q74" s="964">
        <v>1589</v>
      </c>
      <c r="R74" s="958"/>
      <c r="S74" s="958"/>
      <c r="T74" s="958"/>
      <c r="U74" s="958"/>
      <c r="V74" s="958">
        <v>1585</v>
      </c>
      <c r="W74" s="958"/>
      <c r="X74" s="958"/>
      <c r="Y74" s="958"/>
      <c r="Z74" s="958"/>
      <c r="AA74" s="958">
        <v>4</v>
      </c>
      <c r="AB74" s="958"/>
      <c r="AC74" s="958"/>
      <c r="AD74" s="958"/>
      <c r="AE74" s="958"/>
      <c r="AF74" s="958">
        <v>4</v>
      </c>
      <c r="AG74" s="958"/>
      <c r="AH74" s="958"/>
      <c r="AI74" s="958"/>
      <c r="AJ74" s="958"/>
      <c r="AK74" s="958">
        <v>2</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4510796</v>
      </c>
      <c r="AB110" s="876"/>
      <c r="AC110" s="876"/>
      <c r="AD110" s="876"/>
      <c r="AE110" s="877"/>
      <c r="AF110" s="878">
        <v>4623021</v>
      </c>
      <c r="AG110" s="876"/>
      <c r="AH110" s="876"/>
      <c r="AI110" s="876"/>
      <c r="AJ110" s="877"/>
      <c r="AK110" s="878">
        <v>4741465</v>
      </c>
      <c r="AL110" s="876"/>
      <c r="AM110" s="876"/>
      <c r="AN110" s="876"/>
      <c r="AO110" s="877"/>
      <c r="AP110" s="879">
        <v>32.4</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42330236</v>
      </c>
      <c r="BR110" s="829"/>
      <c r="BS110" s="829"/>
      <c r="BT110" s="829"/>
      <c r="BU110" s="829"/>
      <c r="BV110" s="829">
        <v>39847223</v>
      </c>
      <c r="BW110" s="829"/>
      <c r="BX110" s="829"/>
      <c r="BY110" s="829"/>
      <c r="BZ110" s="829"/>
      <c r="CA110" s="829">
        <v>37187033</v>
      </c>
      <c r="CB110" s="829"/>
      <c r="CC110" s="829"/>
      <c r="CD110" s="829"/>
      <c r="CE110" s="829"/>
      <c r="CF110" s="853">
        <v>254.1</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7751801</v>
      </c>
      <c r="BR112" s="804"/>
      <c r="BS112" s="804"/>
      <c r="BT112" s="804"/>
      <c r="BU112" s="804"/>
      <c r="BV112" s="804">
        <v>8162009</v>
      </c>
      <c r="BW112" s="804"/>
      <c r="BX112" s="804"/>
      <c r="BY112" s="804"/>
      <c r="BZ112" s="804"/>
      <c r="CA112" s="804">
        <v>7779304</v>
      </c>
      <c r="CB112" s="804"/>
      <c r="CC112" s="804"/>
      <c r="CD112" s="804"/>
      <c r="CE112" s="804"/>
      <c r="CF112" s="862">
        <v>53.2</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735008</v>
      </c>
      <c r="AB113" s="906"/>
      <c r="AC113" s="906"/>
      <c r="AD113" s="906"/>
      <c r="AE113" s="907"/>
      <c r="AF113" s="908">
        <v>754819</v>
      </c>
      <c r="AG113" s="906"/>
      <c r="AH113" s="906"/>
      <c r="AI113" s="906"/>
      <c r="AJ113" s="907"/>
      <c r="AK113" s="908">
        <v>714057</v>
      </c>
      <c r="AL113" s="906"/>
      <c r="AM113" s="906"/>
      <c r="AN113" s="906"/>
      <c r="AO113" s="907"/>
      <c r="AP113" s="909">
        <v>4.9000000000000004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33531</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2380509</v>
      </c>
      <c r="BR114" s="804"/>
      <c r="BS114" s="804"/>
      <c r="BT114" s="804"/>
      <c r="BU114" s="804"/>
      <c r="BV114" s="804">
        <v>2438112</v>
      </c>
      <c r="BW114" s="804"/>
      <c r="BX114" s="804"/>
      <c r="BY114" s="804"/>
      <c r="BZ114" s="804"/>
      <c r="CA114" s="804">
        <v>2526289</v>
      </c>
      <c r="CB114" s="804"/>
      <c r="CC114" s="804"/>
      <c r="CD114" s="804"/>
      <c r="CE114" s="804"/>
      <c r="CF114" s="862">
        <v>17.3</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77</v>
      </c>
      <c r="AB115" s="906"/>
      <c r="AC115" s="906"/>
      <c r="AD115" s="906"/>
      <c r="AE115" s="907"/>
      <c r="AF115" s="908">
        <v>59</v>
      </c>
      <c r="AG115" s="906"/>
      <c r="AH115" s="906"/>
      <c r="AI115" s="906"/>
      <c r="AJ115" s="907"/>
      <c r="AK115" s="908">
        <v>89</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28312</v>
      </c>
      <c r="BR115" s="804"/>
      <c r="BS115" s="804"/>
      <c r="BT115" s="804"/>
      <c r="BU115" s="804"/>
      <c r="BV115" s="804">
        <v>76556</v>
      </c>
      <c r="BW115" s="804"/>
      <c r="BX115" s="804"/>
      <c r="BY115" s="804"/>
      <c r="BZ115" s="804"/>
      <c r="CA115" s="804">
        <v>4842</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610</v>
      </c>
      <c r="AB116" s="767"/>
      <c r="AC116" s="767"/>
      <c r="AD116" s="767"/>
      <c r="AE116" s="768"/>
      <c r="AF116" s="769">
        <v>477</v>
      </c>
      <c r="AG116" s="767"/>
      <c r="AH116" s="767"/>
      <c r="AI116" s="767"/>
      <c r="AJ116" s="768"/>
      <c r="AK116" s="769">
        <v>994</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5280022</v>
      </c>
      <c r="AB117" s="890"/>
      <c r="AC117" s="890"/>
      <c r="AD117" s="890"/>
      <c r="AE117" s="891"/>
      <c r="AF117" s="892">
        <v>5378376</v>
      </c>
      <c r="AG117" s="890"/>
      <c r="AH117" s="890"/>
      <c r="AI117" s="890"/>
      <c r="AJ117" s="891"/>
      <c r="AK117" s="892">
        <v>5456605</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445</v>
      </c>
      <c r="BP119" s="865"/>
      <c r="BQ119" s="866">
        <v>52490858</v>
      </c>
      <c r="BR119" s="832"/>
      <c r="BS119" s="832"/>
      <c r="BT119" s="832"/>
      <c r="BU119" s="832"/>
      <c r="BV119" s="832">
        <v>50523900</v>
      </c>
      <c r="BW119" s="832"/>
      <c r="BX119" s="832"/>
      <c r="BY119" s="832"/>
      <c r="BZ119" s="832"/>
      <c r="CA119" s="832">
        <v>47497468</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13555375</v>
      </c>
      <c r="BR120" s="829"/>
      <c r="BS120" s="829"/>
      <c r="BT120" s="829"/>
      <c r="BU120" s="829"/>
      <c r="BV120" s="829">
        <v>14078747</v>
      </c>
      <c r="BW120" s="829"/>
      <c r="BX120" s="829"/>
      <c r="BY120" s="829"/>
      <c r="BZ120" s="829"/>
      <c r="CA120" s="829">
        <v>15988583</v>
      </c>
      <c r="CB120" s="829"/>
      <c r="CC120" s="829"/>
      <c r="CD120" s="829"/>
      <c r="CE120" s="829"/>
      <c r="CF120" s="853">
        <v>109.3</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5278148</v>
      </c>
      <c r="DH120" s="829"/>
      <c r="DI120" s="829"/>
      <c r="DJ120" s="829"/>
      <c r="DK120" s="829"/>
      <c r="DL120" s="829">
        <v>5090739</v>
      </c>
      <c r="DM120" s="829"/>
      <c r="DN120" s="829"/>
      <c r="DO120" s="829"/>
      <c r="DP120" s="829"/>
      <c r="DQ120" s="829">
        <v>4815868</v>
      </c>
      <c r="DR120" s="829"/>
      <c r="DS120" s="829"/>
      <c r="DT120" s="829"/>
      <c r="DU120" s="829"/>
      <c r="DV120" s="830">
        <v>32.9</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1389031</v>
      </c>
      <c r="BR121" s="804"/>
      <c r="BS121" s="804"/>
      <c r="BT121" s="804"/>
      <c r="BU121" s="804"/>
      <c r="BV121" s="804">
        <v>1303174</v>
      </c>
      <c r="BW121" s="804"/>
      <c r="BX121" s="804"/>
      <c r="BY121" s="804"/>
      <c r="BZ121" s="804"/>
      <c r="CA121" s="804">
        <v>1277512</v>
      </c>
      <c r="CB121" s="804"/>
      <c r="CC121" s="804"/>
      <c r="CD121" s="804"/>
      <c r="CE121" s="804"/>
      <c r="CF121" s="862">
        <v>8.6999999999999993</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2447528</v>
      </c>
      <c r="DH121" s="804"/>
      <c r="DI121" s="804"/>
      <c r="DJ121" s="804"/>
      <c r="DK121" s="804"/>
      <c r="DL121" s="804">
        <v>3050617</v>
      </c>
      <c r="DM121" s="804"/>
      <c r="DN121" s="804"/>
      <c r="DO121" s="804"/>
      <c r="DP121" s="804"/>
      <c r="DQ121" s="804">
        <v>2946065</v>
      </c>
      <c r="DR121" s="804"/>
      <c r="DS121" s="804"/>
      <c r="DT121" s="804"/>
      <c r="DU121" s="804"/>
      <c r="DV121" s="781">
        <v>20.100000000000001</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35863135</v>
      </c>
      <c r="BR122" s="832"/>
      <c r="BS122" s="832"/>
      <c r="BT122" s="832"/>
      <c r="BU122" s="832"/>
      <c r="BV122" s="832">
        <v>35032416</v>
      </c>
      <c r="BW122" s="832"/>
      <c r="BX122" s="832"/>
      <c r="BY122" s="832"/>
      <c r="BZ122" s="832"/>
      <c r="CA122" s="832">
        <v>32743843</v>
      </c>
      <c r="CB122" s="832"/>
      <c r="CC122" s="832"/>
      <c r="CD122" s="832"/>
      <c r="CE122" s="832"/>
      <c r="CF122" s="833">
        <v>223.8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26125</v>
      </c>
      <c r="DH122" s="804"/>
      <c r="DI122" s="804"/>
      <c r="DJ122" s="804"/>
      <c r="DK122" s="804"/>
      <c r="DL122" s="804">
        <v>20653</v>
      </c>
      <c r="DM122" s="804"/>
      <c r="DN122" s="804"/>
      <c r="DO122" s="804"/>
      <c r="DP122" s="804"/>
      <c r="DQ122" s="804">
        <v>17371</v>
      </c>
      <c r="DR122" s="804"/>
      <c r="DS122" s="804"/>
      <c r="DT122" s="804"/>
      <c r="DU122" s="804"/>
      <c r="DV122" s="781">
        <v>0.1</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453</v>
      </c>
      <c r="BP123" s="865"/>
      <c r="BQ123" s="819">
        <v>50807541</v>
      </c>
      <c r="BR123" s="820"/>
      <c r="BS123" s="820"/>
      <c r="BT123" s="820"/>
      <c r="BU123" s="820"/>
      <c r="BV123" s="820">
        <v>50414337</v>
      </c>
      <c r="BW123" s="820"/>
      <c r="BX123" s="820"/>
      <c r="BY123" s="820"/>
      <c r="BZ123" s="820"/>
      <c r="CA123" s="820">
        <v>50009938</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11.9</v>
      </c>
      <c r="BR124" s="818"/>
      <c r="BS124" s="818"/>
      <c r="BT124" s="818"/>
      <c r="BU124" s="818"/>
      <c r="BV124" s="818">
        <v>0.7</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77</v>
      </c>
      <c r="AB127" s="767"/>
      <c r="AC127" s="767"/>
      <c r="AD127" s="767"/>
      <c r="AE127" s="768"/>
      <c r="AF127" s="769">
        <v>59</v>
      </c>
      <c r="AG127" s="767"/>
      <c r="AH127" s="767"/>
      <c r="AI127" s="767"/>
      <c r="AJ127" s="768"/>
      <c r="AK127" s="769">
        <v>89</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342680</v>
      </c>
      <c r="AB128" s="788"/>
      <c r="AC128" s="788"/>
      <c r="AD128" s="788"/>
      <c r="AE128" s="789"/>
      <c r="AF128" s="790">
        <v>319417</v>
      </c>
      <c r="AG128" s="788"/>
      <c r="AH128" s="788"/>
      <c r="AI128" s="788"/>
      <c r="AJ128" s="789"/>
      <c r="AK128" s="790">
        <v>366854</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12.57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28312</v>
      </c>
      <c r="DH128" s="778"/>
      <c r="DI128" s="778"/>
      <c r="DJ128" s="778"/>
      <c r="DK128" s="778"/>
      <c r="DL128" s="778">
        <v>76556</v>
      </c>
      <c r="DM128" s="778"/>
      <c r="DN128" s="778"/>
      <c r="DO128" s="778"/>
      <c r="DP128" s="778"/>
      <c r="DQ128" s="778">
        <v>4842</v>
      </c>
      <c r="DR128" s="778"/>
      <c r="DS128" s="778"/>
      <c r="DT128" s="778"/>
      <c r="DU128" s="778"/>
      <c r="DV128" s="779">
        <v>0</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17698805</v>
      </c>
      <c r="AB129" s="767"/>
      <c r="AC129" s="767"/>
      <c r="AD129" s="767"/>
      <c r="AE129" s="768"/>
      <c r="AF129" s="769">
        <v>18089289</v>
      </c>
      <c r="AG129" s="767"/>
      <c r="AH129" s="767"/>
      <c r="AI129" s="767"/>
      <c r="AJ129" s="768"/>
      <c r="AK129" s="769">
        <v>18511982</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17.57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3553621</v>
      </c>
      <c r="AB130" s="767"/>
      <c r="AC130" s="767"/>
      <c r="AD130" s="767"/>
      <c r="AE130" s="768"/>
      <c r="AF130" s="769">
        <v>3717547</v>
      </c>
      <c r="AG130" s="767"/>
      <c r="AH130" s="767"/>
      <c r="AI130" s="767"/>
      <c r="AJ130" s="768"/>
      <c r="AK130" s="769">
        <v>3878786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14145184</v>
      </c>
      <c r="AB131" s="751"/>
      <c r="AC131" s="751"/>
      <c r="AD131" s="751"/>
      <c r="AE131" s="752"/>
      <c r="AF131" s="753">
        <v>14371742</v>
      </c>
      <c r="AG131" s="751"/>
      <c r="AH131" s="751"/>
      <c r="AI131" s="751"/>
      <c r="AJ131" s="752"/>
      <c r="AK131" s="753">
        <v>14633196</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9.7822764269999993</v>
      </c>
      <c r="AB132" s="732"/>
      <c r="AC132" s="732"/>
      <c r="AD132" s="732"/>
      <c r="AE132" s="733"/>
      <c r="AF132" s="734">
        <v>9.3336788340000005</v>
      </c>
      <c r="AG132" s="732"/>
      <c r="AH132" s="732"/>
      <c r="AI132" s="732"/>
      <c r="AJ132" s="733"/>
      <c r="AK132" s="734">
        <v>8.2754649090000001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9.5</v>
      </c>
      <c r="AB133" s="711"/>
      <c r="AC133" s="711"/>
      <c r="AD133" s="711"/>
      <c r="AE133" s="712"/>
      <c r="AF133" s="710">
        <v>9.5</v>
      </c>
      <c r="AG133" s="711"/>
      <c r="AH133" s="711"/>
      <c r="AI133" s="711"/>
      <c r="AJ133" s="712"/>
      <c r="AK133" s="710">
        <v>9.1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UxXrnWWcP0KbcPIbP8M6J/BvMet4p9D8z6UHa4gY2tJsc+WfnbSSjbdNR3KXndlVq1sUsJW1j9MbpPxhlEmvw==" saltValue="pyQoJezgEwbudrAJyf8j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FW5B2JSZ5zleIqaMaXHJ9RV5Qi/OJ4dC2hX73G2h2I5THwYoRQbMx2V5o4ikUfToKS45p5uhHyWOYLdWGGN8Q==" saltValue="YiAS9wO9BfcWSpvCC/+fG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mSYy1rvftJJXrOmet2t3fV3hQJhzQ3siP9kFd87UtFYRQG+GLaWhu6i4D4v+fOuWNf5hq31nDEtmOkTZ9Zyow==" saltValue="DYEa9TRAAUZA53srg2IjO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 x14ac:dyDescent="0.2">
      <c r="A8" s="247"/>
      <c r="AK8" s="256"/>
      <c r="AL8" s="257"/>
      <c r="AM8" s="257"/>
      <c r="AN8" s="258"/>
      <c r="AO8" s="1106"/>
      <c r="AP8" s="259" t="s">
        <v>484</v>
      </c>
      <c r="AQ8" s="260" t="s">
        <v>485</v>
      </c>
      <c r="AR8" s="261" t="s">
        <v>486</v>
      </c>
    </row>
    <row r="9" spans="1:46" ht="13" x14ac:dyDescent="0.2">
      <c r="A9" s="247"/>
      <c r="AK9" s="1117" t="s">
        <v>487</v>
      </c>
      <c r="AL9" s="1118"/>
      <c r="AM9" s="1118"/>
      <c r="AN9" s="1119"/>
      <c r="AO9" s="262">
        <v>5371679</v>
      </c>
      <c r="AP9" s="262">
        <v>133494</v>
      </c>
      <c r="AQ9" s="263">
        <v>99044</v>
      </c>
      <c r="AR9" s="264">
        <v>34.799999999999997</v>
      </c>
    </row>
    <row r="10" spans="1:46" ht="13.5" customHeight="1" x14ac:dyDescent="0.2">
      <c r="A10" s="247"/>
      <c r="AK10" s="1117" t="s">
        <v>488</v>
      </c>
      <c r="AL10" s="1118"/>
      <c r="AM10" s="1118"/>
      <c r="AN10" s="1119"/>
      <c r="AO10" s="265">
        <v>635144</v>
      </c>
      <c r="AP10" s="265">
        <v>15784</v>
      </c>
      <c r="AQ10" s="266">
        <v>12597</v>
      </c>
      <c r="AR10" s="267">
        <v>25.3</v>
      </c>
    </row>
    <row r="11" spans="1:46" ht="13.5" customHeight="1" x14ac:dyDescent="0.2">
      <c r="A11" s="247"/>
      <c r="AK11" s="1117" t="s">
        <v>489</v>
      </c>
      <c r="AL11" s="1118"/>
      <c r="AM11" s="1118"/>
      <c r="AN11" s="1119"/>
      <c r="AO11" s="265">
        <v>2410</v>
      </c>
      <c r="AP11" s="265">
        <v>60</v>
      </c>
      <c r="AQ11" s="266">
        <v>1194</v>
      </c>
      <c r="AR11" s="267">
        <v>-95</v>
      </c>
    </row>
    <row r="12" spans="1:46" ht="13.5" customHeight="1" x14ac:dyDescent="0.2">
      <c r="A12" s="247"/>
      <c r="AK12" s="1117" t="s">
        <v>490</v>
      </c>
      <c r="AL12" s="1118"/>
      <c r="AM12" s="1118"/>
      <c r="AN12" s="1119"/>
      <c r="AO12" s="265" t="s">
        <v>491</v>
      </c>
      <c r="AP12" s="265" t="s">
        <v>491</v>
      </c>
      <c r="AQ12" s="266">
        <v>18</v>
      </c>
      <c r="AR12" s="267" t="s">
        <v>491</v>
      </c>
    </row>
    <row r="13" spans="1:46" ht="13.5" customHeight="1" x14ac:dyDescent="0.2">
      <c r="A13" s="247"/>
      <c r="AK13" s="1117" t="s">
        <v>492</v>
      </c>
      <c r="AL13" s="1118"/>
      <c r="AM13" s="1118"/>
      <c r="AN13" s="1119"/>
      <c r="AO13" s="265">
        <v>397269</v>
      </c>
      <c r="AP13" s="265">
        <v>9873</v>
      </c>
      <c r="AQ13" s="266">
        <v>3890</v>
      </c>
      <c r="AR13" s="267">
        <v>153.80000000000001</v>
      </c>
    </row>
    <row r="14" spans="1:46" ht="13.5" customHeight="1" x14ac:dyDescent="0.2">
      <c r="A14" s="247"/>
      <c r="AK14" s="1117" t="s">
        <v>493</v>
      </c>
      <c r="AL14" s="1118"/>
      <c r="AM14" s="1118"/>
      <c r="AN14" s="1119"/>
      <c r="AO14" s="265">
        <v>43796</v>
      </c>
      <c r="AP14" s="265">
        <v>1088</v>
      </c>
      <c r="AQ14" s="266">
        <v>1837</v>
      </c>
      <c r="AR14" s="267">
        <v>-40.799999999999997</v>
      </c>
    </row>
    <row r="15" spans="1:46" ht="13.5" customHeight="1" x14ac:dyDescent="0.2">
      <c r="A15" s="247"/>
      <c r="AK15" s="1120" t="s">
        <v>494</v>
      </c>
      <c r="AL15" s="1121"/>
      <c r="AM15" s="1121"/>
      <c r="AN15" s="1122"/>
      <c r="AO15" s="265">
        <v>-294582</v>
      </c>
      <c r="AP15" s="265">
        <v>-7321</v>
      </c>
      <c r="AQ15" s="266">
        <v>-6318</v>
      </c>
      <c r="AR15" s="267">
        <v>15.9</v>
      </c>
    </row>
    <row r="16" spans="1:46" ht="13" x14ac:dyDescent="0.2">
      <c r="A16" s="247"/>
      <c r="AK16" s="1120" t="s">
        <v>177</v>
      </c>
      <c r="AL16" s="1121"/>
      <c r="AM16" s="1121"/>
      <c r="AN16" s="1122"/>
      <c r="AO16" s="265">
        <v>6155716</v>
      </c>
      <c r="AP16" s="265">
        <v>152979</v>
      </c>
      <c r="AQ16" s="266">
        <v>112262</v>
      </c>
      <c r="AR16" s="267">
        <v>36.299999999999997</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23" t="s">
        <v>499</v>
      </c>
      <c r="AL21" s="1124"/>
      <c r="AM21" s="1124"/>
      <c r="AN21" s="1125"/>
      <c r="AO21" s="277">
        <v>12.9</v>
      </c>
      <c r="AP21" s="278">
        <v>9.26</v>
      </c>
      <c r="AQ21" s="279">
        <v>3.64</v>
      </c>
      <c r="AS21" s="280"/>
      <c r="AT21" s="276"/>
    </row>
    <row r="22" spans="1:46" s="248" customFormat="1" ht="13" x14ac:dyDescent="0.2">
      <c r="A22" s="276"/>
      <c r="AK22" s="1123" t="s">
        <v>500</v>
      </c>
      <c r="AL22" s="1124"/>
      <c r="AM22" s="1124"/>
      <c r="AN22" s="1125"/>
      <c r="AO22" s="281">
        <v>97.3</v>
      </c>
      <c r="AP22" s="282">
        <v>97.3</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4741465</v>
      </c>
      <c r="AP32" s="291">
        <v>117833</v>
      </c>
      <c r="AQ32" s="292">
        <v>60713</v>
      </c>
      <c r="AR32" s="293">
        <v>94.1</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t="s">
        <v>491</v>
      </c>
      <c r="AR34" s="293" t="s">
        <v>491</v>
      </c>
    </row>
    <row r="35" spans="1:46" ht="27" customHeight="1" x14ac:dyDescent="0.2">
      <c r="A35" s="247"/>
      <c r="AK35" s="1107" t="s">
        <v>507</v>
      </c>
      <c r="AL35" s="1108"/>
      <c r="AM35" s="1108"/>
      <c r="AN35" s="1109"/>
      <c r="AO35" s="291">
        <v>714057</v>
      </c>
      <c r="AP35" s="291">
        <v>17745</v>
      </c>
      <c r="AQ35" s="292">
        <v>14168</v>
      </c>
      <c r="AR35" s="293">
        <v>25.2</v>
      </c>
    </row>
    <row r="36" spans="1:46" ht="27" customHeight="1" x14ac:dyDescent="0.2">
      <c r="A36" s="247"/>
      <c r="AK36" s="1107" t="s">
        <v>508</v>
      </c>
      <c r="AL36" s="1108"/>
      <c r="AM36" s="1108"/>
      <c r="AN36" s="1109"/>
      <c r="AO36" s="291" t="s">
        <v>491</v>
      </c>
      <c r="AP36" s="291" t="s">
        <v>491</v>
      </c>
      <c r="AQ36" s="292">
        <v>2586</v>
      </c>
      <c r="AR36" s="293" t="s">
        <v>491</v>
      </c>
    </row>
    <row r="37" spans="1:46" ht="13.5" customHeight="1" x14ac:dyDescent="0.2">
      <c r="A37" s="247"/>
      <c r="AK37" s="1107" t="s">
        <v>509</v>
      </c>
      <c r="AL37" s="1108"/>
      <c r="AM37" s="1108"/>
      <c r="AN37" s="1109"/>
      <c r="AO37" s="291">
        <v>89</v>
      </c>
      <c r="AP37" s="291">
        <v>2</v>
      </c>
      <c r="AQ37" s="292">
        <v>189</v>
      </c>
      <c r="AR37" s="293">
        <v>-98.9</v>
      </c>
    </row>
    <row r="38" spans="1:46" ht="27" customHeight="1" x14ac:dyDescent="0.2">
      <c r="A38" s="247"/>
      <c r="AK38" s="1110" t="s">
        <v>510</v>
      </c>
      <c r="AL38" s="1111"/>
      <c r="AM38" s="1111"/>
      <c r="AN38" s="1112"/>
      <c r="AO38" s="294">
        <v>994</v>
      </c>
      <c r="AP38" s="294">
        <v>25</v>
      </c>
      <c r="AQ38" s="295">
        <v>8</v>
      </c>
      <c r="AR38" s="283">
        <v>212.5</v>
      </c>
      <c r="AS38" s="290"/>
    </row>
    <row r="39" spans="1:46" ht="13" x14ac:dyDescent="0.2">
      <c r="A39" s="247"/>
      <c r="AK39" s="1110" t="s">
        <v>511</v>
      </c>
      <c r="AL39" s="1111"/>
      <c r="AM39" s="1111"/>
      <c r="AN39" s="1112"/>
      <c r="AO39" s="291">
        <v>-366854</v>
      </c>
      <c r="AP39" s="291">
        <v>-9117</v>
      </c>
      <c r="AQ39" s="292">
        <v>-5399</v>
      </c>
      <c r="AR39" s="293">
        <v>68.900000000000006</v>
      </c>
      <c r="AS39" s="290"/>
    </row>
    <row r="40" spans="1:46" ht="27" customHeight="1" x14ac:dyDescent="0.2">
      <c r="A40" s="247"/>
      <c r="AK40" s="1107" t="s">
        <v>512</v>
      </c>
      <c r="AL40" s="1108"/>
      <c r="AM40" s="1108"/>
      <c r="AN40" s="1109"/>
      <c r="AO40" s="291">
        <v>-3878786</v>
      </c>
      <c r="AP40" s="291">
        <v>-96394</v>
      </c>
      <c r="AQ40" s="292">
        <v>-49527</v>
      </c>
      <c r="AR40" s="293">
        <v>94.6</v>
      </c>
      <c r="AS40" s="290"/>
    </row>
    <row r="41" spans="1:46" ht="13" x14ac:dyDescent="0.2">
      <c r="A41" s="247"/>
      <c r="AK41" s="1113" t="s">
        <v>287</v>
      </c>
      <c r="AL41" s="1114"/>
      <c r="AM41" s="1114"/>
      <c r="AN41" s="1115"/>
      <c r="AO41" s="291">
        <v>1210965</v>
      </c>
      <c r="AP41" s="291">
        <v>30094</v>
      </c>
      <c r="AQ41" s="292">
        <v>22738</v>
      </c>
      <c r="AR41" s="293">
        <v>32.4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 x14ac:dyDescent="0.2">
      <c r="A50" s="247"/>
      <c r="AK50" s="305"/>
      <c r="AL50" s="306"/>
      <c r="AM50" s="1101"/>
      <c r="AN50" s="307" t="s">
        <v>516</v>
      </c>
      <c r="AO50" s="308" t="s">
        <v>517</v>
      </c>
      <c r="AP50" s="309" t="s">
        <v>518</v>
      </c>
      <c r="AQ50" s="310" t="s">
        <v>519</v>
      </c>
      <c r="AR50" s="311" t="s">
        <v>520</v>
      </c>
    </row>
    <row r="51" spans="1:44" ht="13" x14ac:dyDescent="0.2">
      <c r="A51" s="247"/>
      <c r="AK51" s="303" t="s">
        <v>521</v>
      </c>
      <c r="AL51" s="304"/>
      <c r="AM51" s="312">
        <v>6564648</v>
      </c>
      <c r="AN51" s="313">
        <v>154020</v>
      </c>
      <c r="AO51" s="314">
        <v>9.9</v>
      </c>
      <c r="AP51" s="315">
        <v>84962</v>
      </c>
      <c r="AQ51" s="316">
        <v>7.2</v>
      </c>
      <c r="AR51" s="317">
        <v>2.7</v>
      </c>
    </row>
    <row r="52" spans="1:44" ht="13" x14ac:dyDescent="0.2">
      <c r="A52" s="247"/>
      <c r="AK52" s="318"/>
      <c r="AL52" s="319" t="s">
        <v>522</v>
      </c>
      <c r="AM52" s="320">
        <v>1826649</v>
      </c>
      <c r="AN52" s="321">
        <v>42857</v>
      </c>
      <c r="AO52" s="322">
        <v>19.7</v>
      </c>
      <c r="AP52" s="323">
        <v>42793</v>
      </c>
      <c r="AQ52" s="324">
        <v>2.2000000000000002</v>
      </c>
      <c r="AR52" s="325">
        <v>17.5</v>
      </c>
    </row>
    <row r="53" spans="1:44" ht="13" x14ac:dyDescent="0.2">
      <c r="A53" s="247"/>
      <c r="AK53" s="303" t="s">
        <v>523</v>
      </c>
      <c r="AL53" s="304"/>
      <c r="AM53" s="312">
        <v>5194627</v>
      </c>
      <c r="AN53" s="313">
        <v>123221</v>
      </c>
      <c r="AO53" s="314">
        <v>-20</v>
      </c>
      <c r="AP53" s="315">
        <v>71279</v>
      </c>
      <c r="AQ53" s="316">
        <v>-16.100000000000001</v>
      </c>
      <c r="AR53" s="317">
        <v>-3.9</v>
      </c>
    </row>
    <row r="54" spans="1:44" ht="13" x14ac:dyDescent="0.2">
      <c r="A54" s="247"/>
      <c r="AK54" s="318"/>
      <c r="AL54" s="319" t="s">
        <v>522</v>
      </c>
      <c r="AM54" s="320">
        <v>1721677</v>
      </c>
      <c r="AN54" s="321">
        <v>40840</v>
      </c>
      <c r="AO54" s="322">
        <v>-4.7</v>
      </c>
      <c r="AP54" s="323">
        <v>36731</v>
      </c>
      <c r="AQ54" s="324">
        <v>-14.2</v>
      </c>
      <c r="AR54" s="325">
        <v>9.5</v>
      </c>
    </row>
    <row r="55" spans="1:44" ht="13" x14ac:dyDescent="0.2">
      <c r="A55" s="247"/>
      <c r="AK55" s="303" t="s">
        <v>524</v>
      </c>
      <c r="AL55" s="304"/>
      <c r="AM55" s="312">
        <v>3024918</v>
      </c>
      <c r="AN55" s="313">
        <v>72592</v>
      </c>
      <c r="AO55" s="314">
        <v>-41.1</v>
      </c>
      <c r="AP55" s="315">
        <v>74994</v>
      </c>
      <c r="AQ55" s="316">
        <v>5.2</v>
      </c>
      <c r="AR55" s="317">
        <v>-46.3</v>
      </c>
    </row>
    <row r="56" spans="1:44" ht="13" x14ac:dyDescent="0.2">
      <c r="A56" s="247"/>
      <c r="AK56" s="318"/>
      <c r="AL56" s="319" t="s">
        <v>522</v>
      </c>
      <c r="AM56" s="320">
        <v>869854</v>
      </c>
      <c r="AN56" s="321">
        <v>20875</v>
      </c>
      <c r="AO56" s="322">
        <v>-48.9</v>
      </c>
      <c r="AP56" s="323">
        <v>36188</v>
      </c>
      <c r="AQ56" s="324">
        <v>-1.5</v>
      </c>
      <c r="AR56" s="325">
        <v>-47.4</v>
      </c>
    </row>
    <row r="57" spans="1:44" ht="13" x14ac:dyDescent="0.2">
      <c r="A57" s="247"/>
      <c r="AK57" s="303" t="s">
        <v>525</v>
      </c>
      <c r="AL57" s="304"/>
      <c r="AM57" s="312">
        <v>2307381</v>
      </c>
      <c r="AN57" s="313">
        <v>56326</v>
      </c>
      <c r="AO57" s="314">
        <v>-22.4</v>
      </c>
      <c r="AP57" s="315">
        <v>71849</v>
      </c>
      <c r="AQ57" s="316">
        <v>-4.2</v>
      </c>
      <c r="AR57" s="317">
        <v>-18.2</v>
      </c>
    </row>
    <row r="58" spans="1:44" ht="13" x14ac:dyDescent="0.2">
      <c r="A58" s="247"/>
      <c r="AK58" s="318"/>
      <c r="AL58" s="319" t="s">
        <v>522</v>
      </c>
      <c r="AM58" s="320">
        <v>1104719</v>
      </c>
      <c r="AN58" s="321">
        <v>26967</v>
      </c>
      <c r="AO58" s="322">
        <v>29.2</v>
      </c>
      <c r="AP58" s="323">
        <v>36144</v>
      </c>
      <c r="AQ58" s="324">
        <v>-0.1</v>
      </c>
      <c r="AR58" s="325">
        <v>29.3</v>
      </c>
    </row>
    <row r="59" spans="1:44" ht="13" x14ac:dyDescent="0.2">
      <c r="A59" s="247"/>
      <c r="AK59" s="303" t="s">
        <v>526</v>
      </c>
      <c r="AL59" s="304"/>
      <c r="AM59" s="312">
        <v>2522426</v>
      </c>
      <c r="AN59" s="313">
        <v>62686</v>
      </c>
      <c r="AO59" s="314">
        <v>11.3</v>
      </c>
      <c r="AP59" s="315">
        <v>82962</v>
      </c>
      <c r="AQ59" s="316">
        <v>15.5</v>
      </c>
      <c r="AR59" s="317">
        <v>-4.2</v>
      </c>
    </row>
    <row r="60" spans="1:44" ht="13" x14ac:dyDescent="0.2">
      <c r="A60" s="247"/>
      <c r="AK60" s="318"/>
      <c r="AL60" s="319" t="s">
        <v>522</v>
      </c>
      <c r="AM60" s="320">
        <v>891364</v>
      </c>
      <c r="AN60" s="321">
        <v>22152</v>
      </c>
      <c r="AO60" s="322">
        <v>-17.899999999999999</v>
      </c>
      <c r="AP60" s="323">
        <v>42835</v>
      </c>
      <c r="AQ60" s="324">
        <v>18.5</v>
      </c>
      <c r="AR60" s="325">
        <v>-36.4</v>
      </c>
    </row>
    <row r="61" spans="1:44" ht="13" x14ac:dyDescent="0.2">
      <c r="A61" s="247"/>
      <c r="AK61" s="303" t="s">
        <v>527</v>
      </c>
      <c r="AL61" s="326"/>
      <c r="AM61" s="312">
        <v>3922800</v>
      </c>
      <c r="AN61" s="313">
        <v>93769</v>
      </c>
      <c r="AO61" s="314">
        <v>-12.5</v>
      </c>
      <c r="AP61" s="315">
        <v>77209</v>
      </c>
      <c r="AQ61" s="327">
        <v>1.5</v>
      </c>
      <c r="AR61" s="317">
        <v>-14</v>
      </c>
    </row>
    <row r="62" spans="1:44" ht="13" x14ac:dyDescent="0.2">
      <c r="A62" s="247"/>
      <c r="AK62" s="318"/>
      <c r="AL62" s="319" t="s">
        <v>522</v>
      </c>
      <c r="AM62" s="320">
        <v>1282853</v>
      </c>
      <c r="AN62" s="321">
        <v>30738</v>
      </c>
      <c r="AO62" s="322">
        <v>-4.5</v>
      </c>
      <c r="AP62" s="323">
        <v>38938</v>
      </c>
      <c r="AQ62" s="324">
        <v>1</v>
      </c>
      <c r="AR62" s="325">
        <v>-5.5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9alxVmuFCLcObBvva/kOWoilWRly0e8Mi6nYfekG5i7+mvX/nBtPs5dZJecvG8+4aeufFT2iAgaFGHU01rhc1Q==" saltValue="6d7/QXjjD58znsBuMzvs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2y3zFTVuqqTSk44H8UAHvOvxQKOgjAz/gUOknu9wCAL8bdkgkTtOwQ58HcR+2pkWYvw04FpX9NpyxmDKD6yRvA==" saltValue="/gduFgrDDfL+F/CVJm1K2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KO5UUaaDm2roVkQw2TlyVmoBqnUogpAchU3gyy9SH4s56EIfiScC8oLimFzzQDQKrrGe7G9b1tUzkUkkODyMyQ==" saltValue="P12EIioqCe7fi/GEpPzKx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18.86</v>
      </c>
      <c r="G47" s="12">
        <v>20.54</v>
      </c>
      <c r="H47" s="12">
        <v>22.82</v>
      </c>
      <c r="I47" s="12">
        <v>23.06</v>
      </c>
      <c r="J47" s="13">
        <v>26.49</v>
      </c>
    </row>
    <row r="48" spans="2:10" ht="57.75" customHeight="1" x14ac:dyDescent="0.2">
      <c r="B48" s="14"/>
      <c r="C48" s="1128" t="s">
        <v>4</v>
      </c>
      <c r="D48" s="1128"/>
      <c r="E48" s="1129"/>
      <c r="F48" s="15">
        <v>5.54</v>
      </c>
      <c r="G48" s="16">
        <v>5.33</v>
      </c>
      <c r="H48" s="16">
        <v>5.54</v>
      </c>
      <c r="I48" s="16">
        <v>5.38</v>
      </c>
      <c r="J48" s="17">
        <v>6.7</v>
      </c>
    </row>
    <row r="49" spans="2:10" ht="57.75" customHeight="1" thickBot="1" x14ac:dyDescent="0.25">
      <c r="B49" s="18"/>
      <c r="C49" s="1130" t="s">
        <v>5</v>
      </c>
      <c r="D49" s="1130"/>
      <c r="E49" s="1131"/>
      <c r="F49" s="19" t="s">
        <v>534</v>
      </c>
      <c r="G49" s="20" t="s">
        <v>535</v>
      </c>
      <c r="H49" s="20" t="s">
        <v>536</v>
      </c>
      <c r="I49" s="20">
        <v>0.7</v>
      </c>
      <c r="J49" s="21">
        <v>5.4</v>
      </c>
    </row>
    <row r="50" spans="2:10" ht="13" x14ac:dyDescent="0.2"/>
  </sheetData>
  <sheetProtection algorithmName="SHA-512" hashValue="ExaAoz64UJhOWcvywQ1EBXUPKn1Y/Rt1T7q3H5Rg9c5L/+7ZEwUXNwHVAhtJNIGVYyg7BoVHKQJrQMFPWytBiA==" saltValue="6/B9swUGdcD+By0XEcg9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隆太</cp:lastModifiedBy>
  <cp:lastPrinted>2026-03-06T07:10:23Z</cp:lastPrinted>
  <dcterms:created xsi:type="dcterms:W3CDTF">2026-02-23T09:56:19Z</dcterms:created>
  <dcterms:modified xsi:type="dcterms:W3CDTF">2026-03-17T01:41:40Z</dcterms:modified>
  <cp:category/>
</cp:coreProperties>
</file>