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3　市町村回答\14 南さつま市●(西川)\03_南さつま市回答\"/>
    </mc:Choice>
  </mc:AlternateContent>
  <xr:revisionPtr revIDLastSave="0" documentId="13_ncr:1_{4CD69BD4-F1FC-4F87-90B0-55B4794AC70E}" xr6:coauthVersionLast="47" xr6:coauthVersionMax="47" xr10:uidLastSave="{00000000-0000-0000-0000-000000000000}"/>
  <bookViews>
    <workbookView xWindow="-110" yWindow="-110" windowWidth="19420" windowHeight="10300" tabRatio="78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8"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U38" i="10"/>
  <c r="C38" i="10"/>
  <c r="BW37" i="10"/>
  <c r="BW38" i="10" s="1"/>
  <c r="BE37" i="10"/>
  <c r="C37" i="10"/>
  <c r="BW36" i="10"/>
  <c r="BE36" i="10"/>
  <c r="C36" i="10"/>
  <c r="BW35" i="10"/>
  <c r="BE35" i="10"/>
  <c r="C35" i="10"/>
  <c r="BW34" i="10"/>
  <c r="BE34" i="10"/>
  <c r="C34" i="10"/>
  <c r="U34" i="10" s="1"/>
  <c r="U35" i="10" s="1"/>
  <c r="U36" i="10" s="1"/>
  <c r="U37" i="10" s="1"/>
  <c r="CO34" i="10" l="1"/>
  <c r="CO35" i="10" s="1"/>
  <c r="CO36" i="10" s="1"/>
  <c r="CO37" i="10" s="1"/>
  <c r="AM34" i="10"/>
  <c r="AM35" i="10" s="1"/>
  <c r="AM36" i="10" s="1"/>
  <c r="AM37" i="10" s="1"/>
  <c r="AM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<sst xmlns="http://schemas.openxmlformats.org/spreadsheetml/2006/main" count="1081" uniqueCount="564">
  <si>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</si>
  <si>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</si>
  <si>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</si>
  <si>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</si>
  <si>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</si>
  <si>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</si>
  <si>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</si>
  <si>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</si>
  <si>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</si>
  <si>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</si>
  <si>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</si>
  <si>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</si>
  <si>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</si>
  <si>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</si>
  <si>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</si>
  <si>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</si>
  <si>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</si>
  <si>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</si>
  <si>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</si>
  <si>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</si>
  <si>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</si>
  <si>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</si>
  <si>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</si>
  <si>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</si>
  <si>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</si>
  <si>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</si>
  <si>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</si>
  <si>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</si>
  <si>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</si>
  <si>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</si>
  <si>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</si>
  <si>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</si>
  <si>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</si>
  <si>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</si>
  <si>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</si>
  <si>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</si>
  <si>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</si>
  <si>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</si>
  <si>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</si>
  <si>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</si>
  <si>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</si>
  <si>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</si>
  <si>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</si>
  <si>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</si>
  <si>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</si>
  <si>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</si>
  <si>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</si>
  <si>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</si>
  <si>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</si>
  <si>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</si>
  <si>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</si>
  <si>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</si>
  <si>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</si>
  <si>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</si>
  <si>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</si>
  <si>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</si>
  <si>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</si>
  <si>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</si>
  <si>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</si>
  <si>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</si>
  <si>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</si>
  <si>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</si>
  <si>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</si>
  <si>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</si>
  <si>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</si>
  <si>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</si>
  <si>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</si>
  <si>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</si>
  <si>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</si>
  <si>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</si>
  <si>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</si>
  <si>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</si>
  <si>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</si>
  <si>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</si>
  <si>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</si>
  <si>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</si>
  <si>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</si>
  <si>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</si>
  <si>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</si>
  <si>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</si>
  <si>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</si>
  <si>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</si>
  <si>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</si>
  <si>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</si>
  <si>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</si>
  <si>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</si>
  <si>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</si>
  <si>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</si>
  <si>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</si>
  <si>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</si>
  <si>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</si>
  <si>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</si>
  <si>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</si>
  <si>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</si>
  <si>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南さつま市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</si>
  <si>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</si>
  <si>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</si>
  <si>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</si>
  <si>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</si>
  <si>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</si>
  <si>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</si>
  <si>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</si>
  <si>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</si>
  <si>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</si>
  <si>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</si>
  <si>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</si>
  <si>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</si>
  <si>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</si>
  <si>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</si>
  <si>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</si>
  <si>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</si>
  <si>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</si>
  <si>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</si>
  <si>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</si>
  <si>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</si>
  <si>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</si>
  <si>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</si>
  <si>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</si>
  <si>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</si>
  <si>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</si>
  <si>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</si>
  <si>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</si>
  <si>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</si>
  <si>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</si>
  <si>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</si>
  <si>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</si>
  <si>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</si>
  <si>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</si>
  <si>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</si>
  <si>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</si>
  <si>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</si>
  <si>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</si>
  <si>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</si>
  <si>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</si>
  <si>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</si>
  <si>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</si>
  <si>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</si>
  <si>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</si>
  <si>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</si>
  <si>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</si>
  <si>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</si>
  <si>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</si>
  <si>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</si>
  <si>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</si>
  <si>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</si>
  <si>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</si>
  <si>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</si>
  <si>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</si>
  <si>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</si>
  <si>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</si>
  <si>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</si>
  <si>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</si>
  <si>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</si>
  <si>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</si>
  <si>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</si>
  <si>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</si>
  <si>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</si>
  <si>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</si>
  <si>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</si>
  <si>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</si>
  <si>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</si>
  <si>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</si>
  <si>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</si>
  <si>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</si>
  <si>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</si>
  <si>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</si>
  <si>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</si>
  <si>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</si>
  <si>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</si>
  <si>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</si>
  <si>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</si>
  <si>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</si>
  <si>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</si>
  <si>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</si>
  <si>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</si>
  <si>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</si>
  <si>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</si>
  <si>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</si>
  <si>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</si>
  <si>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</si>
  <si>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</si>
  <si>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</si>
  <si>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</si>
  <si>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</si>
  <si>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</si>
  <si>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</si>
  <si>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</si>
  <si>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</si>
  <si>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</si>
  <si>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</si>
  <si>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</si>
  <si>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</si>
  <si>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</si>
  <si>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</si>
  <si>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</si>
  <si>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</si>
  <si>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</si>
  <si>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</si>
  <si>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</si>
  <si>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</si>
  <si>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</si>
  <si>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</si>
  <si>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鹿児島県南さつま市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</si>
  <si>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</si>
  <si>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</si>
  <si>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</si>
  <si>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</si>
  <si>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</si>
  <si>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</si>
  <si>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</si>
  <si>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</si>
  <si>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</si>
  <si>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</si>
  <si>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</si>
  <si>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</si>
  <si>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</si>
  <si>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</si>
  <si>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</si>
  <si>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</si>
  <si>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</si>
  <si>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</si>
  <si>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</si>
  <si>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</si>
  <si>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</si>
  <si>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</si>
  <si>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</si>
  <si>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</si>
  <si>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</si>
  <si>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</si>
  <si>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</si>
  <si>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</si>
  <si>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</si>
  <si>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</si>
  <si>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</si>
  <si>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</si>
  <si>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</si>
  <si>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</si>
  <si>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</si>
  <si>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</si>
  <si>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</si>
  <si>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</si>
  <si>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</si>
  <si>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</si>
  <si>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</si>
  <si>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</si>
  <si>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</si>
  <si>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</si>
  <si>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</si>
  <si>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</si>
  <si>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</si>
  <si>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</si>
  <si>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</si>
  <si>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</si>
  <si>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</si>
  <si>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</si>
  <si>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</si>
  <si>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</si>
  <si>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</si>
  <si>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</si>
  <si>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</si>
  <si>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</si>
  <si>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</si>
  <si>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</si>
  <si>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</si>
  <si>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</si>
  <si>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</si>
  <si>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</si>
  <si>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</si>
  <si>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</si>
  <si>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</si>
  <si>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</si>
  <si>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</si>
  <si>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</si>
  <si>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</si>
  <si>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</si>
  <si>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</si>
  <si>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</si>
  <si>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</si>
  <si>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</si>
  <si>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</si>
  <si>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</si>
  <si>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</si>
  <si>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</si>
  <si>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</si>
  <si>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</si>
  <si>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</si>
  <si>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</si>
  <si>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</si>
  <si>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</si>
  <si>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</si>
  <si>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</si>
  <si>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</si>
  <si>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</si>
  <si>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</si>
  <si>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</si>
  <si>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</si>
  <si>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</si>
  <si>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</si>
  <si>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</si>
  <si>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</si>
  <si>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</si>
  <si>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</si>
  <si>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</si>
  <si>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</si>
  <si>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</si>
  <si>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</si>
  <si>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</si>
  <si>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</si>
  <si>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</si>
  <si>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</si>
  <si>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</si>
  <si>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</si>
  <si>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</si>
  <si>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</si>
  <si>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</si>
  <si>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</si>
  <si>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</si>
  <si>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</si>
  <si>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</si>
  <si>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</si>
  <si>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</si>
  <si>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</si>
  <si>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</si>
  <si>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</si>
  <si>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</si>
  <si>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</si>
  <si>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</si>
  <si>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</si>
  <si>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</si>
  <si>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</si>
  <si>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</si>
  <si>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</si>
  <si>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</si>
  <si>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</si>
  <si>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</si>
  <si>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</si>
  <si>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</si>
  <si>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</si>
  <si>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</si>
  <si>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</si>
  <si>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</si>
  <si>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</si>
  <si>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</si>
  <si>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</si>
  <si>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</si>
  <si>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</si>
  <si>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</si>
  <si>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</si>
  <si>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</si>
  <si>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</si>
  <si>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</si>
  <si>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</si>
  <si>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</si>
  <si>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鹿児島県南さつま市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</si>
  <si>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</si>
  <si>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</si>
  <si>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</si>
  <si>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</si>
  <si>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</si>
  <si>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</si>
  <si>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</si>
  <si>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</si>
  <si>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</si>
  <si>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</si>
  <si>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</si>
  <si>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</si>
  <si>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</si>
  <si>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</si>
  <si>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</si>
  <si>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</si>
  <si>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</si>
  <si>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</si>
  <si>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</si>
  <si>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</si>
  <si>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</si>
  <si>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</si>
  <si>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</si>
  <si>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</si>
  <si>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</si>
  <si>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</si>
  <si>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</si>
  <si>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</si>
  <si>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</si>
  <si>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</si>
  <si>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</si>
  <si>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</si>
  <si>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</si>
  <si>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</si>
  <si>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</si>
  <si>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</si>
  <si>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交通災害共済特別会計</t>
    <phoneticPr fontId="5"/>
  </si>
  <si>
    <t>水道事業会計</t>
    <phoneticPr fontId="5"/>
  </si>
  <si>
    <t>法適用企業</t>
    <phoneticPr fontId="5"/>
  </si>
  <si>
    <t>病院事業会計</t>
    <phoneticPr fontId="5"/>
  </si>
  <si>
    <t>下水道事業会計（公共下水道事業）</t>
    <phoneticPr fontId="5"/>
  </si>
  <si>
    <t>下水道事業会計（漁業集落排水事業）</t>
    <phoneticPr fontId="5"/>
  </si>
  <si>
    <t>下水道事業会計（農業集落排水事業）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</si>
  <si>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</si>
  <si>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</si>
  <si>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</si>
  <si>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</si>
  <si>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</si>
  <si>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</si>
  <si>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</si>
  <si>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</si>
  <si>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</si>
  <si>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</si>
  <si>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</si>
  <si>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</si>
  <si>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</si>
  <si>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</si>
  <si>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</si>
  <si>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</si>
  <si>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</si>
  <si>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</si>
  <si>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</si>
  <si>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</si>
  <si>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</si>
  <si>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</si>
  <si>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</si>
  <si>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</si>
  <si>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</si>
  <si>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</si>
  <si>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</si>
  <si>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</si>
  <si>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</si>
  <si>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</si>
  <si>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</si>
  <si>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</si>
  <si>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</si>
  <si>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</si>
  <si>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</si>
  <si>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</si>
  <si>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</si>
  <si>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</si>
  <si>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</si>
  <si>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</si>
  <si>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</si>
  <si>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</si>
  <si>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</si>
  <si>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</si>
  <si>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</si>
  <si>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</si>
  <si>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</si>
  <si>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</si>
  <si>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</si>
  <si>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</si>
  <si>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</si>
  <si>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</si>
  <si>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</si>
  <si>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</si>
  <si>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</si>
  <si>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</si>
  <si>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</si>
  <si>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</si>
  <si>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</si>
  <si>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</si>
  <si>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</si>
  <si>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</si>
  <si>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</si>
  <si>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</si>
  <si>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</si>
  <si>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</si>
  <si>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</si>
  <si>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</si>
  <si>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</si>
  <si>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</si>
  <si>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</si>
  <si>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</si>
  <si>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</si>
  <si>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</si>
  <si>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</si>
  <si>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</si>
  <si>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</si>
  <si>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</si>
  <si>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</si>
  <si>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</si>
  <si>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</si>
  <si>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</si>
  <si>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</si>
  <si>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</si>
  <si>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</si>
  <si>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</si>
  <si>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</si>
  <si>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</si>
  <si>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</si>
  <si>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</si>
  <si>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</si>
  <si>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</si>
  <si>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</si>
  <si>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</si>
  <si>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</si>
  <si>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</si>
  <si>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</si>
  <si>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</si>
  <si>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</si>
  <si>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</si>
  <si>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</si>
  <si>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</si>
  <si>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</si>
  <si>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</si>
  <si>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</si>
  <si>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</si>
  <si>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</si>
  <si>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</si>
  <si>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</si>
  <si>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</si>
  <si>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</si>
  <si>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</si>
  <si>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</si>
  <si>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</si>
  <si>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</si>
  <si>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</si>
  <si>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</si>
  <si>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</si>
  <si>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</si>
  <si>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</si>
  <si>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</si>
  <si>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</si>
  <si>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</si>
  <si>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</si>
  <si>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</si>
  <si>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</si>
  <si>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</si>
  <si>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</si>
  <si>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</si>
  <si>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</si>
  <si>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</si>
  <si>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</si>
  <si>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</si>
  <si>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</si>
  <si>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</si>
  <si>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0.10</t>
  </si>
  <si>
    <t>一般会計</t>
  </si>
  <si>
    <t>水道事業会計</t>
  </si>
  <si>
    <t>病院事業会計</t>
  </si>
  <si>
    <t>国民健康保険特別会計</t>
  </si>
  <si>
    <t>介護保険特別会計</t>
  </si>
  <si>
    <t>下水道事業会計（公共下水道事業）</t>
  </si>
  <si>
    <t>下水道事業会計（漁業集落排水事業）</t>
  </si>
  <si>
    <t>下水道事業会計（農業集落排水事業）</t>
  </si>
  <si>
    <t>その他会計（赤字）</t>
  </si>
  <si>
    <t>その他会計（黒字）</t>
  </si>
  <si>
    <t>R02</t>
    <phoneticPr fontId="5"/>
  </si>
  <si>
    <t>R03</t>
    <phoneticPr fontId="5"/>
  </si>
  <si>
    <t>R04</t>
    <phoneticPr fontId="5"/>
  </si>
  <si>
    <t>R05</t>
    <phoneticPr fontId="5"/>
  </si>
  <si>
    <t>R06</t>
    <phoneticPr fontId="5"/>
  </si>
  <si>
    <t>杜氏の里笠沙</t>
    <rPh sb="0" eb="2">
      <t>トウジ</t>
    </rPh>
    <rPh sb="3" eb="4">
      <t>サト</t>
    </rPh>
    <rPh sb="4" eb="6">
      <t>カササ</t>
    </rPh>
    <phoneticPr fontId="2"/>
  </si>
  <si>
    <t>南さつま市農業公社</t>
    <rPh sb="0" eb="1">
      <t>ミナミ</t>
    </rPh>
    <rPh sb="4" eb="9">
      <t>シノウギョウコウシャ</t>
    </rPh>
    <phoneticPr fontId="2"/>
  </si>
  <si>
    <t>南薩木材加工センター</t>
    <rPh sb="0" eb="6">
      <t>ナンサツモクザイカコウ</t>
    </rPh>
    <phoneticPr fontId="2"/>
  </si>
  <si>
    <t>南さつま食肉流通センター</t>
    <rPh sb="0" eb="1">
      <t>ミナミ</t>
    </rPh>
    <rPh sb="4" eb="8">
      <t>ショクニクリュウツウ</t>
    </rPh>
    <phoneticPr fontId="2"/>
  </si>
  <si>
    <t>-</t>
    <phoneticPr fontId="2"/>
  </si>
  <si>
    <t>鹿児島県市町村総合事務組合</t>
    <rPh sb="0" eb="13">
      <t>カゴシマケンシチョウソンソウゴウジムクミアイ</t>
    </rPh>
    <phoneticPr fontId="2"/>
  </si>
  <si>
    <t>南薩地区衛生管理組合</t>
    <rPh sb="0" eb="10">
      <t>ナンサツチクエイセイカンリクミアイ</t>
    </rPh>
    <phoneticPr fontId="2"/>
  </si>
  <si>
    <t>指宿南九州消防組合</t>
    <rPh sb="0" eb="5">
      <t>イブスキミナミキュウシュウ</t>
    </rPh>
    <rPh sb="5" eb="9">
      <t>ショウボウクミアイ</t>
    </rPh>
    <phoneticPr fontId="2"/>
  </si>
  <si>
    <t>南薩介護保険事務組合</t>
    <rPh sb="0" eb="4">
      <t>ナンサツカイゴ</t>
    </rPh>
    <rPh sb="4" eb="10">
      <t>ホケンジムクミアイ</t>
    </rPh>
    <phoneticPr fontId="2"/>
  </si>
  <si>
    <t>鹿児島県後期高齢者医療広域連合（一般会計）</t>
    <rPh sb="0" eb="11">
      <t>カゴシマケンコウキコウレイシャイリョウ</t>
    </rPh>
    <rPh sb="11" eb="15">
      <t>コウイキレンゴウ</t>
    </rPh>
    <rPh sb="16" eb="20">
      <t>イッパンカイケイ</t>
    </rPh>
    <phoneticPr fontId="2"/>
  </si>
  <si>
    <t>鹿児島県後期高齢者医療広域連合（特別会計）</t>
    <rPh sb="0" eb="11">
      <t>カゴシマケンコウキコウレイシャイリョウ</t>
    </rPh>
    <rPh sb="11" eb="15">
      <t>コウイキレンゴウ</t>
    </rPh>
    <rPh sb="16" eb="18">
      <t>トクベツ</t>
    </rPh>
    <rPh sb="18" eb="20">
      <t>カイケイ</t>
    </rPh>
    <phoneticPr fontId="2"/>
  </si>
  <si>
    <t>ふるさと応援基金</t>
    <rPh sb="4" eb="8">
      <t>オウエンキキン</t>
    </rPh>
    <phoneticPr fontId="5"/>
  </si>
  <si>
    <t>地域振興基金</t>
    <rPh sb="0" eb="6">
      <t>チイキシンコウキキン</t>
    </rPh>
    <phoneticPr fontId="5"/>
  </si>
  <si>
    <t>庁舎等整備基金</t>
    <rPh sb="0" eb="7">
      <t>チョウシャトウセイビキキン</t>
    </rPh>
    <phoneticPr fontId="5"/>
  </si>
  <si>
    <t>子ども応援基金</t>
    <rPh sb="0" eb="1">
      <t>コ</t>
    </rPh>
    <rPh sb="3" eb="7">
      <t>オウエンキキン</t>
    </rPh>
    <phoneticPr fontId="5"/>
  </si>
  <si>
    <t>学校教育施設整備基金</t>
    <rPh sb="0" eb="10">
      <t>ガッコウキョウイクシセツセイビキキン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</si>
</sst>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BA58-40AD-BF73-F695345EA7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132174</c:v>
                </c:pt>
                <c:pt idx="1">
                  <c:v>125740</c:v>
                </c:pt>
                <c:pt idx="2">
                  <c:v>151822</c:v>
                </c:pt>
                <c:pt idx="3">
                  <c:v>202897</c:v>
                </c:pt>
                <c:pt idx="4">
                  <c:v>127061</c:v>
                </c:pt>
              </c:numCache>
            </c:numRef>
          </c:val>
          <c:smooth val="0"/>
          <c:extLst>
            <c:ext xmlns:c16="http://schemas.microsoft.com/office/drawing/2014/chart" uri="{C3380CC4-5D6E-409C-BE32-E72D297353CC}">
              <c16:uniqueId val="{00000001-BA58-40AD-BF73-F695345EA7A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8.56</c:v>
                </c:pt>
                <c:pt idx="1">
                  <c:v>8.6</c:v>
                </c:pt>
                <c:pt idx="2">
                  <c:v>8.4499999999999993</c:v>
                </c:pt>
                <c:pt idx="3">
                  <c:v>8.74</c:v>
                </c:pt>
                <c:pt idx="4">
                  <c:v>9.9700000000000006</c:v>
                </c:pt>
              </c:numCache>
            </c:numRef>
          </c:val>
          <c:extLst>
            <c:ext xmlns:c16="http://schemas.microsoft.com/office/drawing/2014/chart" uri="{C3380CC4-5D6E-409C-BE32-E72D297353CC}">
              <c16:uniqueId val="{00000000-161D-425D-815D-07C91E73BA2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13.99</c:v>
                </c:pt>
                <c:pt idx="1">
                  <c:v>14.8</c:v>
                </c:pt>
                <c:pt idx="2">
                  <c:v>15.12</c:v>
                </c:pt>
                <c:pt idx="3">
                  <c:v>13.79</c:v>
                </c:pt>
                <c:pt idx="4">
                  <c:v>16.72</c:v>
                </c:pt>
              </c:numCache>
            </c:numRef>
          </c:val>
          <c:extLst>
            <c:ext xmlns:c16="http://schemas.microsoft.com/office/drawing/2014/chart" uri="{C3380CC4-5D6E-409C-BE32-E72D297353CC}">
              <c16:uniqueId val="{00000001-161D-425D-815D-07C91E73BA2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5.7</c:v>
                </c:pt>
                <c:pt idx="1">
                  <c:v>4.12</c:v>
                </c:pt>
                <c:pt idx="2">
                  <c:v>2.64</c:v>
                </c:pt>
                <c:pt idx="3">
                  <c:v>-0.1</c:v>
                </c:pt>
                <c:pt idx="4">
                  <c:v>5.01</c:v>
                </c:pt>
              </c:numCache>
            </c:numRef>
          </c:val>
          <c:smooth val="0"/>
          <c:extLst>
            <c:ext xmlns:c16="http://schemas.microsoft.com/office/drawing/2014/chart" uri="{C3380CC4-5D6E-409C-BE32-E72D297353CC}">
              <c16:uniqueId val="{00000002-161D-425D-815D-07C91E73BA2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0.33</c:v>
                </c:pt>
                <c:pt idx="2">
                  <c:v>#N/A</c:v>
                </c:pt>
                <c:pt idx="3">
                  <c:v>0.71</c:v>
                </c:pt>
                <c:pt idx="4">
                  <c:v>#N/A</c:v>
                </c:pt>
                <c:pt idx="5">
                  <c:v>0.88</c:v>
                </c:pt>
                <c:pt idx="6">
                  <c:v>#N/A</c:v>
                </c:pt>
                <c:pt idx="7">
                  <c:v>1.47</c:v>
                </c:pt>
                <c:pt idx="8">
                  <c:v>#N/A</c:v>
                </c:pt>
                <c:pt idx="9">
                  <c:v>0.01</c:v>
                </c:pt>
              </c:numCache>
            </c:numRef>
          </c:val>
          <c:extLst>
            <c:ext xmlns:c16="http://schemas.microsoft.com/office/drawing/2014/chart" uri="{C3380CC4-5D6E-409C-BE32-E72D297353CC}">
              <c16:uniqueId val="{00000000-C5FA-4F7A-BE9F-46AFFA551CB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5FA-4F7A-BE9F-46AFFA551CBC}"/>
            </c:ext>
          </c:extLst>
        </c:ser>
        <c:ser>
          <c:idx val="2"/>
          <c:order val="2"/>
          <c:tx>
            <c:strRef>
              <c:f>データシート!$A$29</c:f>
              <c:strCache>
                <c:ptCount val="1"/>
                <c:pt idx="0">
                  <c:v>下水道事業会計（農業集落排水事業）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0.13</c:v>
                </c:pt>
              </c:numCache>
            </c:numRef>
          </c:val>
          <c:extLst>
            <c:ext xmlns:c16="http://schemas.microsoft.com/office/drawing/2014/chart" uri="{C3380CC4-5D6E-409C-BE32-E72D297353CC}">
              <c16:uniqueId val="{00000002-C5FA-4F7A-BE9F-46AFFA551CBC}"/>
            </c:ext>
          </c:extLst>
        </c:ser>
        <c:ser>
          <c:idx val="3"/>
          <c:order val="3"/>
          <c:tx>
            <c:strRef>
              <c:f>データシート!$A$30</c:f>
              <c:strCache>
                <c:ptCount val="1"/>
                <c:pt idx="0">
                  <c:v>下水道事業会計（漁業集落排水事業）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0.18</c:v>
                </c:pt>
              </c:numCache>
            </c:numRef>
          </c:val>
          <c:extLst>
            <c:ext xmlns:c16="http://schemas.microsoft.com/office/drawing/2014/chart" uri="{C3380CC4-5D6E-409C-BE32-E72D297353CC}">
              <c16:uniqueId val="{00000003-C5FA-4F7A-BE9F-46AFFA551CBC}"/>
            </c:ext>
          </c:extLst>
        </c:ser>
        <c:ser>
          <c:idx val="4"/>
          <c:order val="4"/>
          <c:tx>
            <c:strRef>
              <c:f>データシート!$A$31</c:f>
              <c:strCache>
                <c:ptCount val="1"/>
                <c:pt idx="0">
                  <c:v>下水道事業会計（公共下水道事業）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1.37</c:v>
                </c:pt>
              </c:numCache>
            </c:numRef>
          </c:val>
          <c:extLst>
            <c:ext xmlns:c16="http://schemas.microsoft.com/office/drawing/2014/chart" uri="{C3380CC4-5D6E-409C-BE32-E72D297353CC}">
              <c16:uniqueId val="{00000004-C5FA-4F7A-BE9F-46AFFA551CB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0.68</c:v>
                </c:pt>
                <c:pt idx="2">
                  <c:v>#N/A</c:v>
                </c:pt>
                <c:pt idx="3">
                  <c:v>1.63</c:v>
                </c:pt>
                <c:pt idx="4">
                  <c:v>#N/A</c:v>
                </c:pt>
                <c:pt idx="5">
                  <c:v>2.21</c:v>
                </c:pt>
                <c:pt idx="6">
                  <c:v>#N/A</c:v>
                </c:pt>
                <c:pt idx="7">
                  <c:v>2.0299999999999998</c:v>
                </c:pt>
                <c:pt idx="8">
                  <c:v>#N/A</c:v>
                </c:pt>
                <c:pt idx="9">
                  <c:v>1.42</c:v>
                </c:pt>
              </c:numCache>
            </c:numRef>
          </c:val>
          <c:extLst>
            <c:ext xmlns:c16="http://schemas.microsoft.com/office/drawing/2014/chart" uri="{C3380CC4-5D6E-409C-BE32-E72D297353CC}">
              <c16:uniqueId val="{00000005-C5FA-4F7A-BE9F-46AFFA551CB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0.43</c:v>
                </c:pt>
                <c:pt idx="2">
                  <c:v>#N/A</c:v>
                </c:pt>
                <c:pt idx="3">
                  <c:v>1.26</c:v>
                </c:pt>
                <c:pt idx="4">
                  <c:v>#N/A</c:v>
                </c:pt>
                <c:pt idx="5">
                  <c:v>1.02</c:v>
                </c:pt>
                <c:pt idx="6">
                  <c:v>#N/A</c:v>
                </c:pt>
                <c:pt idx="7">
                  <c:v>0.92</c:v>
                </c:pt>
                <c:pt idx="8">
                  <c:v>#N/A</c:v>
                </c:pt>
                <c:pt idx="9">
                  <c:v>1.44</c:v>
                </c:pt>
              </c:numCache>
            </c:numRef>
          </c:val>
          <c:extLst>
            <c:ext xmlns:c16="http://schemas.microsoft.com/office/drawing/2014/chart" uri="{C3380CC4-5D6E-409C-BE32-E72D297353CC}">
              <c16:uniqueId val="{00000006-C5FA-4F7A-BE9F-46AFFA551CBC}"/>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0.97</c:v>
                </c:pt>
                <c:pt idx="2">
                  <c:v>#N/A</c:v>
                </c:pt>
                <c:pt idx="3">
                  <c:v>1.28</c:v>
                </c:pt>
                <c:pt idx="4">
                  <c:v>#N/A</c:v>
                </c:pt>
                <c:pt idx="5">
                  <c:v>1.52</c:v>
                </c:pt>
                <c:pt idx="6">
                  <c:v>#N/A</c:v>
                </c:pt>
                <c:pt idx="7">
                  <c:v>1.9</c:v>
                </c:pt>
                <c:pt idx="8">
                  <c:v>#N/A</c:v>
                </c:pt>
                <c:pt idx="9">
                  <c:v>2.0699999999999998</c:v>
                </c:pt>
              </c:numCache>
            </c:numRef>
          </c:val>
          <c:extLst>
            <c:ext xmlns:c16="http://schemas.microsoft.com/office/drawing/2014/chart" uri="{C3380CC4-5D6E-409C-BE32-E72D297353CC}">
              <c16:uniqueId val="{00000007-C5FA-4F7A-BE9F-46AFFA551CB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c:v>
                </c:pt>
                <c:pt idx="2">
                  <c:v>#N/A</c:v>
                </c:pt>
                <c:pt idx="3">
                  <c:v>6.97</c:v>
                </c:pt>
                <c:pt idx="4">
                  <c:v>#N/A</c:v>
                </c:pt>
                <c:pt idx="5">
                  <c:v>2.25</c:v>
                </c:pt>
                <c:pt idx="6">
                  <c:v>#N/A</c:v>
                </c:pt>
                <c:pt idx="7">
                  <c:v>7.21</c:v>
                </c:pt>
                <c:pt idx="8">
                  <c:v>#N/A</c:v>
                </c:pt>
                <c:pt idx="9">
                  <c:v>6.93</c:v>
                </c:pt>
              </c:numCache>
            </c:numRef>
          </c:val>
          <c:extLst>
            <c:ext xmlns:c16="http://schemas.microsoft.com/office/drawing/2014/chart" uri="{C3380CC4-5D6E-409C-BE32-E72D297353CC}">
              <c16:uniqueId val="{00000008-C5FA-4F7A-BE9F-46AFFA551CB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8.5500000000000007</c:v>
                </c:pt>
                <c:pt idx="2">
                  <c:v>#N/A</c:v>
                </c:pt>
                <c:pt idx="3">
                  <c:v>8.6</c:v>
                </c:pt>
                <c:pt idx="4">
                  <c:v>#N/A</c:v>
                </c:pt>
                <c:pt idx="5">
                  <c:v>8.44</c:v>
                </c:pt>
                <c:pt idx="6">
                  <c:v>#N/A</c:v>
                </c:pt>
                <c:pt idx="7">
                  <c:v>8.73</c:v>
                </c:pt>
                <c:pt idx="8">
                  <c:v>#N/A</c:v>
                </c:pt>
                <c:pt idx="9">
                  <c:v>9.9700000000000006</c:v>
                </c:pt>
              </c:numCache>
            </c:numRef>
          </c:val>
          <c:extLst>
            <c:ext xmlns:c16="http://schemas.microsoft.com/office/drawing/2014/chart" uri="{C3380CC4-5D6E-409C-BE32-E72D297353CC}">
              <c16:uniqueId val="{00000009-C5FA-4F7A-BE9F-46AFFA551CB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2473</c:v>
                </c:pt>
                <c:pt idx="5">
                  <c:v>2426</c:v>
                </c:pt>
                <c:pt idx="8">
                  <c:v>2517</c:v>
                </c:pt>
                <c:pt idx="11">
                  <c:v>2396</c:v>
                </c:pt>
                <c:pt idx="14">
                  <c:v>2289</c:v>
                </c:pt>
              </c:numCache>
            </c:numRef>
          </c:val>
          <c:extLst>
            <c:ext xmlns:c16="http://schemas.microsoft.com/office/drawing/2014/chart" uri="{C3380CC4-5D6E-409C-BE32-E72D297353CC}">
              <c16:uniqueId val="{00000000-336F-4941-943D-4EF7B0C9243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336F-4941-943D-4EF7B0C9243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33</c:v>
                </c:pt>
                <c:pt idx="3">
                  <c:v>33</c:v>
                </c:pt>
                <c:pt idx="6">
                  <c:v>22</c:v>
                </c:pt>
                <c:pt idx="9">
                  <c:v>22</c:v>
                </c:pt>
                <c:pt idx="12">
                  <c:v>22</c:v>
                </c:pt>
              </c:numCache>
            </c:numRef>
          </c:val>
          <c:extLst>
            <c:ext xmlns:c16="http://schemas.microsoft.com/office/drawing/2014/chart" uri="{C3380CC4-5D6E-409C-BE32-E72D297353CC}">
              <c16:uniqueId val="{00000002-336F-4941-943D-4EF7B0C9243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6F-4941-943D-4EF7B0C9243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154</c:v>
                </c:pt>
                <c:pt idx="3">
                  <c:v>166</c:v>
                </c:pt>
                <c:pt idx="6">
                  <c:v>174</c:v>
                </c:pt>
                <c:pt idx="9">
                  <c:v>171</c:v>
                </c:pt>
                <c:pt idx="12">
                  <c:v>195</c:v>
                </c:pt>
              </c:numCache>
            </c:numRef>
          </c:val>
          <c:extLst>
            <c:ext xmlns:c16="http://schemas.microsoft.com/office/drawing/2014/chart" uri="{C3380CC4-5D6E-409C-BE32-E72D297353CC}">
              <c16:uniqueId val="{00000004-336F-4941-943D-4EF7B0C9243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6F-4941-943D-4EF7B0C9243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36F-4941-943D-4EF7B0C9243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3067</c:v>
                </c:pt>
                <c:pt idx="3">
                  <c:v>3005</c:v>
                </c:pt>
                <c:pt idx="6">
                  <c:v>3114</c:v>
                </c:pt>
                <c:pt idx="9">
                  <c:v>2966</c:v>
                </c:pt>
                <c:pt idx="12">
                  <c:v>2802</c:v>
                </c:pt>
              </c:numCache>
            </c:numRef>
          </c:val>
          <c:extLst>
            <c:ext xmlns:c16="http://schemas.microsoft.com/office/drawing/2014/chart" uri="{C3380CC4-5D6E-409C-BE32-E72D297353CC}">
              <c16:uniqueId val="{00000007-336F-4941-943D-4EF7B0C9243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781</c:v>
                </c:pt>
                <c:pt idx="2">
                  <c:v>#N/A</c:v>
                </c:pt>
                <c:pt idx="3">
                  <c:v>#N/A</c:v>
                </c:pt>
                <c:pt idx="4">
                  <c:v>779</c:v>
                </c:pt>
                <c:pt idx="5">
                  <c:v>#N/A</c:v>
                </c:pt>
                <c:pt idx="6">
                  <c:v>#N/A</c:v>
                </c:pt>
                <c:pt idx="7">
                  <c:v>793</c:v>
                </c:pt>
                <c:pt idx="8">
                  <c:v>#N/A</c:v>
                </c:pt>
                <c:pt idx="9">
                  <c:v>#N/A</c:v>
                </c:pt>
                <c:pt idx="10">
                  <c:v>763</c:v>
                </c:pt>
                <c:pt idx="11">
                  <c:v>#N/A</c:v>
                </c:pt>
                <c:pt idx="12">
                  <c:v>#N/A</c:v>
                </c:pt>
                <c:pt idx="13">
                  <c:v>730</c:v>
                </c:pt>
                <c:pt idx="14">
                  <c:v>#N/A</c:v>
                </c:pt>
              </c:numCache>
            </c:numRef>
          </c:val>
          <c:smooth val="0"/>
          <c:extLst>
            <c:ext xmlns:c16="http://schemas.microsoft.com/office/drawing/2014/chart" uri="{C3380CC4-5D6E-409C-BE32-E72D297353CC}">
              <c16:uniqueId val="{00000008-336F-4941-943D-4EF7B0C9243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25946</c:v>
                </c:pt>
                <c:pt idx="5">
                  <c:v>24412</c:v>
                </c:pt>
                <c:pt idx="8">
                  <c:v>24178</c:v>
                </c:pt>
                <c:pt idx="11">
                  <c:v>26393</c:v>
                </c:pt>
                <c:pt idx="14">
                  <c:v>26839</c:v>
                </c:pt>
              </c:numCache>
            </c:numRef>
          </c:val>
          <c:extLst>
            <c:ext xmlns:c16="http://schemas.microsoft.com/office/drawing/2014/chart" uri="{C3380CC4-5D6E-409C-BE32-E72D297353CC}">
              <c16:uniqueId val="{00000000-60F9-4A2B-904C-C1C05684BD1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921</c:v>
                </c:pt>
                <c:pt idx="5">
                  <c:v>808</c:v>
                </c:pt>
                <c:pt idx="8">
                  <c:v>663</c:v>
                </c:pt>
                <c:pt idx="11">
                  <c:v>565</c:v>
                </c:pt>
                <c:pt idx="14">
                  <c:v>467</c:v>
                </c:pt>
              </c:numCache>
            </c:numRef>
          </c:val>
          <c:extLst>
            <c:ext xmlns:c16="http://schemas.microsoft.com/office/drawing/2014/chart" uri="{C3380CC4-5D6E-409C-BE32-E72D297353CC}">
              <c16:uniqueId val="{00000001-60F9-4A2B-904C-C1C05684BD1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20818</c:v>
                </c:pt>
                <c:pt idx="5">
                  <c:v>23008</c:v>
                </c:pt>
                <c:pt idx="8">
                  <c:v>25591</c:v>
                </c:pt>
                <c:pt idx="11">
                  <c:v>27629</c:v>
                </c:pt>
                <c:pt idx="14">
                  <c:v>29398</c:v>
                </c:pt>
              </c:numCache>
            </c:numRef>
          </c:val>
          <c:extLst>
            <c:ext xmlns:c16="http://schemas.microsoft.com/office/drawing/2014/chart" uri="{C3380CC4-5D6E-409C-BE32-E72D297353CC}">
              <c16:uniqueId val="{00000002-60F9-4A2B-904C-C1C05684BD1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0F9-4A2B-904C-C1C05684BD1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0F9-4A2B-904C-C1C05684BD1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26</c:v>
                </c:pt>
                <c:pt idx="3">
                  <c:v>7</c:v>
                </c:pt>
                <c:pt idx="6">
                  <c:v>7</c:v>
                </c:pt>
                <c:pt idx="9">
                  <c:v>6</c:v>
                </c:pt>
                <c:pt idx="12">
                  <c:v>46</c:v>
                </c:pt>
              </c:numCache>
            </c:numRef>
          </c:val>
          <c:extLst>
            <c:ext xmlns:c16="http://schemas.microsoft.com/office/drawing/2014/chart" uri="{C3380CC4-5D6E-409C-BE32-E72D297353CC}">
              <c16:uniqueId val="{00000005-60F9-4A2B-904C-C1C05684BD1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3117</c:v>
                </c:pt>
                <c:pt idx="3">
                  <c:v>2910</c:v>
                </c:pt>
                <c:pt idx="6">
                  <c:v>2781</c:v>
                </c:pt>
                <c:pt idx="9">
                  <c:v>2821</c:v>
                </c:pt>
                <c:pt idx="12">
                  <c:v>2771</c:v>
                </c:pt>
              </c:numCache>
            </c:numRef>
          </c:val>
          <c:extLst>
            <c:ext xmlns:c16="http://schemas.microsoft.com/office/drawing/2014/chart" uri="{C3380CC4-5D6E-409C-BE32-E72D297353CC}">
              <c16:uniqueId val="{00000006-60F9-4A2B-904C-C1C05684BD1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307</c:v>
                </c:pt>
                <c:pt idx="3">
                  <c:v>241</c:v>
                </c:pt>
                <c:pt idx="6">
                  <c:v>175</c:v>
                </c:pt>
                <c:pt idx="9">
                  <c:v>112</c:v>
                </c:pt>
                <c:pt idx="12">
                  <c:v>45</c:v>
                </c:pt>
              </c:numCache>
            </c:numRef>
          </c:val>
          <c:extLst>
            <c:ext xmlns:c16="http://schemas.microsoft.com/office/drawing/2014/chart" uri="{C3380CC4-5D6E-409C-BE32-E72D297353CC}">
              <c16:uniqueId val="{00000007-60F9-4A2B-904C-C1C05684BD1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1700</c:v>
                </c:pt>
                <c:pt idx="3">
                  <c:v>2433</c:v>
                </c:pt>
                <c:pt idx="6">
                  <c:v>2971</c:v>
                </c:pt>
                <c:pt idx="9">
                  <c:v>3106</c:v>
                </c:pt>
                <c:pt idx="12">
                  <c:v>3118</c:v>
                </c:pt>
              </c:numCache>
            </c:numRef>
          </c:val>
          <c:extLst>
            <c:ext xmlns:c16="http://schemas.microsoft.com/office/drawing/2014/chart" uri="{C3380CC4-5D6E-409C-BE32-E72D297353CC}">
              <c16:uniqueId val="{00000008-60F9-4A2B-904C-C1C05684BD1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344</c:v>
                </c:pt>
                <c:pt idx="3">
                  <c:v>374</c:v>
                </c:pt>
                <c:pt idx="6">
                  <c:v>318</c:v>
                </c:pt>
                <c:pt idx="9">
                  <c:v>261</c:v>
                </c:pt>
                <c:pt idx="12">
                  <c:v>205</c:v>
                </c:pt>
              </c:numCache>
            </c:numRef>
          </c:val>
          <c:extLst>
            <c:ext xmlns:c16="http://schemas.microsoft.com/office/drawing/2014/chart" uri="{C3380CC4-5D6E-409C-BE32-E72D297353CC}">
              <c16:uniqueId val="{00000009-60F9-4A2B-904C-C1C05684BD1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29896</c:v>
                </c:pt>
                <c:pt idx="3">
                  <c:v>29210</c:v>
                </c:pt>
                <c:pt idx="6">
                  <c:v>28732</c:v>
                </c:pt>
                <c:pt idx="9">
                  <c:v>30246</c:v>
                </c:pt>
                <c:pt idx="12">
                  <c:v>31120</c:v>
                </c:pt>
              </c:numCache>
            </c:numRef>
          </c:val>
          <c:extLst>
            <c:ext xmlns:c16="http://schemas.microsoft.com/office/drawing/2014/chart" uri="{C3380CC4-5D6E-409C-BE32-E72D297353CC}">
              <c16:uniqueId val="{0000000A-60F9-4A2B-904C-C1C05684BD1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0F9-4A2B-904C-C1C05684BD1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1947</c:v>
                </c:pt>
                <c:pt idx="1">
                  <c:v>1771</c:v>
                </c:pt>
                <c:pt idx="2">
                  <c:v>2184</c:v>
                </c:pt>
              </c:numCache>
            </c:numRef>
          </c:val>
          <c:extLst>
            <c:ext xmlns:c16="http://schemas.microsoft.com/office/drawing/2014/chart" uri="{C3380CC4-5D6E-409C-BE32-E72D297353CC}">
              <c16:uniqueId val="{00000000-01CC-4D20-B32B-213B379EBA1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7212</c:v>
                </c:pt>
                <c:pt idx="1">
                  <c:v>7282</c:v>
                </c:pt>
                <c:pt idx="2">
                  <c:v>7364</c:v>
                </c:pt>
              </c:numCache>
            </c:numRef>
          </c:val>
          <c:extLst>
            <c:ext xmlns:c16="http://schemas.microsoft.com/office/drawing/2014/chart" uri="{C3380CC4-5D6E-409C-BE32-E72D297353CC}">
              <c16:uniqueId val="{00000001-01CC-4D20-B32B-213B379EBA1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15634</c:v>
                </c:pt>
                <c:pt idx="1">
                  <c:v>17538</c:v>
                </c:pt>
                <c:pt idx="2">
                  <c:v>18681</c:v>
                </c:pt>
              </c:numCache>
            </c:numRef>
          </c:val>
          <c:extLst>
            <c:ext xmlns:c16="http://schemas.microsoft.com/office/drawing/2014/chart" uri="{C3380CC4-5D6E-409C-BE32-E72D297353CC}">
              <c16:uniqueId val="{00000002-01CC-4D20-B32B-213B379EBA1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鹿児島県南さつま市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年から徐々に元利償還金や実質公債費比率の分子は減少傾向にある。</a:t>
          </a:r>
        </a:p>
        <a:p>
          <a:r>
            <a:rPr kumimoji="1" lang="ja-JP" altLang="en-US" sz="1400">
              <a:solidFill>
                <a:sysClr val="windowText" lastClr="000000"/>
              </a:solidFill>
              <a:latin typeface="ＭＳ ゴシック" pitchFamily="49" charset="-128"/>
              <a:ea typeface="ＭＳ ゴシック" pitchFamily="49" charset="-128"/>
            </a:rPr>
            <a:t>　今後も、交付税措置率が高い地方債を活用し、借入額の抑制や可能な範囲内での繰上償還等を行い、実質的な市債残高を減少させ、健全財政の維持に努める。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実質公債比率の算定に用いる満期一括償還地方債の償還の財源として積立を行った減債基金はない。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鹿児島県南さつま市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令和６年度は公共施設除却事業等の地方債の発行により、地方債現在高は増額している。公営企業債等繰入見込額は増額しており、全体的な将来負担額も増額している。</a:t>
          </a:r>
        </a:p>
        <a:p>
          <a:r>
            <a:rPr kumimoji="1" lang="ja-JP" altLang="en-US" sz="1400">
              <a:solidFill>
                <a:sysClr val="windowText" lastClr="000000"/>
              </a:solidFill>
              <a:latin typeface="ＭＳ ゴシック" pitchFamily="49" charset="-128"/>
              <a:ea typeface="ＭＳ ゴシック" pitchFamily="49" charset="-128"/>
            </a:rPr>
            <a:t>　一方、充当可能特定歳入は減少しているが、充当可能基金の増加により、充当可能財源等は増加傾向にある。</a:t>
          </a:r>
        </a:p>
        <a:p>
          <a:r>
            <a:rPr kumimoji="1" lang="ja-JP" altLang="en-US" sz="1400">
              <a:solidFill>
                <a:sysClr val="windowText" lastClr="000000"/>
              </a:solidFill>
              <a:latin typeface="ＭＳ ゴシック" pitchFamily="49" charset="-128"/>
              <a:ea typeface="ＭＳ ゴシック" pitchFamily="49" charset="-128"/>
            </a:rPr>
            <a:t>　これにより、将来負担比率は「なし」となっている。</a:t>
          </a:r>
        </a:p>
        <a:p>
          <a:r>
            <a:rPr kumimoji="1" lang="ja-JP" altLang="en-US" sz="1400">
              <a:solidFill>
                <a:sysClr val="windowText" lastClr="000000"/>
              </a:solidFill>
              <a:latin typeface="ＭＳ ゴシック" pitchFamily="49" charset="-128"/>
              <a:ea typeface="ＭＳ ゴシック" pitchFamily="49" charset="-128"/>
            </a:rPr>
            <a:t>　今後も、実施事業の峻別を行い将来負担額を抑制するとともに、充当可能財源等の増加を図り、将来への負担軽減に努める。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鹿児島県南さつま市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ふるさと納税の寄付を受けて事業を実施するため「ふるさと応援基金」を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5,900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万円、ふるさとおこしのため「地域振興基金」を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8,500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万円、庁舎等の整備のため「庁舎等整備基金」を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万円、学校施設の整備のため「学校教育施設整備基金」を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7,150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万円取崩した一方、ふるさと納税の実績により「ふるさと応援基金」を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9,500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万円を積み立てたことなどにより、基金全体で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3,900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万円の増額となった。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％程度となるように努めることとしている。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今後、大型事業の実施の影響により基金残高は減少していく見込みであるが、その中でも今後の安定した財政運営のため計画的に積立を行っていく。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ふるさと応援基金：ふるさと南さつま市を応援する出身者等の志を実現するために必要な事業の推進を図る。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合併に伴う住民の一体感の醸成並びに個性ある地域・集落の活性化及び均衡ある発展を図る。地域における福祉活動の促進及び快適な生活環境の形成並びに地域の独創性を発揮したふるさとおこしに関する事業の推進を図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庁舎等整備基金：庁舎等の円滑な整備を図る。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子ども応援基金：少子化対策及び次代を担う子どもの育成の推進を図る。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学校教育施設整備基金：学校施設の円滑な整備を図る。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ふるさと応援基金：ふるさと納税寄附金から事業費を除いた分を基金として積み立てている。今年度も積立を行い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万円の増額となった。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庁舎等整備整備基金：庁舎等の円滑な整備を図るため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万円を取り崩しを行い、運用分の積立を行い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3,700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万円の減額となった。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学校教育施設整備基金：学校施設の円滑な整備を図るため、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7,150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万円を取り崩し、運用分の積立を行い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6,900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万円の減額となった。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計画的に積立を行っていくが、支所庁舎の更新整備やその他公共施設の老朽化により多額の経費を要することになるため、基金残高は年々減少していく見込みである。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将来を見据えた積み立てを行い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万円の増額となった。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％程度となるように努めることとしている。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普通交付税追加交付（臨時財政対策債償還基金費）に応じた積立等により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万円の増額となった。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大型事業の実施が控えており地方債の償還は増加すると想定されるため、計画的に積立を行っていく予定である。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31,094
30,765
283.59
33,776,084
32,246,241
1,302,188
13,056,588
31,120,007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人口の減少や全国平均を上回る高齢化率に加え、基幹産業である農林水産業の衰退や安定した雇用を確保する産業がないことから税源に乏しく、類似団体平均を下回る水準で推移している。</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今後も、行政改革大綱に基づく実施計画や財政健全化計画の数値目標の達成に向け、行政のスリム化と財政の健全化に向けた取り組み強化に努める。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119380</xdr:rowOff>
    </xdr:from>
    <xdr:to>
      <xdr:col>23</xdr:col>
      <xdr:colOff>133350</xdr:colOff>
      <xdr:row>43</xdr:row>
      <xdr:rowOff>119380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917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119380</xdr:rowOff>
    </xdr:from>
    <xdr:to>
      <xdr:col>19</xdr:col>
      <xdr:colOff>133350</xdr:colOff>
      <xdr:row>43</xdr:row>
      <xdr:rowOff>119380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9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119380</xdr:rowOff>
    </xdr:from>
    <xdr:to>
      <xdr:col>15</xdr:col>
      <xdr:colOff>82550</xdr:colOff>
      <xdr:row>43</xdr:row>
      <xdr:rowOff>119380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9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119380</xdr:rowOff>
    </xdr:from>
    <xdr:to>
      <xdr:col>11</xdr:col>
      <xdr:colOff>31750</xdr:colOff>
      <xdr:row>43</xdr:row>
      <xdr:rowOff>119380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9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68580</xdr:rowOff>
    </xdr:from>
    <xdr:to>
      <xdr:col>23</xdr:col>
      <xdr:colOff>184150</xdr:colOff>
      <xdr:row>43</xdr:row>
      <xdr:rowOff>170180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40657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1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68580</xdr:rowOff>
    </xdr:from>
    <xdr:to>
      <xdr:col>19</xdr:col>
      <xdr:colOff>184150</xdr:colOff>
      <xdr:row>43</xdr:row>
      <xdr:rowOff>170180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154957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68580</xdr:rowOff>
    </xdr:from>
    <xdr:to>
      <xdr:col>15</xdr:col>
      <xdr:colOff>133350</xdr:colOff>
      <xdr:row>43</xdr:row>
      <xdr:rowOff>170180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154957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68580</xdr:rowOff>
    </xdr:from>
    <xdr:to>
      <xdr:col>11</xdr:col>
      <xdr:colOff>82550</xdr:colOff>
      <xdr:row>43</xdr:row>
      <xdr:rowOff>170180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154957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68580</xdr:rowOff>
    </xdr:from>
    <xdr:to>
      <xdr:col>7</xdr:col>
      <xdr:colOff>31750</xdr:colOff>
      <xdr:row>43</xdr:row>
      <xdr:rowOff>170180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154957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年度の合併以来、人件費の削減等を進めているが、社会保障費の増加や大型事業実施に係る市債元金償還開始による公債費の増加により、経常経費の大幅な削減は進んでいない。</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今後も、行政改革大綱に基づく実施計画や財政健全化計画の数値目標の達成に向け、行政のスリム化と財政の健全化に向けた取り組み強化に努める。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124460</xdr:rowOff>
    </xdr:from>
    <xdr:to>
      <xdr:col>23</xdr:col>
      <xdr:colOff>133350</xdr:colOff>
      <xdr:row>60</xdr:row>
      <xdr:rowOff>28847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240010"/>
          <a:ext cx="8382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28847</xdr:rowOff>
    </xdr:from>
    <xdr:to>
      <xdr:col>19</xdr:col>
      <xdr:colOff>133350</xdr:colOff>
      <xdr:row>60</xdr:row>
      <xdr:rowOff>35741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31584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127907</xdr:rowOff>
    </xdr:from>
    <xdr:to>
      <xdr:col>15</xdr:col>
      <xdr:colOff>82550</xdr:colOff>
      <xdr:row>60</xdr:row>
      <xdr:rowOff>35741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43457"/>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127907</xdr:rowOff>
    </xdr:from>
    <xdr:to>
      <xdr:col>11</xdr:col>
      <xdr:colOff>31750</xdr:colOff>
      <xdr:row>60</xdr:row>
      <xdr:rowOff>84001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43457"/>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73660</xdr:rowOff>
    </xdr:from>
    <xdr:to>
      <xdr:col>23</xdr:col>
      <xdr:colOff>184150</xdr:colOff>
      <xdr:row>60</xdr:row>
      <xdr:rowOff>3810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90187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149497</xdr:rowOff>
    </xdr:from>
    <xdr:to>
      <xdr:col>19</xdr:col>
      <xdr:colOff>184150</xdr:colOff>
      <xdr:row>60</xdr:row>
      <xdr:rowOff>79647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89824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33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156391</xdr:rowOff>
    </xdr:from>
    <xdr:to>
      <xdr:col>15</xdr:col>
      <xdr:colOff>133350</xdr:colOff>
      <xdr:row>60</xdr:row>
      <xdr:rowOff>86541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96718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77107</xdr:rowOff>
    </xdr:from>
    <xdr:to>
      <xdr:col>11</xdr:col>
      <xdr:colOff>82550</xdr:colOff>
      <xdr:row>60</xdr:row>
      <xdr:rowOff>7257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163484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7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33201</xdr:rowOff>
    </xdr:from>
    <xdr:to>
      <xdr:col>7</xdr:col>
      <xdr:colOff>31750</xdr:colOff>
      <xdr:row>60</xdr:row>
      <xdr:rowOff>134801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119578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[332,191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類似団体平均値を上回る状況が継続しており、人件費については、職員定員適正化計画に基づき計画的に削減を進めているが、会計年度任用職員の制度改正に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公共事業除却事業や中継基地管理運営事業により増となった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行政改革大綱に基づく実施計画や財政健全化計画の数値目標の達成に向けた取り組みのほか、公共施設等総合管理計画に基づき、施設の統廃合や民営化等を住民の理解を得ながら着実に進めて、経費の削減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72036</xdr:rowOff>
    </xdr:from>
    <xdr:to>
      <xdr:col>23</xdr:col>
      <xdr:colOff>133350</xdr:colOff>
      <xdr:row>81</xdr:row>
      <xdr:rowOff>73808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59486"/>
          <a:ext cx="8382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63537</xdr:rowOff>
    </xdr:from>
    <xdr:to>
      <xdr:col>19</xdr:col>
      <xdr:colOff>133350</xdr:colOff>
      <xdr:row>81</xdr:row>
      <xdr:rowOff>72036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50987"/>
          <a:ext cx="889000" cy="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59672</xdr:rowOff>
    </xdr:from>
    <xdr:to>
      <xdr:col>15</xdr:col>
      <xdr:colOff>82550</xdr:colOff>
      <xdr:row>81</xdr:row>
      <xdr:rowOff>63537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47122"/>
          <a:ext cx="889000" cy="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59672</xdr:rowOff>
    </xdr:from>
    <xdr:to>
      <xdr:col>11</xdr:col>
      <xdr:colOff>31750</xdr:colOff>
      <xdr:row>81</xdr:row>
      <xdr:rowOff>60551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3947122"/>
          <a:ext cx="889000" cy="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23008</xdr:rowOff>
    </xdr:from>
    <xdr:to>
      <xdr:col>23</xdr:col>
      <xdr:colOff>184150</xdr:colOff>
      <xdr:row>81</xdr:row>
      <xdr:rowOff>124608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1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71285</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5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21236</xdr:rowOff>
    </xdr:from>
    <xdr:to>
      <xdr:col>19</xdr:col>
      <xdr:colOff>184150</xdr:colOff>
      <xdr:row>81</xdr:row>
      <xdr:rowOff>122836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90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107613</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95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12737</xdr:rowOff>
    </xdr:from>
    <xdr:to>
      <xdr:col>15</xdr:col>
      <xdr:colOff>133350</xdr:colOff>
      <xdr:row>81</xdr:row>
      <xdr:rowOff>114337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90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99114</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8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8872</xdr:rowOff>
    </xdr:from>
    <xdr:to>
      <xdr:col>11</xdr:col>
      <xdr:colOff>82550</xdr:colOff>
      <xdr:row>81</xdr:row>
      <xdr:rowOff>110472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9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95249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8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9751</xdr:rowOff>
    </xdr:from>
    <xdr:to>
      <xdr:col>7</xdr:col>
      <xdr:colOff>31750</xdr:colOff>
      <xdr:row>81</xdr:row>
      <xdr:rowOff>111351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9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96128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8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指数は類似団体平均に対して平成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年度以降は下回る水準で推移している。</a:t>
          </a:r>
        </a:p>
        <a:p>
          <a:r>
            <a:rPr kumimoji="1" lang="ja-JP" altLang="en-US" sz="1300">
              <a:latin typeface="ＭＳ Ｐゴシック" panose="020B0600070205080204" pitchFamily="50" charset="-128"/>
              <a:ea typeface="ＭＳ Ｐゴシック" panose="020B0600070205080204" pitchFamily="50" charset="-128"/>
            </a:rPr>
            <a:t>　本市は平成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年の合併以降新規採用職員数を抑制した結果、総職員数に対して入庁</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年の職員の割合が大きくなり、指数を高める要因となっていたが、退職等によりその年代の職員数が年々減少しているため、類似団体平均を下回る指数となっている。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84</xdr:row>
      <xdr:rowOff>48079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39817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48079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3637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116114</xdr:rowOff>
    </xdr:from>
    <xdr:to>
      <xdr:col>72</xdr:col>
      <xdr:colOff>203200</xdr:colOff>
      <xdr:row>83</xdr:row>
      <xdr:rowOff>133350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3464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116114</xdr:rowOff>
    </xdr:from>
    <xdr:to>
      <xdr:col>68</xdr:col>
      <xdr:colOff>152400</xdr:colOff>
      <xdr:row>83</xdr:row>
      <xdr:rowOff>167821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3464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133548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19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168729</xdr:rowOff>
    </xdr:from>
    <xdr:to>
      <xdr:col>77</xdr:col>
      <xdr:colOff>95250</xdr:colOff>
      <xdr:row>84</xdr:row>
      <xdr:rowOff>98879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109056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16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65314</xdr:rowOff>
    </xdr:from>
    <xdr:to>
      <xdr:col>68</xdr:col>
      <xdr:colOff>203200</xdr:colOff>
      <xdr:row>83</xdr:row>
      <xdr:rowOff>166914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5641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年の合併時から令和７年４月までの</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261</a:t>
          </a:r>
          <a:r>
            <a:rPr kumimoji="1" lang="ja-JP" altLang="en-US" sz="1300">
              <a:latin typeface="ＭＳ Ｐゴシック" panose="020B0600070205080204" pitchFamily="50" charset="-128"/>
              <a:ea typeface="ＭＳ Ｐゴシック" panose="020B0600070205080204" pitchFamily="50" charset="-128"/>
            </a:rPr>
            <a:t>人減少したものの、人口減少が進んでいることから、人口当たりの職員数は類似団体平均を上回る水準で推移している。</a:t>
          </a:r>
        </a:p>
        <a:p>
          <a:r>
            <a:rPr kumimoji="1" lang="ja-JP" altLang="en-US" sz="1300">
              <a:latin typeface="ＭＳ Ｐゴシック" panose="020B0600070205080204" pitchFamily="50" charset="-128"/>
              <a:ea typeface="ＭＳ Ｐゴシック" panose="020B0600070205080204" pitchFamily="50" charset="-128"/>
            </a:rPr>
            <a:t>　今後も、事務事業の見直しや施設の統廃合を進めながら、職員定員適正化計画に基づいて職員数の削減に努める。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66971</xdr:rowOff>
    </xdr:from>
    <xdr:to>
      <xdr:col>81</xdr:col>
      <xdr:colOff>44450</xdr:colOff>
      <xdr:row>62</xdr:row>
      <xdr:rowOff>75819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96871"/>
          <a:ext cx="8382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45255</xdr:rowOff>
    </xdr:from>
    <xdr:to>
      <xdr:col>77</xdr:col>
      <xdr:colOff>44450</xdr:colOff>
      <xdr:row>62</xdr:row>
      <xdr:rowOff>66971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75155"/>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36406</xdr:rowOff>
    </xdr:from>
    <xdr:to>
      <xdr:col>72</xdr:col>
      <xdr:colOff>203200</xdr:colOff>
      <xdr:row>62</xdr:row>
      <xdr:rowOff>45255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666306"/>
          <a:ext cx="889000" cy="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21929</xdr:rowOff>
    </xdr:from>
    <xdr:to>
      <xdr:col>68</xdr:col>
      <xdr:colOff>152400</xdr:colOff>
      <xdr:row>62</xdr:row>
      <xdr:rowOff>36406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651829"/>
          <a:ext cx="8890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25019</xdr:rowOff>
    </xdr:from>
    <xdr:to>
      <xdr:col>81</xdr:col>
      <xdr:colOff>95250</xdr:colOff>
      <xdr:row>62</xdr:row>
      <xdr:rowOff>126619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65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168546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62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16171</xdr:rowOff>
    </xdr:from>
    <xdr:to>
      <xdr:col>77</xdr:col>
      <xdr:colOff>95250</xdr:colOff>
      <xdr:row>62</xdr:row>
      <xdr:rowOff>117771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64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102548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732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165905</xdr:rowOff>
    </xdr:from>
    <xdr:to>
      <xdr:col>73</xdr:col>
      <xdr:colOff>44450</xdr:colOff>
      <xdr:row>62</xdr:row>
      <xdr:rowOff>96055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6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80832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71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157056</xdr:rowOff>
    </xdr:from>
    <xdr:to>
      <xdr:col>68</xdr:col>
      <xdr:colOff>203200</xdr:colOff>
      <xdr:row>62</xdr:row>
      <xdr:rowOff>87206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71983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142579</xdr:rowOff>
    </xdr:from>
    <xdr:to>
      <xdr:col>64</xdr:col>
      <xdr:colOff>152400</xdr:colOff>
      <xdr:row>62</xdr:row>
      <xdr:rowOff>72729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6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57506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8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より低くなっているものの、庁舎等整備事業や公共施設等除却事業の先送りできない大型事業を行うため、公債費が膨らむことが予想される。今後も市債の発行を抑制し、公債費の負担軽減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151236</xdr:rowOff>
    </xdr:from>
    <xdr:to>
      <xdr:col>81</xdr:col>
      <xdr:colOff>44450</xdr:colOff>
      <xdr:row>36</xdr:row>
      <xdr:rowOff>155258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23436"/>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155258</xdr:rowOff>
    </xdr:from>
    <xdr:to>
      <xdr:col>77</xdr:col>
      <xdr:colOff>44450</xdr:colOff>
      <xdr:row>36</xdr:row>
      <xdr:rowOff>155258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274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155258</xdr:rowOff>
    </xdr:from>
    <xdr:to>
      <xdr:col>72</xdr:col>
      <xdr:colOff>203200</xdr:colOff>
      <xdr:row>36</xdr:row>
      <xdr:rowOff>155258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274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155258</xdr:rowOff>
    </xdr:from>
    <xdr:to>
      <xdr:col>68</xdr:col>
      <xdr:colOff>152400</xdr:colOff>
      <xdr:row>36</xdr:row>
      <xdr:rowOff>163301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2745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100436</xdr:rowOff>
    </xdr:from>
    <xdr:to>
      <xdr:col>81</xdr:col>
      <xdr:colOff>95250</xdr:colOff>
      <xdr:row>37</xdr:row>
      <xdr:rowOff>30586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116963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1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104458</xdr:rowOff>
    </xdr:from>
    <xdr:to>
      <xdr:col>77</xdr:col>
      <xdr:colOff>95250</xdr:colOff>
      <xdr:row>37</xdr:row>
      <xdr:rowOff>34608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44785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45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104458</xdr:rowOff>
    </xdr:from>
    <xdr:to>
      <xdr:col>73</xdr:col>
      <xdr:colOff>44450</xdr:colOff>
      <xdr:row>37</xdr:row>
      <xdr:rowOff>34608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44785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4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104458</xdr:rowOff>
    </xdr:from>
    <xdr:to>
      <xdr:col>68</xdr:col>
      <xdr:colOff>203200</xdr:colOff>
      <xdr:row>37</xdr:row>
      <xdr:rowOff>34608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44785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4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112501</xdr:rowOff>
    </xdr:from>
    <xdr:to>
      <xdr:col>64</xdr:col>
      <xdr:colOff>152400</xdr:colOff>
      <xdr:row>37</xdr:row>
      <xdr:rowOff>42651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52828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5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将来負担額に対し、基金等の残高が大きいため、将来負担比率の表示はない。今後も起債残高の適正な管理を行っていく。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31,094
30,765
283.59
33,776,084
32,246,241
1,302,188
13,056,588
31,120,007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と比べて高い水準で推移してきたが、職員定員適正化計画に基づき職員数の削減や指定管理制度の導入などで差は縮まってきている。今後も窓口業務の民間委託や会計年度任用職員の適正配置などで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40132</xdr:rowOff>
    </xdr:from>
    <xdr:to>
      <xdr:col>24</xdr:col>
      <xdr:colOff>25400</xdr:colOff>
      <xdr:row>38</xdr:row>
      <xdr:rowOff>44704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552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26416</xdr:rowOff>
    </xdr:from>
    <xdr:to>
      <xdr:col>19</xdr:col>
      <xdr:colOff>187325</xdr:colOff>
      <xdr:row>38</xdr:row>
      <xdr:rowOff>44704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415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165862</xdr:rowOff>
    </xdr:from>
    <xdr:to>
      <xdr:col>15</xdr:col>
      <xdr:colOff>98425</xdr:colOff>
      <xdr:row>38</xdr:row>
      <xdr:rowOff>26416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095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165862</xdr:rowOff>
    </xdr:from>
    <xdr:to>
      <xdr:col>11</xdr:col>
      <xdr:colOff>9525</xdr:colOff>
      <xdr:row>38</xdr:row>
      <xdr:rowOff>72136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0951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160782</xdr:rowOff>
    </xdr:from>
    <xdr:to>
      <xdr:col>24</xdr:col>
      <xdr:colOff>76200</xdr:colOff>
      <xdr:row>38</xdr:row>
      <xdr:rowOff>90932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132859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165354</xdr:rowOff>
    </xdr:from>
    <xdr:to>
      <xdr:col>20</xdr:col>
      <xdr:colOff>38100</xdr:colOff>
      <xdr:row>38</xdr:row>
      <xdr:rowOff>95504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80281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147066</xdr:rowOff>
    </xdr:from>
    <xdr:to>
      <xdr:col>15</xdr:col>
      <xdr:colOff>149225</xdr:colOff>
      <xdr:row>38</xdr:row>
      <xdr:rowOff>77215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61993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115062</xdr:rowOff>
    </xdr:from>
    <xdr:to>
      <xdr:col>11</xdr:col>
      <xdr:colOff>60325</xdr:colOff>
      <xdr:row>38</xdr:row>
      <xdr:rowOff>45212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29989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21336</xdr:rowOff>
    </xdr:from>
    <xdr:to>
      <xdr:col>6</xdr:col>
      <xdr:colOff>171450</xdr:colOff>
      <xdr:row>38</xdr:row>
      <xdr:rowOff>122936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107713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類似団体平均より低くなっているものの、合併に伴い類似の公共施設が多く存在しているため、施設の管理費に多額の経費を要している。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現在、公共施設の統廃合を進めるなど、必要性や効率性等を十分に検討し、見直し・合理化に努めている。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16</xdr:row>
      <xdr:rowOff>43180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711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16</xdr:row>
      <xdr:rowOff>27940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17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15</xdr:row>
      <xdr:rowOff>146050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02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100330</xdr:rowOff>
    </xdr:from>
    <xdr:to>
      <xdr:col>69</xdr:col>
      <xdr:colOff>92075</xdr:colOff>
      <xdr:row>15</xdr:row>
      <xdr:rowOff>130810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72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8907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148590</xdr:rowOff>
    </xdr:from>
    <xdr:to>
      <xdr:col>78</xdr:col>
      <xdr:colOff>120650</xdr:colOff>
      <xdr:row>16</xdr:row>
      <xdr:rowOff>78740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類似団体とほぼ同水準で推移しており、令和６年度は類似団体平均と比べて扶助費が占める割合が低くなったが、少子高齢化により子育て支援や高齢者支援に係る経費は増加し続けている。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今後は、市の単独事業について費用対効果を検証し、見直しを行うなど扶助費の適正化に努める。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140607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377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140607</xdr:rowOff>
    </xdr:from>
    <xdr:to>
      <xdr:col>19</xdr:col>
      <xdr:colOff>187325</xdr:colOff>
      <xdr:row>56</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703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121557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90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121557</xdr:rowOff>
    </xdr:from>
    <xdr:to>
      <xdr:col>11</xdr:col>
      <xdr:colOff>9525</xdr:colOff>
      <xdr:row>56</xdr:row>
      <xdr:rowOff>132443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22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89807</xdr:rowOff>
    </xdr:from>
    <xdr:to>
      <xdr:col>20</xdr:col>
      <xdr:colOff>38100</xdr:colOff>
      <xdr:row>56</xdr:row>
      <xdr:rowOff>19957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70757</xdr:rowOff>
    </xdr:from>
    <xdr:to>
      <xdr:col>11</xdr:col>
      <xdr:colOff>60325</xdr:colOff>
      <xdr:row>57</xdr:row>
      <xdr:rowOff>907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157134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年度以降類似団体平均をやや下回る水準で推移してきたが、令和元年度から類似団体平均を上回っている。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いっそう高齢化が進むため、後期高齢者医療特別会計および介護保険特別会計繰出金の増加が見込まれるが、健康増進への取り組みや保険料の適正化に向けた取り組み等を行い、各会計の支出を抑制し、普通会計への負担を軽減できる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101600</xdr:rowOff>
    </xdr:from>
    <xdr:to>
      <xdr:col>82</xdr:col>
      <xdr:colOff>107950</xdr:colOff>
      <xdr:row>58</xdr:row>
      <xdr:rowOff>114300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45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114300</xdr:rowOff>
    </xdr:from>
    <xdr:to>
      <xdr:col>78</xdr:col>
      <xdr:colOff>69850</xdr:colOff>
      <xdr:row>59</xdr:row>
      <xdr:rowOff>19050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058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139700</xdr:rowOff>
    </xdr:from>
    <xdr:to>
      <xdr:col>73</xdr:col>
      <xdr:colOff>180975</xdr:colOff>
      <xdr:row>59</xdr:row>
      <xdr:rowOff>19050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83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139700</xdr:rowOff>
    </xdr:from>
    <xdr:to>
      <xdr:col>69</xdr:col>
      <xdr:colOff>92075</xdr:colOff>
      <xdr:row>59</xdr:row>
      <xdr:rowOff>107950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83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50800</xdr:rowOff>
    </xdr:from>
    <xdr:to>
      <xdr:col>82</xdr:col>
      <xdr:colOff>158750</xdr:colOff>
      <xdr:row>58</xdr:row>
      <xdr:rowOff>152400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22877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63500</xdr:rowOff>
    </xdr:from>
    <xdr:to>
      <xdr:col>78</xdr:col>
      <xdr:colOff>120650</xdr:colOff>
      <xdr:row>58</xdr:row>
      <xdr:rowOff>165100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139700</xdr:rowOff>
    </xdr:from>
    <xdr:to>
      <xdr:col>74</xdr:col>
      <xdr:colOff>31750</xdr:colOff>
      <xdr:row>59</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88900</xdr:rowOff>
    </xdr:from>
    <xdr:to>
      <xdr:col>69</xdr:col>
      <xdr:colOff>142875</xdr:colOff>
      <xdr:row>59</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増加傾向にあるものの、類似団体平均より低くなっており、健全な財政に寄与しているものと考えている。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今後は、補助金等見直し基準等に基づき、事業実績の精査や団体自立のための指導等の取り組みを行い、経費の削減に努める。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28702</xdr:rowOff>
    </xdr:from>
    <xdr:to>
      <xdr:col>82</xdr:col>
      <xdr:colOff>107950</xdr:colOff>
      <xdr:row>35</xdr:row>
      <xdr:rowOff>37846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0294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163576</xdr:rowOff>
    </xdr:from>
    <xdr:to>
      <xdr:col>78</xdr:col>
      <xdr:colOff>69850</xdr:colOff>
      <xdr:row>35</xdr:row>
      <xdr:rowOff>37846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59928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154432</xdr:rowOff>
    </xdr:from>
    <xdr:to>
      <xdr:col>73</xdr:col>
      <xdr:colOff>180975</xdr:colOff>
      <xdr:row>34</xdr:row>
      <xdr:rowOff>163576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59837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154432</xdr:rowOff>
    </xdr:from>
    <xdr:to>
      <xdr:col>69</xdr:col>
      <xdr:colOff>92075</xdr:colOff>
      <xdr:row>35</xdr:row>
      <xdr:rowOff>5842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59837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165879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82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158496</xdr:rowOff>
    </xdr:from>
    <xdr:to>
      <xdr:col>78</xdr:col>
      <xdr:colOff>120650</xdr:colOff>
      <xdr:row>35</xdr:row>
      <xdr:rowOff>88646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98823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5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112776</xdr:rowOff>
    </xdr:from>
    <xdr:to>
      <xdr:col>74</xdr:col>
      <xdr:colOff>31750</xdr:colOff>
      <xdr:row>35</xdr:row>
      <xdr:rowOff>42926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53103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103632</xdr:rowOff>
    </xdr:from>
    <xdr:to>
      <xdr:col>69</xdr:col>
      <xdr:colOff>142875</xdr:colOff>
      <xdr:row>35</xdr:row>
      <xdr:rowOff>33782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43959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126492</xdr:rowOff>
    </xdr:from>
    <xdr:to>
      <xdr:col>65</xdr:col>
      <xdr:colOff>53975</xdr:colOff>
      <xdr:row>35</xdr:row>
      <xdr:rowOff>56642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66819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前年度と比較すると一部大型事業の償還が終了</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してきているこ</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とや繰上げ償還額の減少により減額したものの、類似団体平均を上回っている。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庁舎整備事業や</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公共施設等除却事業</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等の大型事業に着手しており、今後も公債費が膨らむことが予想されるが、財政健全化計画に基づいて地方債発行額の抑制に努める。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41275</xdr:rowOff>
    </xdr:from>
    <xdr:to>
      <xdr:col>24</xdr:col>
      <xdr:colOff>25400</xdr:colOff>
      <xdr:row>75</xdr:row>
      <xdr:rowOff>73660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0002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73660</xdr:rowOff>
    </xdr:from>
    <xdr:to>
      <xdr:col>19</xdr:col>
      <xdr:colOff>187325</xdr:colOff>
      <xdr:row>75</xdr:row>
      <xdr:rowOff>85090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324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64135</xdr:rowOff>
    </xdr:from>
    <xdr:to>
      <xdr:col>15</xdr:col>
      <xdr:colOff>98425</xdr:colOff>
      <xdr:row>75</xdr:row>
      <xdr:rowOff>85090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2288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64135</xdr:rowOff>
    </xdr:from>
    <xdr:to>
      <xdr:col>11</xdr:col>
      <xdr:colOff>9525</xdr:colOff>
      <xdr:row>75</xdr:row>
      <xdr:rowOff>77470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2288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161925</xdr:rowOff>
    </xdr:from>
    <xdr:to>
      <xdr:col>24</xdr:col>
      <xdr:colOff>76200</xdr:colOff>
      <xdr:row>75</xdr:row>
      <xdr:rowOff>92075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134002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2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22860</xdr:rowOff>
    </xdr:from>
    <xdr:to>
      <xdr:col>20</xdr:col>
      <xdr:colOff>38100</xdr:colOff>
      <xdr:row>75</xdr:row>
      <xdr:rowOff>124460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109238</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67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34290</xdr:rowOff>
    </xdr:from>
    <xdr:to>
      <xdr:col>15</xdr:col>
      <xdr:colOff>149225</xdr:colOff>
      <xdr:row>75</xdr:row>
      <xdr:rowOff>135890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120666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xdr:rowOff>
    </xdr:from>
    <xdr:to>
      <xdr:col>11</xdr:col>
      <xdr:colOff>60325</xdr:colOff>
      <xdr:row>75</xdr:row>
      <xdr:rowOff>114935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99713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26670</xdr:rowOff>
    </xdr:from>
    <xdr:to>
      <xdr:col>6</xdr:col>
      <xdr:colOff>171450</xdr:colOff>
      <xdr:row>75</xdr:row>
      <xdr:rowOff>128270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113047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類似団体平均より低くなっているが、人件費、その他については類似団体平均を上回っている。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今後も、人件費、扶助費をはじめとする各経費について、各面からコスト削減に努める。　</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110998</xdr:rowOff>
    </xdr:from>
    <xdr:to>
      <xdr:col>82</xdr:col>
      <xdr:colOff>107950</xdr:colOff>
      <xdr:row>75</xdr:row>
      <xdr:rowOff>133858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9697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75</xdr:row>
      <xdr:rowOff>133858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743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60706</xdr:rowOff>
    </xdr:from>
    <xdr:to>
      <xdr:col>73</xdr:col>
      <xdr:colOff>180975</xdr:colOff>
      <xdr:row>75</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9194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60706</xdr:rowOff>
    </xdr:from>
    <xdr:to>
      <xdr:col>69</xdr:col>
      <xdr:colOff>92075</xdr:colOff>
      <xdr:row>76</xdr:row>
      <xdr:rowOff>26415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919456"/>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60198</xdr:rowOff>
    </xdr:from>
    <xdr:to>
      <xdr:col>82</xdr:col>
      <xdr:colOff>158750</xdr:colOff>
      <xdr:row>75</xdr:row>
      <xdr:rowOff>161798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76725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6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83058</xdr:rowOff>
    </xdr:from>
    <xdr:to>
      <xdr:col>78</xdr:col>
      <xdr:colOff>120650</xdr:colOff>
      <xdr:row>76</xdr:row>
      <xdr:rowOff>13208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23385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1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64770</xdr:rowOff>
    </xdr:from>
    <xdr:to>
      <xdr:col>74</xdr:col>
      <xdr:colOff>31750</xdr:colOff>
      <xdr:row>75</xdr:row>
      <xdr:rowOff>166370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9906</xdr:rowOff>
    </xdr:from>
    <xdr:to>
      <xdr:col>69</xdr:col>
      <xdr:colOff>142875</xdr:colOff>
      <xdr:row>75</xdr:row>
      <xdr:rowOff>111506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121683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87393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143107</xdr:rowOff>
    </xdr:from>
    <xdr:to>
      <xdr:col>29</xdr:col>
      <xdr:colOff>127000</xdr:colOff>
      <xdr:row>17</xdr:row>
      <xdr:rowOff>56343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933932"/>
          <a:ext cx="647700" cy="84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127884</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8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56343</xdr:rowOff>
    </xdr:from>
    <xdr:to>
      <xdr:col>26</xdr:col>
      <xdr:colOff>50800</xdr:colOff>
      <xdr:row>17</xdr:row>
      <xdr:rowOff>105312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018618"/>
          <a:ext cx="698500" cy="48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105312</xdr:rowOff>
    </xdr:from>
    <xdr:to>
      <xdr:col>22</xdr:col>
      <xdr:colOff>114300</xdr:colOff>
      <xdr:row>17</xdr:row>
      <xdr:rowOff>128391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067587"/>
          <a:ext cx="698500" cy="23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123247</xdr:rowOff>
    </xdr:from>
    <xdr:to>
      <xdr:col>18</xdr:col>
      <xdr:colOff>177800</xdr:colOff>
      <xdr:row>17</xdr:row>
      <xdr:rowOff>128391</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085522"/>
          <a:ext cx="698500" cy="5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92307</xdr:rowOff>
    </xdr:from>
    <xdr:to>
      <xdr:col>29</xdr:col>
      <xdr:colOff>177800</xdr:colOff>
      <xdr:row>17</xdr:row>
      <xdr:rowOff>22457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883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108834</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5543</xdr:rowOff>
    </xdr:from>
    <xdr:to>
      <xdr:col>26</xdr:col>
      <xdr:colOff>101600</xdr:colOff>
      <xdr:row>17</xdr:row>
      <xdr:rowOff>107143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967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117320</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736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54512</xdr:rowOff>
    </xdr:from>
    <xdr:to>
      <xdr:col>22</xdr:col>
      <xdr:colOff>165100</xdr:colOff>
      <xdr:row>17</xdr:row>
      <xdr:rowOff>156112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016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166289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7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77591</xdr:rowOff>
    </xdr:from>
    <xdr:to>
      <xdr:col>19</xdr:col>
      <xdr:colOff>38100</xdr:colOff>
      <xdr:row>18</xdr:row>
      <xdr:rowOff>7741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39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17918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80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72447</xdr:rowOff>
    </xdr:from>
    <xdr:to>
      <xdr:col>15</xdr:col>
      <xdr:colOff>101600</xdr:colOff>
      <xdr:row>18</xdr:row>
      <xdr:rowOff>2597</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34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12774</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803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64749</xdr:rowOff>
    </xdr:from>
    <xdr:to>
      <xdr:col>29</xdr:col>
      <xdr:colOff>127000</xdr:colOff>
      <xdr:row>38</xdr:row>
      <xdr:rowOff>66630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32349"/>
          <a:ext cx="647700" cy="1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63096</xdr:rowOff>
    </xdr:from>
    <xdr:to>
      <xdr:col>26</xdr:col>
      <xdr:colOff>50800</xdr:colOff>
      <xdr:row>38</xdr:row>
      <xdr:rowOff>64749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530696"/>
          <a:ext cx="698500" cy="1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63096</xdr:rowOff>
    </xdr:from>
    <xdr:to>
      <xdr:col>22</xdr:col>
      <xdr:colOff>114300</xdr:colOff>
      <xdr:row>38</xdr:row>
      <xdr:rowOff>66121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30696"/>
          <a:ext cx="698500" cy="3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66121</xdr:rowOff>
    </xdr:from>
    <xdr:to>
      <xdr:col>18</xdr:col>
      <xdr:colOff>177800</xdr:colOff>
      <xdr:row>38</xdr:row>
      <xdr:rowOff>66770</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33721"/>
          <a:ext cx="698500" cy="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15830</xdr:rowOff>
    </xdr:from>
    <xdr:to>
      <xdr:col>29</xdr:col>
      <xdr:colOff>177800</xdr:colOff>
      <xdr:row>38</xdr:row>
      <xdr:rowOff>117430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83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330807</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55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13949</xdr:rowOff>
    </xdr:from>
    <xdr:to>
      <xdr:col>26</xdr:col>
      <xdr:colOff>101600</xdr:colOff>
      <xdr:row>38</xdr:row>
      <xdr:rowOff>115549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81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100326</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67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12296</xdr:rowOff>
    </xdr:from>
    <xdr:to>
      <xdr:col>22</xdr:col>
      <xdr:colOff>165100</xdr:colOff>
      <xdr:row>38</xdr:row>
      <xdr:rowOff>113896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79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98673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6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15321</xdr:rowOff>
    </xdr:from>
    <xdr:to>
      <xdr:col>19</xdr:col>
      <xdr:colOff>38100</xdr:colOff>
      <xdr:row>38</xdr:row>
      <xdr:rowOff>116921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82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101698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69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15970</xdr:rowOff>
    </xdr:from>
    <xdr:to>
      <xdr:col>15</xdr:col>
      <xdr:colOff>101600</xdr:colOff>
      <xdr:row>38</xdr:row>
      <xdr:rowOff>117570</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83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102347</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6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31,094
30,765
283.59
33,776,084
32,246,241
1,302,188
13,056,588
31,120,007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168547</xdr:rowOff>
    </xdr:from>
    <xdr:to>
      <xdr:col>24</xdr:col>
      <xdr:colOff>63500</xdr:colOff>
      <xdr:row>35</xdr:row>
      <xdr:rowOff>77510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97847"/>
          <a:ext cx="838200" cy="8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77510</xdr:rowOff>
    </xdr:from>
    <xdr:to>
      <xdr:col>19</xdr:col>
      <xdr:colOff>177800</xdr:colOff>
      <xdr:row>35</xdr:row>
      <xdr:rowOff>106520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78260"/>
          <a:ext cx="889000" cy="2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99325</xdr:rowOff>
    </xdr:from>
    <xdr:to>
      <xdr:col>15</xdr:col>
      <xdr:colOff>50800</xdr:colOff>
      <xdr:row>35</xdr:row>
      <xdr:rowOff>106520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00075"/>
          <a:ext cx="889000" cy="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99325</xdr:rowOff>
    </xdr:from>
    <xdr:to>
      <xdr:col>10</xdr:col>
      <xdr:colOff>114300</xdr:colOff>
      <xdr:row>35</xdr:row>
      <xdr:rowOff>106346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00075"/>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117747</xdr:rowOff>
    </xdr:from>
    <xdr:to>
      <xdr:col>24</xdr:col>
      <xdr:colOff>114300</xdr:colOff>
      <xdr:row>35</xdr:row>
      <xdr:rowOff>47897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4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140624</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98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26710</xdr:rowOff>
    </xdr:from>
    <xdr:to>
      <xdr:col>20</xdr:col>
      <xdr:colOff>38100</xdr:colOff>
      <xdr:row>35</xdr:row>
      <xdr:rowOff>128310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2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144837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80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55720</xdr:rowOff>
    </xdr:from>
    <xdr:to>
      <xdr:col>15</xdr:col>
      <xdr:colOff>101600</xdr:colOff>
      <xdr:row>35</xdr:row>
      <xdr:rowOff>157320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5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2397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3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48525</xdr:rowOff>
    </xdr:from>
    <xdr:to>
      <xdr:col>10</xdr:col>
      <xdr:colOff>165100</xdr:colOff>
      <xdr:row>35</xdr:row>
      <xdr:rowOff>150125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166652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24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55546</xdr:rowOff>
    </xdr:from>
    <xdr:to>
      <xdr:col>6</xdr:col>
      <xdr:colOff>38100</xdr:colOff>
      <xdr:row>35</xdr:row>
      <xdr:rowOff>157146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5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2223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31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93459</xdr:rowOff>
    </xdr:from>
    <xdr:to>
      <xdr:col>24</xdr:col>
      <xdr:colOff>63500</xdr:colOff>
      <xdr:row>58</xdr:row>
      <xdr:rowOff>93560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37559"/>
          <a:ext cx="8382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93459</xdr:rowOff>
    </xdr:from>
    <xdr:to>
      <xdr:col>19</xdr:col>
      <xdr:colOff>177800</xdr:colOff>
      <xdr:row>58</xdr:row>
      <xdr:rowOff>100333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37559"/>
          <a:ext cx="889000" cy="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100333</xdr:rowOff>
    </xdr:from>
    <xdr:to>
      <xdr:col>15</xdr:col>
      <xdr:colOff>50800</xdr:colOff>
      <xdr:row>58</xdr:row>
      <xdr:rowOff>103529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44433"/>
          <a:ext cx="889000" cy="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102591</xdr:rowOff>
    </xdr:from>
    <xdr:to>
      <xdr:col>10</xdr:col>
      <xdr:colOff>114300</xdr:colOff>
      <xdr:row>58</xdr:row>
      <xdr:rowOff>103529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46691"/>
          <a:ext cx="8890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42760</xdr:rowOff>
    </xdr:from>
    <xdr:to>
      <xdr:col>24</xdr:col>
      <xdr:colOff>114300</xdr:colOff>
      <xdr:row>58</xdr:row>
      <xdr:rowOff>144360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2137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7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42659</xdr:rowOff>
    </xdr:from>
    <xdr:to>
      <xdr:col>20</xdr:col>
      <xdr:colOff>38100</xdr:colOff>
      <xdr:row>58</xdr:row>
      <xdr:rowOff>144259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8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160786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61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49533</xdr:rowOff>
    </xdr:from>
    <xdr:to>
      <xdr:col>15</xdr:col>
      <xdr:colOff>101600</xdr:colOff>
      <xdr:row>58</xdr:row>
      <xdr:rowOff>151133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9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167660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6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52729</xdr:rowOff>
    </xdr:from>
    <xdr:to>
      <xdr:col>10</xdr:col>
      <xdr:colOff>165100</xdr:colOff>
      <xdr:row>58</xdr:row>
      <xdr:rowOff>154329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9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170856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7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51791</xdr:rowOff>
    </xdr:from>
    <xdr:to>
      <xdr:col>6</xdr:col>
      <xdr:colOff>38100</xdr:colOff>
      <xdr:row>58</xdr:row>
      <xdr:rowOff>153391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9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169918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71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8268</xdr:rowOff>
    </xdr:from>
    <xdr:to>
      <xdr:col>24</xdr:col>
      <xdr:colOff>63500</xdr:colOff>
      <xdr:row>79</xdr:row>
      <xdr:rowOff>12840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5281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12840</xdr:rowOff>
    </xdr:from>
    <xdr:to>
      <xdr:col>19</xdr:col>
      <xdr:colOff>177800</xdr:colOff>
      <xdr:row>79</xdr:row>
      <xdr:rowOff>13221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5739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12815</xdr:rowOff>
    </xdr:from>
    <xdr:to>
      <xdr:col>15</xdr:col>
      <xdr:colOff>50800</xdr:colOff>
      <xdr:row>79</xdr:row>
      <xdr:rowOff>13221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57365"/>
          <a:ext cx="88900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12815</xdr:rowOff>
    </xdr:from>
    <xdr:to>
      <xdr:col>10</xdr:col>
      <xdr:colOff>114300</xdr:colOff>
      <xdr:row>79</xdr:row>
      <xdr:rowOff>12942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57365"/>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128918</xdr:rowOff>
    </xdr:from>
    <xdr:to>
      <xdr:col>24</xdr:col>
      <xdr:colOff>114300</xdr:colOff>
      <xdr:row>79</xdr:row>
      <xdr:rowOff>59068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0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43845</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1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133490</xdr:rowOff>
    </xdr:from>
    <xdr:to>
      <xdr:col>20</xdr:col>
      <xdr:colOff>38100</xdr:colOff>
      <xdr:row>79</xdr:row>
      <xdr:rowOff>63640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54767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9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133871</xdr:rowOff>
    </xdr:from>
    <xdr:to>
      <xdr:col>15</xdr:col>
      <xdr:colOff>101600</xdr:colOff>
      <xdr:row>79</xdr:row>
      <xdr:rowOff>64021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0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55148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9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133465</xdr:rowOff>
    </xdr:from>
    <xdr:to>
      <xdr:col>10</xdr:col>
      <xdr:colOff>165100</xdr:colOff>
      <xdr:row>79</xdr:row>
      <xdr:rowOff>63615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54742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9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133592</xdr:rowOff>
    </xdr:from>
    <xdr:to>
      <xdr:col>6</xdr:col>
      <xdr:colOff>38100</xdr:colOff>
      <xdr:row>79</xdr:row>
      <xdr:rowOff>63742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54869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9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42751</xdr:rowOff>
    </xdr:from>
    <xdr:to>
      <xdr:col>24</xdr:col>
      <xdr:colOff>63500</xdr:colOff>
      <xdr:row>93</xdr:row>
      <xdr:rowOff>55225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987601"/>
          <a:ext cx="838200" cy="1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55225</xdr:rowOff>
    </xdr:from>
    <xdr:to>
      <xdr:col>19</xdr:col>
      <xdr:colOff>177800</xdr:colOff>
      <xdr:row>94</xdr:row>
      <xdr:rowOff>100084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000075"/>
          <a:ext cx="889000" cy="21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135798</xdr:rowOff>
    </xdr:from>
    <xdr:to>
      <xdr:col>15</xdr:col>
      <xdr:colOff>50800</xdr:colOff>
      <xdr:row>94</xdr:row>
      <xdr:rowOff>100084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080648"/>
          <a:ext cx="889000" cy="13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135798</xdr:rowOff>
    </xdr:from>
    <xdr:to>
      <xdr:col>10</xdr:col>
      <xdr:colOff>114300</xdr:colOff>
      <xdr:row>95</xdr:row>
      <xdr:rowOff>60902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080648"/>
          <a:ext cx="889000" cy="26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163401</xdr:rowOff>
    </xdr:from>
    <xdr:to>
      <xdr:col>24</xdr:col>
      <xdr:colOff>114300</xdr:colOff>
      <xdr:row>93</xdr:row>
      <xdr:rowOff>93551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93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14828</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78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4425</xdr:rowOff>
    </xdr:from>
    <xdr:to>
      <xdr:col>20</xdr:col>
      <xdr:colOff>38100</xdr:colOff>
      <xdr:row>93</xdr:row>
      <xdr:rowOff>106025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9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122552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724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49284</xdr:rowOff>
    </xdr:from>
    <xdr:to>
      <xdr:col>15</xdr:col>
      <xdr:colOff>101600</xdr:colOff>
      <xdr:row>94</xdr:row>
      <xdr:rowOff>150884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16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167411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94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84998</xdr:rowOff>
    </xdr:from>
    <xdr:to>
      <xdr:col>10</xdr:col>
      <xdr:colOff>165100</xdr:colOff>
      <xdr:row>94</xdr:row>
      <xdr:rowOff>15148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02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31675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8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10102</xdr:rowOff>
    </xdr:from>
    <xdr:to>
      <xdr:col>6</xdr:col>
      <xdr:colOff>38100</xdr:colOff>
      <xdr:row>95</xdr:row>
      <xdr:rowOff>111702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9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128229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07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159285</xdr:rowOff>
    </xdr:from>
    <xdr:to>
      <xdr:col>55</xdr:col>
      <xdr:colOff>0</xdr:colOff>
      <xdr:row>38</xdr:row>
      <xdr:rowOff>24290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502935"/>
          <a:ext cx="838200" cy="3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22078</xdr:rowOff>
    </xdr:from>
    <xdr:to>
      <xdr:col>50</xdr:col>
      <xdr:colOff>114300</xdr:colOff>
      <xdr:row>38</xdr:row>
      <xdr:rowOff>24290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537178"/>
          <a:ext cx="889000" cy="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22078</xdr:rowOff>
    </xdr:from>
    <xdr:to>
      <xdr:col>45</xdr:col>
      <xdr:colOff>177800</xdr:colOff>
      <xdr:row>38</xdr:row>
      <xdr:rowOff>65581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537178"/>
          <a:ext cx="889000" cy="4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46278</xdr:rowOff>
    </xdr:from>
    <xdr:to>
      <xdr:col>41</xdr:col>
      <xdr:colOff>50800</xdr:colOff>
      <xdr:row>38</xdr:row>
      <xdr:rowOff>65581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218478"/>
          <a:ext cx="889000" cy="36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108484</xdr:rowOff>
    </xdr:from>
    <xdr:to>
      <xdr:col>55</xdr:col>
      <xdr:colOff>50800</xdr:colOff>
      <xdr:row>38</xdr:row>
      <xdr:rowOff>38635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521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86911</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3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144940</xdr:rowOff>
    </xdr:from>
    <xdr:to>
      <xdr:col>50</xdr:col>
      <xdr:colOff>165100</xdr:colOff>
      <xdr:row>38</xdr:row>
      <xdr:rowOff>75090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8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66217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142729</xdr:rowOff>
    </xdr:from>
    <xdr:to>
      <xdr:col>46</xdr:col>
      <xdr:colOff>38100</xdr:colOff>
      <xdr:row>38</xdr:row>
      <xdr:rowOff>72879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8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64005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7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14781</xdr:rowOff>
    </xdr:from>
    <xdr:to>
      <xdr:col>41</xdr:col>
      <xdr:colOff>101600</xdr:colOff>
      <xdr:row>38</xdr:row>
      <xdr:rowOff>116381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2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107508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2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166928</xdr:rowOff>
    </xdr:from>
    <xdr:to>
      <xdr:col>36</xdr:col>
      <xdr:colOff>165100</xdr:colOff>
      <xdr:row>36</xdr:row>
      <xdr:rowOff>97078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6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88205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60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69305</xdr:rowOff>
    </xdr:from>
    <xdr:to>
      <xdr:col>55</xdr:col>
      <xdr:colOff>0</xdr:colOff>
      <xdr:row>55</xdr:row>
      <xdr:rowOff>73127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156155"/>
          <a:ext cx="838200" cy="34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69305</xdr:rowOff>
    </xdr:from>
    <xdr:to>
      <xdr:col>50</xdr:col>
      <xdr:colOff>114300</xdr:colOff>
      <xdr:row>54</xdr:row>
      <xdr:rowOff>131370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156155"/>
          <a:ext cx="889000" cy="23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131370</xdr:rowOff>
    </xdr:from>
    <xdr:to>
      <xdr:col>45</xdr:col>
      <xdr:colOff>177800</xdr:colOff>
      <xdr:row>55</xdr:row>
      <xdr:rowOff>79166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389670"/>
          <a:ext cx="889000" cy="11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49750</xdr:rowOff>
    </xdr:from>
    <xdr:to>
      <xdr:col>41</xdr:col>
      <xdr:colOff>50800</xdr:colOff>
      <xdr:row>55</xdr:row>
      <xdr:rowOff>79166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479500"/>
          <a:ext cx="889000" cy="2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22327</xdr:rowOff>
    </xdr:from>
    <xdr:to>
      <xdr:col>55</xdr:col>
      <xdr:colOff>50800</xdr:colOff>
      <xdr:row>55</xdr:row>
      <xdr:rowOff>123927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5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45204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303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18505</xdr:rowOff>
    </xdr:from>
    <xdr:to>
      <xdr:col>50</xdr:col>
      <xdr:colOff>165100</xdr:colOff>
      <xdr:row>53</xdr:row>
      <xdr:rowOff>120105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10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136632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888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80570</xdr:rowOff>
    </xdr:from>
    <xdr:to>
      <xdr:col>46</xdr:col>
      <xdr:colOff>38100</xdr:colOff>
      <xdr:row>55</xdr:row>
      <xdr:rowOff>10720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33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27247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11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28366</xdr:rowOff>
    </xdr:from>
    <xdr:to>
      <xdr:col>41</xdr:col>
      <xdr:colOff>101600</xdr:colOff>
      <xdr:row>55</xdr:row>
      <xdr:rowOff>129966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146493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233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170400</xdr:rowOff>
    </xdr:from>
    <xdr:to>
      <xdr:col>36</xdr:col>
      <xdr:colOff>165100</xdr:colOff>
      <xdr:row>55</xdr:row>
      <xdr:rowOff>100550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117077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20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99347</xdr:rowOff>
    </xdr:from>
    <xdr:to>
      <xdr:col>55</xdr:col>
      <xdr:colOff>0</xdr:colOff>
      <xdr:row>78</xdr:row>
      <xdr:rowOff>139210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300997"/>
          <a:ext cx="838200" cy="21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131536</xdr:rowOff>
    </xdr:from>
    <xdr:to>
      <xdr:col>50</xdr:col>
      <xdr:colOff>114300</xdr:colOff>
      <xdr:row>78</xdr:row>
      <xdr:rowOff>139210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161736"/>
          <a:ext cx="889000" cy="35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75529</xdr:rowOff>
    </xdr:from>
    <xdr:to>
      <xdr:col>45</xdr:col>
      <xdr:colOff>177800</xdr:colOff>
      <xdr:row>76</xdr:row>
      <xdr:rowOff>131536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105729"/>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75529</xdr:rowOff>
    </xdr:from>
    <xdr:to>
      <xdr:col>41</xdr:col>
      <xdr:colOff>50800</xdr:colOff>
      <xdr:row>77</xdr:row>
      <xdr:rowOff>19576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105729"/>
          <a:ext cx="889000" cy="11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48547</xdr:rowOff>
    </xdr:from>
    <xdr:to>
      <xdr:col>55</xdr:col>
      <xdr:colOff>50800</xdr:colOff>
      <xdr:row>77</xdr:row>
      <xdr:rowOff>150147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5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71424</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0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88410</xdr:rowOff>
    </xdr:from>
    <xdr:to>
      <xdr:col>50</xdr:col>
      <xdr:colOff>165100</xdr:colOff>
      <xdr:row>79</xdr:row>
      <xdr:rowOff>18560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6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9687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5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80736</xdr:rowOff>
    </xdr:from>
    <xdr:to>
      <xdr:col>46</xdr:col>
      <xdr:colOff>38100</xdr:colOff>
      <xdr:row>77</xdr:row>
      <xdr:rowOff>10886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11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27412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88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24729</xdr:rowOff>
    </xdr:from>
    <xdr:to>
      <xdr:col>41</xdr:col>
      <xdr:colOff>101600</xdr:colOff>
      <xdr:row>76</xdr:row>
      <xdr:rowOff>126329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05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142856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83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140226</xdr:rowOff>
    </xdr:from>
    <xdr:to>
      <xdr:col>36</xdr:col>
      <xdr:colOff>165100</xdr:colOff>
      <xdr:row>77</xdr:row>
      <xdr:rowOff>70376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17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86903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94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168939</xdr:rowOff>
    </xdr:from>
    <xdr:to>
      <xdr:col>55</xdr:col>
      <xdr:colOff>0</xdr:colOff>
      <xdr:row>95</xdr:row>
      <xdr:rowOff>97420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285239"/>
          <a:ext cx="838200" cy="9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168939</xdr:rowOff>
    </xdr:from>
    <xdr:to>
      <xdr:col>50</xdr:col>
      <xdr:colOff>114300</xdr:colOff>
      <xdr:row>95</xdr:row>
      <xdr:rowOff>92974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285239"/>
          <a:ext cx="889000" cy="9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92974</xdr:rowOff>
    </xdr:from>
    <xdr:to>
      <xdr:col>45</xdr:col>
      <xdr:colOff>177800</xdr:colOff>
      <xdr:row>96</xdr:row>
      <xdr:rowOff>9049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380724"/>
          <a:ext cx="889000" cy="8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92563</xdr:rowOff>
    </xdr:from>
    <xdr:to>
      <xdr:col>41</xdr:col>
      <xdr:colOff>50800</xdr:colOff>
      <xdr:row>96</xdr:row>
      <xdr:rowOff>9049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380313"/>
          <a:ext cx="889000" cy="8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46620</xdr:rowOff>
    </xdr:from>
    <xdr:to>
      <xdr:col>55</xdr:col>
      <xdr:colOff>50800</xdr:colOff>
      <xdr:row>95</xdr:row>
      <xdr:rowOff>148220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69497</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8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118139</xdr:rowOff>
    </xdr:from>
    <xdr:to>
      <xdr:col>50</xdr:col>
      <xdr:colOff>165100</xdr:colOff>
      <xdr:row>95</xdr:row>
      <xdr:rowOff>48289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23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64816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0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42174</xdr:rowOff>
    </xdr:from>
    <xdr:to>
      <xdr:col>46</xdr:col>
      <xdr:colOff>38100</xdr:colOff>
      <xdr:row>95</xdr:row>
      <xdr:rowOff>143774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32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160301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10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129699</xdr:rowOff>
    </xdr:from>
    <xdr:to>
      <xdr:col>41</xdr:col>
      <xdr:colOff>101600</xdr:colOff>
      <xdr:row>96</xdr:row>
      <xdr:rowOff>59849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1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76376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19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41763</xdr:rowOff>
    </xdr:from>
    <xdr:to>
      <xdr:col>36</xdr:col>
      <xdr:colOff>165100</xdr:colOff>
      <xdr:row>95</xdr:row>
      <xdr:rowOff>143363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2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159890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10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59651</xdr:rowOff>
    </xdr:from>
    <xdr:to>
      <xdr:col>85</xdr:col>
      <xdr:colOff>127000</xdr:colOff>
      <xdr:row>39</xdr:row>
      <xdr:rowOff>85640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46201"/>
          <a:ext cx="838200" cy="2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80604</xdr:rowOff>
    </xdr:from>
    <xdr:to>
      <xdr:col>81</xdr:col>
      <xdr:colOff>50800</xdr:colOff>
      <xdr:row>39</xdr:row>
      <xdr:rowOff>85640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67154"/>
          <a:ext cx="889000" cy="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80604</xdr:rowOff>
    </xdr:from>
    <xdr:to>
      <xdr:col>76</xdr:col>
      <xdr:colOff>114300</xdr:colOff>
      <xdr:row>39</xdr:row>
      <xdr:rowOff>85528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67154"/>
          <a:ext cx="889000" cy="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78170</xdr:rowOff>
    </xdr:from>
    <xdr:to>
      <xdr:col>71</xdr:col>
      <xdr:colOff>177800</xdr:colOff>
      <xdr:row>39</xdr:row>
      <xdr:rowOff>85528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64720"/>
          <a:ext cx="889000" cy="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8851</xdr:rowOff>
    </xdr:from>
    <xdr:to>
      <xdr:col>85</xdr:col>
      <xdr:colOff>177800</xdr:colOff>
      <xdr:row>39</xdr:row>
      <xdr:rowOff>110451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9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139678</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8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34840</xdr:rowOff>
    </xdr:from>
    <xdr:to>
      <xdr:col>81</xdr:col>
      <xdr:colOff>101600</xdr:colOff>
      <xdr:row>39</xdr:row>
      <xdr:rowOff>136440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2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127567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1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29804</xdr:rowOff>
    </xdr:from>
    <xdr:to>
      <xdr:col>76</xdr:col>
      <xdr:colOff>165100</xdr:colOff>
      <xdr:row>39</xdr:row>
      <xdr:rowOff>131404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1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122531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0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34728</xdr:rowOff>
    </xdr:from>
    <xdr:to>
      <xdr:col>72</xdr:col>
      <xdr:colOff>38100</xdr:colOff>
      <xdr:row>39</xdr:row>
      <xdr:rowOff>136328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2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127455</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1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27370</xdr:rowOff>
    </xdr:from>
    <xdr:to>
      <xdr:col>67</xdr:col>
      <xdr:colOff>101600</xdr:colOff>
      <xdr:row>39</xdr:row>
      <xdr:rowOff>128970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1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120097</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0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88071</xdr:rowOff>
    </xdr:from>
    <xdr:to>
      <xdr:col>85</xdr:col>
      <xdr:colOff>127000</xdr:colOff>
      <xdr:row>77</xdr:row>
      <xdr:rowOff>100702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89721"/>
          <a:ext cx="838200" cy="1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62275</xdr:rowOff>
    </xdr:from>
    <xdr:to>
      <xdr:col>81</xdr:col>
      <xdr:colOff>50800</xdr:colOff>
      <xdr:row>77</xdr:row>
      <xdr:rowOff>88071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63925"/>
          <a:ext cx="889000" cy="2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62275</xdr:rowOff>
    </xdr:from>
    <xdr:to>
      <xdr:col>76</xdr:col>
      <xdr:colOff>114300</xdr:colOff>
      <xdr:row>77</xdr:row>
      <xdr:rowOff>76530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63925"/>
          <a:ext cx="889000" cy="1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75504</xdr:rowOff>
    </xdr:from>
    <xdr:to>
      <xdr:col>71</xdr:col>
      <xdr:colOff>177800</xdr:colOff>
      <xdr:row>77</xdr:row>
      <xdr:rowOff>76530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277154"/>
          <a:ext cx="889000" cy="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49902</xdr:rowOff>
    </xdr:from>
    <xdr:to>
      <xdr:col>85</xdr:col>
      <xdr:colOff>177800</xdr:colOff>
      <xdr:row>77</xdr:row>
      <xdr:rowOff>151502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5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72779</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0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37271</xdr:rowOff>
    </xdr:from>
    <xdr:to>
      <xdr:col>81</xdr:col>
      <xdr:colOff>101600</xdr:colOff>
      <xdr:row>77</xdr:row>
      <xdr:rowOff>138871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3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155398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1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11475</xdr:rowOff>
    </xdr:from>
    <xdr:to>
      <xdr:col>76</xdr:col>
      <xdr:colOff>165100</xdr:colOff>
      <xdr:row>77</xdr:row>
      <xdr:rowOff>113075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1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129602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88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25730</xdr:rowOff>
    </xdr:from>
    <xdr:to>
      <xdr:col>72</xdr:col>
      <xdr:colOff>38100</xdr:colOff>
      <xdr:row>77</xdr:row>
      <xdr:rowOff>127330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143857</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00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24704</xdr:rowOff>
    </xdr:from>
    <xdr:to>
      <xdr:col>67</xdr:col>
      <xdr:colOff>101600</xdr:colOff>
      <xdr:row>77</xdr:row>
      <xdr:rowOff>126304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2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142831</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001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154885</xdr:rowOff>
    </xdr:from>
    <xdr:to>
      <xdr:col>85</xdr:col>
      <xdr:colOff>127000</xdr:colOff>
      <xdr:row>97</xdr:row>
      <xdr:rowOff>162269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785535"/>
          <a:ext cx="838200"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162269</xdr:rowOff>
    </xdr:from>
    <xdr:to>
      <xdr:col>81</xdr:col>
      <xdr:colOff>50800</xdr:colOff>
      <xdr:row>97</xdr:row>
      <xdr:rowOff>166187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792919"/>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166187</xdr:rowOff>
    </xdr:from>
    <xdr:to>
      <xdr:col>76</xdr:col>
      <xdr:colOff>114300</xdr:colOff>
      <xdr:row>98</xdr:row>
      <xdr:rowOff>12756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796837"/>
          <a:ext cx="889000" cy="1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12756</xdr:rowOff>
    </xdr:from>
    <xdr:to>
      <xdr:col>71</xdr:col>
      <xdr:colOff>177800</xdr:colOff>
      <xdr:row>98</xdr:row>
      <xdr:rowOff>44594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14856"/>
          <a:ext cx="889000" cy="3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104085</xdr:rowOff>
    </xdr:from>
    <xdr:to>
      <xdr:col>85</xdr:col>
      <xdr:colOff>177800</xdr:colOff>
      <xdr:row>98</xdr:row>
      <xdr:rowOff>34235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7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126962</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58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111469</xdr:rowOff>
    </xdr:from>
    <xdr:to>
      <xdr:col>81</xdr:col>
      <xdr:colOff>101600</xdr:colOff>
      <xdr:row>98</xdr:row>
      <xdr:rowOff>41619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74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58146</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651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115387</xdr:rowOff>
    </xdr:from>
    <xdr:to>
      <xdr:col>76</xdr:col>
      <xdr:colOff>165100</xdr:colOff>
      <xdr:row>98</xdr:row>
      <xdr:rowOff>45537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4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62064</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292795" y="165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133406</xdr:rowOff>
    </xdr:from>
    <xdr:to>
      <xdr:col>72</xdr:col>
      <xdr:colOff>38100</xdr:colOff>
      <xdr:row>98</xdr:row>
      <xdr:rowOff>63556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76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80083</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03795" y="1653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165244</xdr:rowOff>
    </xdr:from>
    <xdr:to>
      <xdr:col>67</xdr:col>
      <xdr:colOff>101600</xdr:colOff>
      <xdr:row>98</xdr:row>
      <xdr:rowOff>95394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79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111921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57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48946</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35496"/>
          <a:ext cx="889000" cy="4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169596</xdr:rowOff>
    </xdr:from>
    <xdr:to>
      <xdr:col>98</xdr:col>
      <xdr:colOff>38100</xdr:colOff>
      <xdr:row>39</xdr:row>
      <xdr:rowOff>99746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8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90873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77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32921</xdr:rowOff>
    </xdr:from>
    <xdr:to>
      <xdr:col>116</xdr:col>
      <xdr:colOff>63500</xdr:colOff>
      <xdr:row>59</xdr:row>
      <xdr:rowOff>33729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48471"/>
          <a:ext cx="838200" cy="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33729</xdr:rowOff>
    </xdr:from>
    <xdr:to>
      <xdr:col>111</xdr:col>
      <xdr:colOff>177800</xdr:colOff>
      <xdr:row>59</xdr:row>
      <xdr:rowOff>34879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49279"/>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34879</xdr:rowOff>
    </xdr:from>
    <xdr:to>
      <xdr:col>107</xdr:col>
      <xdr:colOff>50800</xdr:colOff>
      <xdr:row>59</xdr:row>
      <xdr:rowOff>35474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0429"/>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35199</xdr:rowOff>
    </xdr:from>
    <xdr:to>
      <xdr:col>102</xdr:col>
      <xdr:colOff>114300</xdr:colOff>
      <xdr:row>59</xdr:row>
      <xdr:rowOff>35474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50749"/>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153571</xdr:rowOff>
    </xdr:from>
    <xdr:to>
      <xdr:col>116</xdr:col>
      <xdr:colOff>114300</xdr:colOff>
      <xdr:row>59</xdr:row>
      <xdr:rowOff>83721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9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154379</xdr:rowOff>
    </xdr:from>
    <xdr:to>
      <xdr:col>112</xdr:col>
      <xdr:colOff>38100</xdr:colOff>
      <xdr:row>59</xdr:row>
      <xdr:rowOff>84529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9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75656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155529</xdr:rowOff>
    </xdr:from>
    <xdr:to>
      <xdr:col>107</xdr:col>
      <xdr:colOff>101600</xdr:colOff>
      <xdr:row>59</xdr:row>
      <xdr:rowOff>85679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9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76806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9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156124</xdr:rowOff>
    </xdr:from>
    <xdr:to>
      <xdr:col>102</xdr:col>
      <xdr:colOff>165100</xdr:colOff>
      <xdr:row>59</xdr:row>
      <xdr:rowOff>86274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77401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9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155849</xdr:rowOff>
    </xdr:from>
    <xdr:to>
      <xdr:col>98</xdr:col>
      <xdr:colOff>38100</xdr:colOff>
      <xdr:row>59</xdr:row>
      <xdr:rowOff>85999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9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77126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92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51632</xdr:rowOff>
    </xdr:from>
    <xdr:to>
      <xdr:col>116</xdr:col>
      <xdr:colOff>63500</xdr:colOff>
      <xdr:row>73</xdr:row>
      <xdr:rowOff>93961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567482"/>
          <a:ext cx="838200" cy="4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150406</xdr:rowOff>
    </xdr:from>
    <xdr:to>
      <xdr:col>111</xdr:col>
      <xdr:colOff>177800</xdr:colOff>
      <xdr:row>73</xdr:row>
      <xdr:rowOff>93961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494806"/>
          <a:ext cx="889000" cy="11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150406</xdr:rowOff>
    </xdr:from>
    <xdr:to>
      <xdr:col>107</xdr:col>
      <xdr:colOff>50800</xdr:colOff>
      <xdr:row>73</xdr:row>
      <xdr:rowOff>64605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494806"/>
          <a:ext cx="889000" cy="8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31077</xdr:rowOff>
    </xdr:from>
    <xdr:to>
      <xdr:col>102</xdr:col>
      <xdr:colOff>114300</xdr:colOff>
      <xdr:row>73</xdr:row>
      <xdr:rowOff>64605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546927"/>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xdr:rowOff>
    </xdr:from>
    <xdr:to>
      <xdr:col>116</xdr:col>
      <xdr:colOff>114300</xdr:colOff>
      <xdr:row>73</xdr:row>
      <xdr:rowOff>102432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51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23709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36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43161</xdr:rowOff>
    </xdr:from>
    <xdr:to>
      <xdr:col>112</xdr:col>
      <xdr:colOff>38100</xdr:colOff>
      <xdr:row>73</xdr:row>
      <xdr:rowOff>144761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55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161288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33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99606</xdr:rowOff>
    </xdr:from>
    <xdr:to>
      <xdr:col>107</xdr:col>
      <xdr:colOff>101600</xdr:colOff>
      <xdr:row>73</xdr:row>
      <xdr:rowOff>29756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44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46283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21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13805</xdr:rowOff>
    </xdr:from>
    <xdr:to>
      <xdr:col>102</xdr:col>
      <xdr:colOff>165100</xdr:colOff>
      <xdr:row>73</xdr:row>
      <xdr:rowOff>115405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5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131932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30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151727</xdr:rowOff>
    </xdr:from>
    <xdr:to>
      <xdr:col>98</xdr:col>
      <xdr:colOff>38100</xdr:colOff>
      <xdr:row>73</xdr:row>
      <xdr:rowOff>81877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49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98404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27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と比べて、人件費、物件費及び扶助費が大きく上回る水準で推移している。人件費については、職員定員適正化計画に基づく職員数の適正化を進め、年々減少しているものの依然として職員数が多いこと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代の職員の割合が高いため人件費を引き上げていること等が主な要因である。物件費については、公共施設等除却事業や中継基地管理運営事業による増はあったものの、ふるさと納税の寄附減による返礼品などに係る経費の減少により減額となった。扶助費については、子育て支援や高齢者支援に要する経費の増により増額となった。　補助費については、かごしま国体推進事業や新型コロナウイルス感染症対策・支援対策事業の終了による減があったものの、南薩地区衛生管理組合への特別負担金や企業立地対策事業により増となった。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比較すると普通建設事業費が大幅に減額しているが、新クリーンセンター建設整備に係る負担金や金峰支所や坊津交流プラザ等の庁舎等整備事業、かごしま国体の開催経費の終了による減に伴うものが大き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少子高齢化の影響による扶助費の増加や、施設更新等の大型事業の実施による普通建設事業費の増加が見込まれるが、事務の効率化を図るとともに、事業の峻別や見直しを行い、健全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31,094
30,765
283.59
33,776,084
32,246,241
1,302,188
13,056,588
31,120,007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90932</xdr:rowOff>
    </xdr:from>
    <xdr:to>
      <xdr:col>24</xdr:col>
      <xdr:colOff>63500</xdr:colOff>
      <xdr:row>38</xdr:row>
      <xdr:rowOff>124651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606032"/>
          <a:ext cx="8382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90932</xdr:rowOff>
    </xdr:from>
    <xdr:to>
      <xdr:col>19</xdr:col>
      <xdr:colOff>177800</xdr:colOff>
      <xdr:row>38</xdr:row>
      <xdr:rowOff>124841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606032"/>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114173</xdr:rowOff>
    </xdr:from>
    <xdr:to>
      <xdr:col>15</xdr:col>
      <xdr:colOff>50800</xdr:colOff>
      <xdr:row>38</xdr:row>
      <xdr:rowOff>124841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629273"/>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114173</xdr:rowOff>
    </xdr:from>
    <xdr:to>
      <xdr:col>10</xdr:col>
      <xdr:colOff>114300</xdr:colOff>
      <xdr:row>38</xdr:row>
      <xdr:rowOff>146558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629273"/>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73851</xdr:rowOff>
    </xdr:from>
    <xdr:to>
      <xdr:col>24</xdr:col>
      <xdr:colOff>114300</xdr:colOff>
      <xdr:row>39</xdr:row>
      <xdr:rowOff>4001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8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52278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6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40132</xdr:rowOff>
    </xdr:from>
    <xdr:to>
      <xdr:col>20</xdr:col>
      <xdr:colOff>38100</xdr:colOff>
      <xdr:row>38</xdr:row>
      <xdr:rowOff>141732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5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132859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4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74041</xdr:rowOff>
    </xdr:from>
    <xdr:to>
      <xdr:col>15</xdr:col>
      <xdr:colOff>101600</xdr:colOff>
      <xdr:row>39</xdr:row>
      <xdr:rowOff>4191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8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166768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8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63373</xdr:rowOff>
    </xdr:from>
    <xdr:to>
      <xdr:col>10</xdr:col>
      <xdr:colOff>165100</xdr:colOff>
      <xdr:row>38</xdr:row>
      <xdr:rowOff>164973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7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156100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71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95758</xdr:rowOff>
    </xdr:from>
    <xdr:to>
      <xdr:col>6</xdr:col>
      <xdr:colOff>38100</xdr:colOff>
      <xdr:row>39</xdr:row>
      <xdr:rowOff>25908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1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17035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0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117091</xdr:rowOff>
    </xdr:from>
    <xdr:to>
      <xdr:col>24</xdr:col>
      <xdr:colOff>63500</xdr:colOff>
      <xdr:row>56</xdr:row>
      <xdr:rowOff>137299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18291"/>
          <a:ext cx="838200" cy="2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117091</xdr:rowOff>
    </xdr:from>
    <xdr:to>
      <xdr:col>19</xdr:col>
      <xdr:colOff>177800</xdr:colOff>
      <xdr:row>57</xdr:row>
      <xdr:rowOff>4032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18291"/>
          <a:ext cx="889000" cy="5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4032</xdr:rowOff>
    </xdr:from>
    <xdr:to>
      <xdr:col>15</xdr:col>
      <xdr:colOff>50800</xdr:colOff>
      <xdr:row>57</xdr:row>
      <xdr:rowOff>47096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76682"/>
          <a:ext cx="889000" cy="4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93311</xdr:rowOff>
    </xdr:from>
    <xdr:to>
      <xdr:col>10</xdr:col>
      <xdr:colOff>114300</xdr:colOff>
      <xdr:row>57</xdr:row>
      <xdr:rowOff>47096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94511"/>
          <a:ext cx="889000" cy="12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86499</xdr:rowOff>
    </xdr:from>
    <xdr:to>
      <xdr:col>24</xdr:col>
      <xdr:colOff>114300</xdr:colOff>
      <xdr:row>57</xdr:row>
      <xdr:rowOff>16649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8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109376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3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66291</xdr:rowOff>
    </xdr:from>
    <xdr:to>
      <xdr:col>20</xdr:col>
      <xdr:colOff>38100</xdr:colOff>
      <xdr:row>56</xdr:row>
      <xdr:rowOff>167891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6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12968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4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124682</xdr:rowOff>
    </xdr:from>
    <xdr:to>
      <xdr:col>15</xdr:col>
      <xdr:colOff>101600</xdr:colOff>
      <xdr:row>57</xdr:row>
      <xdr:rowOff>54832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2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71359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01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167746</xdr:rowOff>
    </xdr:from>
    <xdr:to>
      <xdr:col>10</xdr:col>
      <xdr:colOff>165100</xdr:colOff>
      <xdr:row>57</xdr:row>
      <xdr:rowOff>97896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6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114423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44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42511</xdr:rowOff>
    </xdr:from>
    <xdr:to>
      <xdr:col>6</xdr:col>
      <xdr:colOff>38100</xdr:colOff>
      <xdr:row>56</xdr:row>
      <xdr:rowOff>144111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4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160638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18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171312</xdr:rowOff>
    </xdr:from>
    <xdr:to>
      <xdr:col>24</xdr:col>
      <xdr:colOff>63500</xdr:colOff>
      <xdr:row>76</xdr:row>
      <xdr:rowOff>6609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030062"/>
          <a:ext cx="838200" cy="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171312</xdr:rowOff>
    </xdr:from>
    <xdr:to>
      <xdr:col>19</xdr:col>
      <xdr:colOff>177800</xdr:colOff>
      <xdr:row>76</xdr:row>
      <xdr:rowOff>79474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30062"/>
          <a:ext cx="889000" cy="7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76609</xdr:rowOff>
    </xdr:from>
    <xdr:to>
      <xdr:col>15</xdr:col>
      <xdr:colOff>50800</xdr:colOff>
      <xdr:row>76</xdr:row>
      <xdr:rowOff>79474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06809"/>
          <a:ext cx="889000" cy="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76609</xdr:rowOff>
    </xdr:from>
    <xdr:to>
      <xdr:col>10</xdr:col>
      <xdr:colOff>114300</xdr:colOff>
      <xdr:row>77</xdr:row>
      <xdr:rowOff>8173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06809"/>
          <a:ext cx="889000" cy="10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127259</xdr:rowOff>
    </xdr:from>
    <xdr:to>
      <xdr:col>24</xdr:col>
      <xdr:colOff>114300</xdr:colOff>
      <xdr:row>76</xdr:row>
      <xdr:rowOff>57409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8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150136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3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120512</xdr:rowOff>
    </xdr:from>
    <xdr:to>
      <xdr:col>20</xdr:col>
      <xdr:colOff>38100</xdr:colOff>
      <xdr:row>76</xdr:row>
      <xdr:rowOff>50662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7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67189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5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28674</xdr:rowOff>
    </xdr:from>
    <xdr:to>
      <xdr:col>15</xdr:col>
      <xdr:colOff>101600</xdr:colOff>
      <xdr:row>76</xdr:row>
      <xdr:rowOff>130274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5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146800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34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25809</xdr:rowOff>
    </xdr:from>
    <xdr:to>
      <xdr:col>10</xdr:col>
      <xdr:colOff>165100</xdr:colOff>
      <xdr:row>76</xdr:row>
      <xdr:rowOff>127409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5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143937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3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128823</xdr:rowOff>
    </xdr:from>
    <xdr:to>
      <xdr:col>6</xdr:col>
      <xdr:colOff>38100</xdr:colOff>
      <xdr:row>77</xdr:row>
      <xdr:rowOff>58973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5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75500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3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63094</xdr:rowOff>
    </xdr:from>
    <xdr:to>
      <xdr:col>24</xdr:col>
      <xdr:colOff>63500</xdr:colOff>
      <xdr:row>99</xdr:row>
      <xdr:rowOff>73820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36644"/>
          <a:ext cx="838200" cy="1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63094</xdr:rowOff>
    </xdr:from>
    <xdr:to>
      <xdr:col>19</xdr:col>
      <xdr:colOff>177800</xdr:colOff>
      <xdr:row>99</xdr:row>
      <xdr:rowOff>80226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36644"/>
          <a:ext cx="889000" cy="1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80226</xdr:rowOff>
    </xdr:from>
    <xdr:to>
      <xdr:col>15</xdr:col>
      <xdr:colOff>50800</xdr:colOff>
      <xdr:row>99</xdr:row>
      <xdr:rowOff>82610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3776"/>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81843</xdr:rowOff>
    </xdr:from>
    <xdr:to>
      <xdr:col>10</xdr:col>
      <xdr:colOff>114300</xdr:colOff>
      <xdr:row>99</xdr:row>
      <xdr:rowOff>82610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7055393"/>
          <a:ext cx="889000" cy="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23020</xdr:rowOff>
    </xdr:from>
    <xdr:to>
      <xdr:col>24</xdr:col>
      <xdr:colOff>114300</xdr:colOff>
      <xdr:row>99</xdr:row>
      <xdr:rowOff>124620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153847</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8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12294</xdr:rowOff>
    </xdr:from>
    <xdr:to>
      <xdr:col>20</xdr:col>
      <xdr:colOff>38100</xdr:colOff>
      <xdr:row>99</xdr:row>
      <xdr:rowOff>113894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8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130421</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97795" y="16761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29426</xdr:rowOff>
    </xdr:from>
    <xdr:to>
      <xdr:col>15</xdr:col>
      <xdr:colOff>101600</xdr:colOff>
      <xdr:row>99</xdr:row>
      <xdr:rowOff>131026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122153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31810</xdr:rowOff>
    </xdr:from>
    <xdr:to>
      <xdr:col>10</xdr:col>
      <xdr:colOff>165100</xdr:colOff>
      <xdr:row>99</xdr:row>
      <xdr:rowOff>133410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124537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31043</xdr:rowOff>
    </xdr:from>
    <xdr:to>
      <xdr:col>6</xdr:col>
      <xdr:colOff>38100</xdr:colOff>
      <xdr:row>99</xdr:row>
      <xdr:rowOff>132643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123770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9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113901</xdr:rowOff>
    </xdr:from>
    <xdr:to>
      <xdr:col>55</xdr:col>
      <xdr:colOff>0</xdr:colOff>
      <xdr:row>38</xdr:row>
      <xdr:rowOff>116840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629001"/>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116840</xdr:rowOff>
    </xdr:from>
    <xdr:to>
      <xdr:col>50</xdr:col>
      <xdr:colOff>114300</xdr:colOff>
      <xdr:row>38</xdr:row>
      <xdr:rowOff>127617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631940"/>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127617</xdr:rowOff>
    </xdr:from>
    <xdr:to>
      <xdr:col>45</xdr:col>
      <xdr:colOff>177800</xdr:colOff>
      <xdr:row>38</xdr:row>
      <xdr:rowOff>149497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42717"/>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149497</xdr:rowOff>
    </xdr:from>
    <xdr:to>
      <xdr:col>41</xdr:col>
      <xdr:colOff>50800</xdr:colOff>
      <xdr:row>38</xdr:row>
      <xdr:rowOff>151130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66459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63101</xdr:rowOff>
    </xdr:from>
    <xdr:to>
      <xdr:col>55</xdr:col>
      <xdr:colOff>50800</xdr:colOff>
      <xdr:row>38</xdr:row>
      <xdr:rowOff>164701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7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41528</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56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66040</xdr:rowOff>
    </xdr:from>
    <xdr:to>
      <xdr:col>50</xdr:col>
      <xdr:colOff>165100</xdr:colOff>
      <xdr:row>38</xdr:row>
      <xdr:rowOff>167640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158767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76817</xdr:rowOff>
    </xdr:from>
    <xdr:to>
      <xdr:col>46</xdr:col>
      <xdr:colOff>38100</xdr:colOff>
      <xdr:row>39</xdr:row>
      <xdr:rowOff>6967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9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169544</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84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98697</xdr:rowOff>
    </xdr:from>
    <xdr:to>
      <xdr:col>41</xdr:col>
      <xdr:colOff>101600</xdr:colOff>
      <xdr:row>39</xdr:row>
      <xdr:rowOff>28847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1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19974</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06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100330</xdr:rowOff>
    </xdr:from>
    <xdr:to>
      <xdr:col>36</xdr:col>
      <xdr:colOff>165100</xdr:colOff>
      <xdr:row>39</xdr:row>
      <xdr:rowOff>30480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21607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08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166027</xdr:rowOff>
    </xdr:from>
    <xdr:to>
      <xdr:col>55</xdr:col>
      <xdr:colOff>0</xdr:colOff>
      <xdr:row>56</xdr:row>
      <xdr:rowOff>73940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595777"/>
          <a:ext cx="838200" cy="7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166027</xdr:rowOff>
    </xdr:from>
    <xdr:to>
      <xdr:col>50</xdr:col>
      <xdr:colOff>114300</xdr:colOff>
      <xdr:row>56</xdr:row>
      <xdr:rowOff>91884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595777"/>
          <a:ext cx="889000" cy="9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91884</xdr:rowOff>
    </xdr:from>
    <xdr:to>
      <xdr:col>45</xdr:col>
      <xdr:colOff>177800</xdr:colOff>
      <xdr:row>56</xdr:row>
      <xdr:rowOff>121615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693084"/>
          <a:ext cx="889000" cy="2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33617</xdr:rowOff>
    </xdr:from>
    <xdr:to>
      <xdr:col>41</xdr:col>
      <xdr:colOff>50800</xdr:colOff>
      <xdr:row>56</xdr:row>
      <xdr:rowOff>121615</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634817"/>
          <a:ext cx="889000" cy="8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23140</xdr:rowOff>
    </xdr:from>
    <xdr:to>
      <xdr:col>55</xdr:col>
      <xdr:colOff>50800</xdr:colOff>
      <xdr:row>56</xdr:row>
      <xdr:rowOff>124740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62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1567</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6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115227</xdr:rowOff>
    </xdr:from>
    <xdr:to>
      <xdr:col>50</xdr:col>
      <xdr:colOff>165100</xdr:colOff>
      <xdr:row>56</xdr:row>
      <xdr:rowOff>45377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54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61904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32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41084</xdr:rowOff>
    </xdr:from>
    <xdr:to>
      <xdr:col>46</xdr:col>
      <xdr:colOff>38100</xdr:colOff>
      <xdr:row>56</xdr:row>
      <xdr:rowOff>142684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64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133811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73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70815</xdr:rowOff>
    </xdr:from>
    <xdr:to>
      <xdr:col>41</xdr:col>
      <xdr:colOff>101600</xdr:colOff>
      <xdr:row>57</xdr:row>
      <xdr:rowOff>965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6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163542</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76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154267</xdr:rowOff>
    </xdr:from>
    <xdr:to>
      <xdr:col>36</xdr:col>
      <xdr:colOff>165100</xdr:colOff>
      <xdr:row>56</xdr:row>
      <xdr:rowOff>84417</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58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100944</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35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61652</xdr:rowOff>
    </xdr:from>
    <xdr:to>
      <xdr:col>55</xdr:col>
      <xdr:colOff>0</xdr:colOff>
      <xdr:row>78</xdr:row>
      <xdr:rowOff>83976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34752"/>
          <a:ext cx="838200" cy="2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83976</xdr:rowOff>
    </xdr:from>
    <xdr:to>
      <xdr:col>50</xdr:col>
      <xdr:colOff>114300</xdr:colOff>
      <xdr:row>78</xdr:row>
      <xdr:rowOff>85668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457076"/>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81009</xdr:rowOff>
    </xdr:from>
    <xdr:to>
      <xdr:col>45</xdr:col>
      <xdr:colOff>177800</xdr:colOff>
      <xdr:row>78</xdr:row>
      <xdr:rowOff>85668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454109"/>
          <a:ext cx="889000" cy="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44562</xdr:rowOff>
    </xdr:from>
    <xdr:to>
      <xdr:col>41</xdr:col>
      <xdr:colOff>50800</xdr:colOff>
      <xdr:row>78</xdr:row>
      <xdr:rowOff>81009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17662"/>
          <a:ext cx="889000" cy="3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10852</xdr:rowOff>
    </xdr:from>
    <xdr:to>
      <xdr:col>55</xdr:col>
      <xdr:colOff>50800</xdr:colOff>
      <xdr:row>78</xdr:row>
      <xdr:rowOff>112452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8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119883</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33176</xdr:rowOff>
    </xdr:from>
    <xdr:to>
      <xdr:col>50</xdr:col>
      <xdr:colOff>165100</xdr:colOff>
      <xdr:row>78</xdr:row>
      <xdr:rowOff>134776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0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125903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9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34868</xdr:rowOff>
    </xdr:from>
    <xdr:to>
      <xdr:col>46</xdr:col>
      <xdr:colOff>38100</xdr:colOff>
      <xdr:row>78</xdr:row>
      <xdr:rowOff>136468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0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127595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50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30209</xdr:rowOff>
    </xdr:from>
    <xdr:to>
      <xdr:col>41</xdr:col>
      <xdr:colOff>101600</xdr:colOff>
      <xdr:row>78</xdr:row>
      <xdr:rowOff>131809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0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122936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9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165212</xdr:rowOff>
    </xdr:from>
    <xdr:to>
      <xdr:col>36</xdr:col>
      <xdr:colOff>165100</xdr:colOff>
      <xdr:row>78</xdr:row>
      <xdr:rowOff>95362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6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86489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5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69230</xdr:rowOff>
    </xdr:from>
    <xdr:to>
      <xdr:col>55</xdr:col>
      <xdr:colOff>0</xdr:colOff>
      <xdr:row>96</xdr:row>
      <xdr:rowOff>88136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528430"/>
          <a:ext cx="838200" cy="1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88136</xdr:rowOff>
    </xdr:from>
    <xdr:to>
      <xdr:col>50</xdr:col>
      <xdr:colOff>114300</xdr:colOff>
      <xdr:row>96</xdr:row>
      <xdr:rowOff>136454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547336"/>
          <a:ext cx="889000" cy="4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93202</xdr:rowOff>
    </xdr:from>
    <xdr:to>
      <xdr:col>45</xdr:col>
      <xdr:colOff>177800</xdr:colOff>
      <xdr:row>96</xdr:row>
      <xdr:rowOff>136454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552402"/>
          <a:ext cx="889000" cy="4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38004</xdr:rowOff>
    </xdr:from>
    <xdr:to>
      <xdr:col>41</xdr:col>
      <xdr:colOff>50800</xdr:colOff>
      <xdr:row>96</xdr:row>
      <xdr:rowOff>93202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497204"/>
          <a:ext cx="889000" cy="5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18430</xdr:rowOff>
    </xdr:from>
    <xdr:to>
      <xdr:col>55</xdr:col>
      <xdr:colOff>50800</xdr:colOff>
      <xdr:row>96</xdr:row>
      <xdr:rowOff>120030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7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168307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4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37336</xdr:rowOff>
    </xdr:from>
    <xdr:to>
      <xdr:col>50</xdr:col>
      <xdr:colOff>165100</xdr:colOff>
      <xdr:row>96</xdr:row>
      <xdr:rowOff>138936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9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130063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58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85654</xdr:rowOff>
    </xdr:from>
    <xdr:to>
      <xdr:col>46</xdr:col>
      <xdr:colOff>38100</xdr:colOff>
      <xdr:row>97</xdr:row>
      <xdr:rowOff>15804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4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6931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3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42402</xdr:rowOff>
    </xdr:from>
    <xdr:to>
      <xdr:col>41</xdr:col>
      <xdr:colOff>101600</xdr:colOff>
      <xdr:row>96</xdr:row>
      <xdr:rowOff>144002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0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135129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59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158654</xdr:rowOff>
    </xdr:from>
    <xdr:to>
      <xdr:col>36</xdr:col>
      <xdr:colOff>165100</xdr:colOff>
      <xdr:row>96</xdr:row>
      <xdr:rowOff>88804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105331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87508</xdr:rowOff>
    </xdr:from>
    <xdr:to>
      <xdr:col>85</xdr:col>
      <xdr:colOff>127000</xdr:colOff>
      <xdr:row>37</xdr:row>
      <xdr:rowOff>511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259708"/>
          <a:ext cx="838200" cy="8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511</xdr:rowOff>
    </xdr:from>
    <xdr:to>
      <xdr:col>81</xdr:col>
      <xdr:colOff>50800</xdr:colOff>
      <xdr:row>37</xdr:row>
      <xdr:rowOff>2083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44161"/>
          <a:ext cx="889000" cy="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2083</xdr:rowOff>
    </xdr:from>
    <xdr:to>
      <xdr:col>76</xdr:col>
      <xdr:colOff>114300</xdr:colOff>
      <xdr:row>37</xdr:row>
      <xdr:rowOff>13270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345733"/>
          <a:ext cx="889000" cy="1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7698</xdr:rowOff>
    </xdr:from>
    <xdr:to>
      <xdr:col>71</xdr:col>
      <xdr:colOff>177800</xdr:colOff>
      <xdr:row>37</xdr:row>
      <xdr:rowOff>13270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351348"/>
          <a:ext cx="889000" cy="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36708</xdr:rowOff>
    </xdr:from>
    <xdr:to>
      <xdr:col>85</xdr:col>
      <xdr:colOff>177800</xdr:colOff>
      <xdr:row>36</xdr:row>
      <xdr:rowOff>138308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0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59585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06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121161</xdr:rowOff>
    </xdr:from>
    <xdr:to>
      <xdr:col>81</xdr:col>
      <xdr:colOff>101600</xdr:colOff>
      <xdr:row>37</xdr:row>
      <xdr:rowOff>51311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67838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6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122733</xdr:rowOff>
    </xdr:from>
    <xdr:to>
      <xdr:col>76</xdr:col>
      <xdr:colOff>165100</xdr:colOff>
      <xdr:row>37</xdr:row>
      <xdr:rowOff>52883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69410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07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133920</xdr:rowOff>
    </xdr:from>
    <xdr:to>
      <xdr:col>72</xdr:col>
      <xdr:colOff>38100</xdr:colOff>
      <xdr:row>37</xdr:row>
      <xdr:rowOff>64070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80597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08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128348</xdr:rowOff>
    </xdr:from>
    <xdr:to>
      <xdr:col>67</xdr:col>
      <xdr:colOff>101600</xdr:colOff>
      <xdr:row>37</xdr:row>
      <xdr:rowOff>58498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0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75025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07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120185</xdr:rowOff>
    </xdr:from>
    <xdr:to>
      <xdr:col>85</xdr:col>
      <xdr:colOff>127000</xdr:colOff>
      <xdr:row>55</xdr:row>
      <xdr:rowOff>162552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549935"/>
          <a:ext cx="838200" cy="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64574</xdr:rowOff>
    </xdr:from>
    <xdr:to>
      <xdr:col>81</xdr:col>
      <xdr:colOff>50800</xdr:colOff>
      <xdr:row>55</xdr:row>
      <xdr:rowOff>120185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322874"/>
          <a:ext cx="889000" cy="22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64574</xdr:rowOff>
    </xdr:from>
    <xdr:to>
      <xdr:col>76</xdr:col>
      <xdr:colOff>114300</xdr:colOff>
      <xdr:row>54</xdr:row>
      <xdr:rowOff>157073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322874"/>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157073</xdr:rowOff>
    </xdr:from>
    <xdr:to>
      <xdr:col>71</xdr:col>
      <xdr:colOff>177800</xdr:colOff>
      <xdr:row>55</xdr:row>
      <xdr:rowOff>134579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415373"/>
          <a:ext cx="889000" cy="14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111752</xdr:rowOff>
    </xdr:from>
    <xdr:to>
      <xdr:col>85</xdr:col>
      <xdr:colOff>177800</xdr:colOff>
      <xdr:row>56</xdr:row>
      <xdr:rowOff>41902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4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90179</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69385</xdr:rowOff>
    </xdr:from>
    <xdr:to>
      <xdr:col>81</xdr:col>
      <xdr:colOff>101600</xdr:colOff>
      <xdr:row>55</xdr:row>
      <xdr:rowOff>170985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49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16062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27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13774</xdr:rowOff>
    </xdr:from>
    <xdr:to>
      <xdr:col>76</xdr:col>
      <xdr:colOff>165100</xdr:colOff>
      <xdr:row>54</xdr:row>
      <xdr:rowOff>115374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2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131901</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292795" y="9047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106273</xdr:rowOff>
    </xdr:from>
    <xdr:to>
      <xdr:col>72</xdr:col>
      <xdr:colOff>38100</xdr:colOff>
      <xdr:row>55</xdr:row>
      <xdr:rowOff>36423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36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52950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13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83779</xdr:rowOff>
    </xdr:from>
    <xdr:to>
      <xdr:col>67</xdr:col>
      <xdr:colOff>101600</xdr:colOff>
      <xdr:row>56</xdr:row>
      <xdr:rowOff>13929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51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30456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28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59651</xdr:rowOff>
    </xdr:from>
    <xdr:to>
      <xdr:col>85</xdr:col>
      <xdr:colOff>127000</xdr:colOff>
      <xdr:row>79</xdr:row>
      <xdr:rowOff>85640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04201"/>
          <a:ext cx="838200" cy="2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80604</xdr:rowOff>
    </xdr:from>
    <xdr:to>
      <xdr:col>81</xdr:col>
      <xdr:colOff>50800</xdr:colOff>
      <xdr:row>79</xdr:row>
      <xdr:rowOff>85640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25154"/>
          <a:ext cx="889000" cy="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80604</xdr:rowOff>
    </xdr:from>
    <xdr:to>
      <xdr:col>76</xdr:col>
      <xdr:colOff>114300</xdr:colOff>
      <xdr:row>79</xdr:row>
      <xdr:rowOff>85528</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25154"/>
          <a:ext cx="889000" cy="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78170</xdr:rowOff>
    </xdr:from>
    <xdr:to>
      <xdr:col>71</xdr:col>
      <xdr:colOff>177800</xdr:colOff>
      <xdr:row>79</xdr:row>
      <xdr:rowOff>85528</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22720"/>
          <a:ext cx="889000" cy="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8851</xdr:rowOff>
    </xdr:from>
    <xdr:to>
      <xdr:col>85</xdr:col>
      <xdr:colOff>177800</xdr:colOff>
      <xdr:row>79</xdr:row>
      <xdr:rowOff>110451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5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139678</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4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34840</xdr:rowOff>
    </xdr:from>
    <xdr:to>
      <xdr:col>81</xdr:col>
      <xdr:colOff>101600</xdr:colOff>
      <xdr:row>79</xdr:row>
      <xdr:rowOff>136440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7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127567</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72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29804</xdr:rowOff>
    </xdr:from>
    <xdr:to>
      <xdr:col>76</xdr:col>
      <xdr:colOff>165100</xdr:colOff>
      <xdr:row>79</xdr:row>
      <xdr:rowOff>131404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7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122531</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6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34728</xdr:rowOff>
    </xdr:from>
    <xdr:to>
      <xdr:col>72</xdr:col>
      <xdr:colOff>38100</xdr:colOff>
      <xdr:row>79</xdr:row>
      <xdr:rowOff>136328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7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127455</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7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27370</xdr:rowOff>
    </xdr:from>
    <xdr:to>
      <xdr:col>67</xdr:col>
      <xdr:colOff>101600</xdr:colOff>
      <xdr:row>79</xdr:row>
      <xdr:rowOff>128970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120097</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88071</xdr:rowOff>
    </xdr:from>
    <xdr:to>
      <xdr:col>85</xdr:col>
      <xdr:colOff>127000</xdr:colOff>
      <xdr:row>97</xdr:row>
      <xdr:rowOff>100702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18721"/>
          <a:ext cx="838200" cy="1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62275</xdr:rowOff>
    </xdr:from>
    <xdr:to>
      <xdr:col>81</xdr:col>
      <xdr:colOff>50800</xdr:colOff>
      <xdr:row>97</xdr:row>
      <xdr:rowOff>88071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692925"/>
          <a:ext cx="889000" cy="2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62275</xdr:rowOff>
    </xdr:from>
    <xdr:to>
      <xdr:col>76</xdr:col>
      <xdr:colOff>114300</xdr:colOff>
      <xdr:row>97</xdr:row>
      <xdr:rowOff>76530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92925"/>
          <a:ext cx="889000" cy="1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75504</xdr:rowOff>
    </xdr:from>
    <xdr:to>
      <xdr:col>71</xdr:col>
      <xdr:colOff>177800</xdr:colOff>
      <xdr:row>97</xdr:row>
      <xdr:rowOff>76530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706154"/>
          <a:ext cx="889000" cy="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49902</xdr:rowOff>
    </xdr:from>
    <xdr:to>
      <xdr:col>85</xdr:col>
      <xdr:colOff>177800</xdr:colOff>
      <xdr:row>97</xdr:row>
      <xdr:rowOff>151502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8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72779</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3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37271</xdr:rowOff>
    </xdr:from>
    <xdr:to>
      <xdr:col>81</xdr:col>
      <xdr:colOff>101600</xdr:colOff>
      <xdr:row>97</xdr:row>
      <xdr:rowOff>138871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6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155398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4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11475</xdr:rowOff>
    </xdr:from>
    <xdr:to>
      <xdr:col>76</xdr:col>
      <xdr:colOff>165100</xdr:colOff>
      <xdr:row>97</xdr:row>
      <xdr:rowOff>113075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4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129602</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641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25730</xdr:rowOff>
    </xdr:from>
    <xdr:to>
      <xdr:col>72</xdr:col>
      <xdr:colOff>38100</xdr:colOff>
      <xdr:row>97</xdr:row>
      <xdr:rowOff>127330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5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143857</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03795" y="16431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24704</xdr:rowOff>
    </xdr:from>
    <xdr:to>
      <xdr:col>67</xdr:col>
      <xdr:colOff>101600</xdr:colOff>
      <xdr:row>97</xdr:row>
      <xdr:rowOff>126304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5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142831</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6430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類似団体平均に比べて大きく上回っているのは、総務費、民生費となっている。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総務費については、公共施設等除却事業による増はあったものの、ふるさと納税事業の返礼品減少による減、新型コロナウイルス感染症対策・支援対策事業の終了による減が上回り減額となった。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民生費については、重点交付金事業（低所得生体支援給付金）の終了により減額となった。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鹿児島県南さつま市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標準財政規模に対する財政調整基金残高、実質収支額ともに健全な財政をこれまで維持していると考えている。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合併支援策の終了や社会保障費の増加など厳しい財政環境が予想される中、基金の計画的かつ効果的な活用が重要であることから、適切な基金残高を確保しつつ、実質収支、実質単年度収支についても黒字になるよう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鹿児島県南さつま市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すべての会計において黒字を計上しており、連結赤字比率は「なし」となっており、今後も経営の健全化に向けた取り組みに努める。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33776084</v>
      </c>
      <c r="BO4" s="436"/>
      <c r="BP4" s="436"/>
      <c r="BQ4" s="436"/>
      <c r="BR4" s="436"/>
      <c r="BS4" s="436"/>
      <c r="BT4" s="436"/>
      <c r="BU4" s="437"/>
      <c r="BV4" s="435">
        <v>35638175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10</v>
      </c>
      <c r="CU4" s="576"/>
      <c r="CV4" s="576"/>
      <c r="CW4" s="576"/>
      <c r="CX4" s="576"/>
      <c r="CY4" s="576"/>
      <c r="CZ4" s="576"/>
      <c r="DA4" s="577"/>
      <c r="DB4" s="575">
        <v>8.6999999999999993</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32246241</v>
      </c>
      <c r="BO5" s="407"/>
      <c r="BP5" s="407"/>
      <c r="BQ5" s="407"/>
      <c r="BR5" s="407"/>
      <c r="BS5" s="407"/>
      <c r="BT5" s="407"/>
      <c r="BU5" s="408"/>
      <c r="BV5" s="406">
        <v>34389290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88.9</v>
      </c>
      <c r="CU5" s="404"/>
      <c r="CV5" s="404"/>
      <c r="CW5" s="404"/>
      <c r="CX5" s="404"/>
      <c r="CY5" s="404"/>
      <c r="CZ5" s="404"/>
      <c r="DA5" s="405"/>
      <c r="DB5" s="403">
        <v>91.1</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1529843</v>
      </c>
      <c r="BO6" s="407"/>
      <c r="BP6" s="407"/>
      <c r="BQ6" s="407"/>
      <c r="BR6" s="407"/>
      <c r="BS6" s="407"/>
      <c r="BT6" s="407"/>
      <c r="BU6" s="408"/>
      <c r="BV6" s="406">
        <v>1248885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89.1</v>
      </c>
      <c r="CU6" s="550"/>
      <c r="CV6" s="550"/>
      <c r="CW6" s="550"/>
      <c r="CX6" s="550"/>
      <c r="CY6" s="550"/>
      <c r="CZ6" s="550"/>
      <c r="DA6" s="551"/>
      <c r="DB6" s="549">
        <v>91.5</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227655</v>
      </c>
      <c r="BO7" s="407"/>
      <c r="BP7" s="407"/>
      <c r="BQ7" s="407"/>
      <c r="BR7" s="407"/>
      <c r="BS7" s="407"/>
      <c r="BT7" s="407"/>
      <c r="BU7" s="408"/>
      <c r="BV7" s="406">
        <v>127117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13056588</v>
      </c>
      <c r="CU7" s="407"/>
      <c r="CV7" s="407"/>
      <c r="CW7" s="407"/>
      <c r="CX7" s="407"/>
      <c r="CY7" s="407"/>
      <c r="CZ7" s="407"/>
      <c r="DA7" s="408"/>
      <c r="DB7" s="406">
        <v>12839644</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1302188</v>
      </c>
      <c r="BO8" s="407"/>
      <c r="BP8" s="407"/>
      <c r="BQ8" s="407"/>
      <c r="BR8" s="407"/>
      <c r="BS8" s="407"/>
      <c r="BT8" s="407"/>
      <c r="BU8" s="408"/>
      <c r="BV8" s="406">
        <v>1121768</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0.28999999999999998</v>
      </c>
      <c r="CU8" s="510"/>
      <c r="CV8" s="510"/>
      <c r="CW8" s="510"/>
      <c r="CX8" s="510"/>
      <c r="CY8" s="510"/>
      <c r="CZ8" s="510"/>
      <c r="DA8" s="511"/>
      <c r="DB8" s="509">
        <v>0.28999999999999998</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32887</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180420</v>
      </c>
      <c r="BO9" s="407"/>
      <c r="BP9" s="407"/>
      <c r="BQ9" s="407"/>
      <c r="BR9" s="407"/>
      <c r="BS9" s="407"/>
      <c r="BT9" s="407"/>
      <c r="BU9" s="408"/>
      <c r="BV9" s="406">
        <v>34342</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16.600000000000001</v>
      </c>
      <c r="CU9" s="404"/>
      <c r="CV9" s="404"/>
      <c r="CW9" s="404"/>
      <c r="CX9" s="404"/>
      <c r="CY9" s="404"/>
      <c r="CZ9" s="404"/>
      <c r="DA9" s="405"/>
      <c r="DB9" s="403">
        <v>17.899999999999999</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35439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412955</v>
      </c>
      <c r="BO10" s="407"/>
      <c r="BP10" s="407"/>
      <c r="BQ10" s="407"/>
      <c r="BR10" s="407"/>
      <c r="BS10" s="407"/>
      <c r="BT10" s="407"/>
      <c r="BU10" s="408"/>
      <c r="BV10" s="406">
        <v>2608</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60341</v>
      </c>
      <c r="BO11" s="407"/>
      <c r="BP11" s="407"/>
      <c r="BQ11" s="407"/>
      <c r="BR11" s="407"/>
      <c r="BS11" s="407"/>
      <c r="BT11" s="407"/>
      <c r="BU11" s="408"/>
      <c r="BV11" s="406">
        <v>129523</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31094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179000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30765</v>
      </c>
      <c r="S13" s="494"/>
      <c r="T13" s="494"/>
      <c r="U13" s="494"/>
      <c r="V13" s="495"/>
      <c r="W13" s="496" t="s">
        <v>131</v>
      </c>
      <c r="X13" s="392"/>
      <c r="Y13" s="392"/>
      <c r="Z13" s="392"/>
      <c r="AA13" s="392"/>
      <c r="AB13" s="393"/>
      <c r="AC13" s="359">
        <v>1488</v>
      </c>
      <c r="AD13" s="360"/>
      <c r="AE13" s="360"/>
      <c r="AF13" s="360"/>
      <c r="AG13" s="361"/>
      <c r="AH13" s="359">
        <v>1707</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653716</v>
      </c>
      <c r="BO13" s="407"/>
      <c r="BP13" s="407"/>
      <c r="BQ13" s="407"/>
      <c r="BR13" s="407"/>
      <c r="BS13" s="407"/>
      <c r="BT13" s="407"/>
      <c r="BU13" s="408"/>
      <c r="BV13" s="406">
        <v>-12527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7.1</v>
      </c>
      <c r="CU13" s="404"/>
      <c r="CV13" s="404"/>
      <c r="CW13" s="404"/>
      <c r="CX13" s="404"/>
      <c r="CY13" s="404"/>
      <c r="CZ13" s="404"/>
      <c r="DA13" s="405"/>
      <c r="DB13" s="403">
        <v>7.3</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31720</v>
      </c>
      <c r="S14" s="494"/>
      <c r="T14" s="494"/>
      <c r="U14" s="494"/>
      <c r="V14" s="495"/>
      <c r="W14" s="497"/>
      <c r="X14" s="395"/>
      <c r="Y14" s="395"/>
      <c r="Z14" s="395"/>
      <c r="AA14" s="395"/>
      <c r="AB14" s="396"/>
      <c r="AC14" s="486">
        <v>10.5</v>
      </c>
      <c r="AD14" s="487"/>
      <c r="AE14" s="487"/>
      <c r="AF14" s="487"/>
      <c r="AG14" s="488"/>
      <c r="AH14" s="486">
        <v>11.4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31387</v>
      </c>
      <c r="S15" s="494"/>
      <c r="T15" s="494"/>
      <c r="U15" s="494"/>
      <c r="V15" s="495"/>
      <c r="W15" s="496" t="s">
        <v>137</v>
      </c>
      <c r="X15" s="392"/>
      <c r="Y15" s="392"/>
      <c r="Z15" s="392"/>
      <c r="AA15" s="392"/>
      <c r="AB15" s="393"/>
      <c r="AC15" s="359">
        <v>2988</v>
      </c>
      <c r="AD15" s="360"/>
      <c r="AE15" s="360"/>
      <c r="AF15" s="360"/>
      <c r="AG15" s="361"/>
      <c r="AH15" s="359">
        <v>3105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3465429</v>
      </c>
      <c r="BO15" s="436"/>
      <c r="BP15" s="436"/>
      <c r="BQ15" s="436"/>
      <c r="BR15" s="436"/>
      <c r="BS15" s="436"/>
      <c r="BT15" s="436"/>
      <c r="BU15" s="437"/>
      <c r="BV15" s="435">
        <v>3493514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21</v>
      </c>
      <c r="AD16" s="487"/>
      <c r="AE16" s="487"/>
      <c r="AF16" s="487"/>
      <c r="AG16" s="488"/>
      <c r="AH16" s="486">
        <v>20.7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12193826</v>
      </c>
      <c r="BO16" s="407"/>
      <c r="BP16" s="407"/>
      <c r="BQ16" s="407"/>
      <c r="BR16" s="407"/>
      <c r="BS16" s="407"/>
      <c r="BT16" s="407"/>
      <c r="BU16" s="408"/>
      <c r="BV16" s="406">
        <v>12030435</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141</v>
      </c>
      <c r="S17" s="484"/>
      <c r="T17" s="484"/>
      <c r="U17" s="484"/>
      <c r="V17" s="485"/>
      <c r="W17" s="496" t="s">
        <v>144</v>
      </c>
      <c r="X17" s="392"/>
      <c r="Y17" s="392"/>
      <c r="Z17" s="392"/>
      <c r="AA17" s="392"/>
      <c r="AB17" s="393"/>
      <c r="AC17" s="359">
        <v>9732</v>
      </c>
      <c r="AD17" s="360"/>
      <c r="AE17" s="360"/>
      <c r="AF17" s="360"/>
      <c r="AG17" s="361"/>
      <c r="AH17" s="359">
        <v>10174</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4299733</v>
      </c>
      <c r="BO17" s="407"/>
      <c r="BP17" s="407"/>
      <c r="BQ17" s="407"/>
      <c r="BR17" s="407"/>
      <c r="BS17" s="407"/>
      <c r="BT17" s="407"/>
      <c r="BU17" s="408"/>
      <c r="BV17" s="406">
        <v>4337801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146</v>
      </c>
      <c r="C18" s="457"/>
      <c r="D18" s="457"/>
      <c r="E18" s="458"/>
      <c r="F18" s="458"/>
      <c r="G18" s="458"/>
      <c r="H18" s="458"/>
      <c r="I18" s="458"/>
      <c r="J18" s="458"/>
      <c r="K18" s="458"/>
      <c r="L18" s="459">
        <v>283.58999999999997</v>
      </c>
      <c r="M18" s="459"/>
      <c r="N18" s="459"/>
      <c r="O18" s="459"/>
      <c r="P18" s="459"/>
      <c r="Q18" s="459"/>
      <c r="R18" s="460"/>
      <c r="S18" s="460"/>
      <c r="T18" s="460"/>
      <c r="U18" s="460"/>
      <c r="V18" s="461"/>
      <c r="W18" s="477"/>
      <c r="X18" s="478"/>
      <c r="Y18" s="478"/>
      <c r="Z18" s="478"/>
      <c r="AA18" s="478"/>
      <c r="AB18" s="502"/>
      <c r="AC18" s="376">
        <v>68.5</v>
      </c>
      <c r="AD18" s="377"/>
      <c r="AE18" s="377"/>
      <c r="AF18" s="377"/>
      <c r="AG18" s="462"/>
      <c r="AH18" s="376">
        <v>67.900000000000006</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11802397</v>
      </c>
      <c r="BO18" s="407"/>
      <c r="BP18" s="407"/>
      <c r="BQ18" s="407"/>
      <c r="BR18" s="407"/>
      <c r="BS18" s="407"/>
      <c r="BT18" s="407"/>
      <c r="BU18" s="408"/>
      <c r="BV18" s="406">
        <v>11809156</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148</v>
      </c>
      <c r="C19" s="457"/>
      <c r="D19" s="457"/>
      <c r="E19" s="458"/>
      <c r="F19" s="458"/>
      <c r="G19" s="458"/>
      <c r="H19" s="458"/>
      <c r="I19" s="458"/>
      <c r="J19" s="458"/>
      <c r="K19" s="458"/>
      <c r="L19" s="466">
        <v>116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16755527</v>
      </c>
      <c r="BO19" s="407"/>
      <c r="BP19" s="407"/>
      <c r="BQ19" s="407"/>
      <c r="BR19" s="407"/>
      <c r="BS19" s="407"/>
      <c r="BT19" s="407"/>
      <c r="BU19" s="408"/>
      <c r="BV19" s="406">
        <v>16864032</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150</v>
      </c>
      <c r="C20" s="457"/>
      <c r="D20" s="457"/>
      <c r="E20" s="458"/>
      <c r="F20" s="458"/>
      <c r="G20" s="458"/>
      <c r="H20" s="458"/>
      <c r="I20" s="458"/>
      <c r="J20" s="458"/>
      <c r="K20" s="458"/>
      <c r="L20" s="466">
        <v>14444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31120007</v>
      </c>
      <c r="BO22" s="436"/>
      <c r="BP22" s="436"/>
      <c r="BQ22" s="436"/>
      <c r="BR22" s="436"/>
      <c r="BS22" s="436"/>
      <c r="BT22" s="436"/>
      <c r="BU22" s="437"/>
      <c r="BV22" s="435">
        <v>30245936</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19397583</v>
      </c>
      <c r="BO23" s="407"/>
      <c r="BP23" s="407"/>
      <c r="BQ23" s="407"/>
      <c r="BR23" s="407"/>
      <c r="BS23" s="407"/>
      <c r="BT23" s="407"/>
      <c r="BU23" s="408"/>
      <c r="BV23" s="406">
        <v>19290290</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160</v>
      </c>
      <c r="F24" s="363"/>
      <c r="G24" s="363"/>
      <c r="H24" s="363"/>
      <c r="I24" s="363"/>
      <c r="J24" s="363"/>
      <c r="K24" s="364"/>
      <c r="L24" s="359">
        <v>1</v>
      </c>
      <c r="M24" s="360"/>
      <c r="N24" s="360"/>
      <c r="O24" s="360"/>
      <c r="P24" s="361"/>
      <c r="Q24" s="359">
        <v>8350</v>
      </c>
      <c r="R24" s="360"/>
      <c r="S24" s="360"/>
      <c r="T24" s="360"/>
      <c r="U24" s="360"/>
      <c r="V24" s="361"/>
      <c r="W24" s="449"/>
      <c r="X24" s="386"/>
      <c r="Y24" s="387"/>
      <c r="Z24" s="362" t="s">
        <v>161</v>
      </c>
      <c r="AA24" s="363"/>
      <c r="AB24" s="363"/>
      <c r="AC24" s="363"/>
      <c r="AD24" s="363"/>
      <c r="AE24" s="363"/>
      <c r="AF24" s="363"/>
      <c r="AG24" s="364"/>
      <c r="AH24" s="359">
        <v>426</v>
      </c>
      <c r="AI24" s="360"/>
      <c r="AJ24" s="360"/>
      <c r="AK24" s="360"/>
      <c r="AL24" s="361"/>
      <c r="AM24" s="359">
        <v>1341048</v>
      </c>
      <c r="AN24" s="360"/>
      <c r="AO24" s="360"/>
      <c r="AP24" s="360"/>
      <c r="AQ24" s="360"/>
      <c r="AR24" s="361"/>
      <c r="AS24" s="359">
        <v>3148</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27013451</v>
      </c>
      <c r="BO24" s="407"/>
      <c r="BP24" s="407"/>
      <c r="BQ24" s="407"/>
      <c r="BR24" s="407"/>
      <c r="BS24" s="407"/>
      <c r="BT24" s="407"/>
      <c r="BU24" s="408"/>
      <c r="BV24" s="406">
        <v>25495529</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163</v>
      </c>
      <c r="F25" s="363"/>
      <c r="G25" s="363"/>
      <c r="H25" s="363"/>
      <c r="I25" s="363"/>
      <c r="J25" s="363"/>
      <c r="K25" s="364"/>
      <c r="L25" s="359">
        <v>1</v>
      </c>
      <c r="M25" s="360"/>
      <c r="N25" s="360"/>
      <c r="O25" s="360"/>
      <c r="P25" s="361"/>
      <c r="Q25" s="359">
        <v>6600</v>
      </c>
      <c r="R25" s="360"/>
      <c r="S25" s="360"/>
      <c r="T25" s="360"/>
      <c r="U25" s="360"/>
      <c r="V25" s="361"/>
      <c r="W25" s="449"/>
      <c r="X25" s="386"/>
      <c r="Y25" s="387"/>
      <c r="Z25" s="362" t="s">
        <v>164</v>
      </c>
      <c r="AA25" s="363"/>
      <c r="AB25" s="363"/>
      <c r="AC25" s="363"/>
      <c r="AD25" s="363"/>
      <c r="AE25" s="363"/>
      <c r="AF25" s="363"/>
      <c r="AG25" s="364"/>
      <c r="AH25" s="359">
        <v>84</v>
      </c>
      <c r="AI25" s="360"/>
      <c r="AJ25" s="360"/>
      <c r="AK25" s="360"/>
      <c r="AL25" s="361"/>
      <c r="AM25" s="359">
        <v>250908</v>
      </c>
      <c r="AN25" s="360"/>
      <c r="AO25" s="360"/>
      <c r="AP25" s="360"/>
      <c r="AQ25" s="360"/>
      <c r="AR25" s="361"/>
      <c r="AS25" s="359">
        <v>2987</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713244</v>
      </c>
      <c r="BO25" s="436"/>
      <c r="BP25" s="436"/>
      <c r="BQ25" s="436"/>
      <c r="BR25" s="436"/>
      <c r="BS25" s="436"/>
      <c r="BT25" s="436"/>
      <c r="BU25" s="437"/>
      <c r="BV25" s="435">
        <v>808708</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166</v>
      </c>
      <c r="F26" s="363"/>
      <c r="G26" s="363"/>
      <c r="H26" s="363"/>
      <c r="I26" s="363"/>
      <c r="J26" s="363"/>
      <c r="K26" s="364"/>
      <c r="L26" s="359">
        <v>1</v>
      </c>
      <c r="M26" s="360"/>
      <c r="N26" s="360"/>
      <c r="O26" s="360"/>
      <c r="P26" s="361"/>
      <c r="Q26" s="359">
        <v>6130</v>
      </c>
      <c r="R26" s="360"/>
      <c r="S26" s="360"/>
      <c r="T26" s="360"/>
      <c r="U26" s="360"/>
      <c r="V26" s="361"/>
      <c r="W26" s="449"/>
      <c r="X26" s="386"/>
      <c r="Y26" s="387"/>
      <c r="Z26" s="362" t="s">
        <v>167</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169</v>
      </c>
      <c r="F27" s="363"/>
      <c r="G27" s="363"/>
      <c r="H27" s="363"/>
      <c r="I27" s="363"/>
      <c r="J27" s="363"/>
      <c r="K27" s="364"/>
      <c r="L27" s="359">
        <v>1</v>
      </c>
      <c r="M27" s="360"/>
      <c r="N27" s="360"/>
      <c r="O27" s="360"/>
      <c r="P27" s="361"/>
      <c r="Q27" s="359">
        <v>3970</v>
      </c>
      <c r="R27" s="360"/>
      <c r="S27" s="360"/>
      <c r="T27" s="360"/>
      <c r="U27" s="360"/>
      <c r="V27" s="361"/>
      <c r="W27" s="449"/>
      <c r="X27" s="386"/>
      <c r="Y27" s="387"/>
      <c r="Z27" s="362" t="s">
        <v>170</v>
      </c>
      <c r="AA27" s="363"/>
      <c r="AB27" s="363"/>
      <c r="AC27" s="363"/>
      <c r="AD27" s="363"/>
      <c r="AE27" s="363"/>
      <c r="AF27" s="363"/>
      <c r="AG27" s="364"/>
      <c r="AH27" s="359">
        <v>6</v>
      </c>
      <c r="AI27" s="360"/>
      <c r="AJ27" s="360"/>
      <c r="AK27" s="360"/>
      <c r="AL27" s="361"/>
      <c r="AM27" s="359">
        <v>25110</v>
      </c>
      <c r="AN27" s="360"/>
      <c r="AO27" s="360"/>
      <c r="AP27" s="360"/>
      <c r="AQ27" s="360"/>
      <c r="AR27" s="361"/>
      <c r="AS27" s="359">
        <v>4185</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v>1193646</v>
      </c>
      <c r="BO27" s="441"/>
      <c r="BP27" s="441"/>
      <c r="BQ27" s="441"/>
      <c r="BR27" s="441"/>
      <c r="BS27" s="441"/>
      <c r="BT27" s="441"/>
      <c r="BU27" s="442"/>
      <c r="BV27" s="440">
        <v>1193575</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172</v>
      </c>
      <c r="F28" s="363"/>
      <c r="G28" s="363"/>
      <c r="H28" s="363"/>
      <c r="I28" s="363"/>
      <c r="J28" s="363"/>
      <c r="K28" s="364"/>
      <c r="L28" s="359">
        <v>1</v>
      </c>
      <c r="M28" s="360"/>
      <c r="N28" s="360"/>
      <c r="O28" s="360"/>
      <c r="P28" s="361"/>
      <c r="Q28" s="359">
        <v>3180</v>
      </c>
      <c r="R28" s="360"/>
      <c r="S28" s="360"/>
      <c r="T28" s="360"/>
      <c r="U28" s="360"/>
      <c r="V28" s="361"/>
      <c r="W28" s="449"/>
      <c r="X28" s="386"/>
      <c r="Y28" s="387"/>
      <c r="Z28" s="362" t="s">
        <v>173</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174</v>
      </c>
      <c r="AZ28" s="424"/>
      <c r="BA28" s="424"/>
      <c r="BB28" s="425"/>
      <c r="BC28" s="432" t="s">
        <v>46</v>
      </c>
      <c r="BD28" s="433"/>
      <c r="BE28" s="433"/>
      <c r="BF28" s="433"/>
      <c r="BG28" s="433"/>
      <c r="BH28" s="433"/>
      <c r="BI28" s="433"/>
      <c r="BJ28" s="433"/>
      <c r="BK28" s="433"/>
      <c r="BL28" s="433"/>
      <c r="BM28" s="434"/>
      <c r="BN28" s="435">
        <v>2183703</v>
      </c>
      <c r="BO28" s="436"/>
      <c r="BP28" s="436"/>
      <c r="BQ28" s="436"/>
      <c r="BR28" s="436"/>
      <c r="BS28" s="436"/>
      <c r="BT28" s="436"/>
      <c r="BU28" s="437"/>
      <c r="BV28" s="435">
        <v>1770748</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175</v>
      </c>
      <c r="F29" s="363"/>
      <c r="G29" s="363"/>
      <c r="H29" s="363"/>
      <c r="I29" s="363"/>
      <c r="J29" s="363"/>
      <c r="K29" s="364"/>
      <c r="L29" s="359">
        <v>15</v>
      </c>
      <c r="M29" s="360"/>
      <c r="N29" s="360"/>
      <c r="O29" s="360"/>
      <c r="P29" s="361"/>
      <c r="Q29" s="359">
        <v>2964</v>
      </c>
      <c r="R29" s="360"/>
      <c r="S29" s="360"/>
      <c r="T29" s="360"/>
      <c r="U29" s="360"/>
      <c r="V29" s="361"/>
      <c r="W29" s="450"/>
      <c r="X29" s="451"/>
      <c r="Y29" s="452"/>
      <c r="Z29" s="362" t="s">
        <v>176</v>
      </c>
      <c r="AA29" s="363"/>
      <c r="AB29" s="363"/>
      <c r="AC29" s="363"/>
      <c r="AD29" s="363"/>
      <c r="AE29" s="363"/>
      <c r="AF29" s="363"/>
      <c r="AG29" s="364"/>
      <c r="AH29" s="359">
        <v>432</v>
      </c>
      <c r="AI29" s="360"/>
      <c r="AJ29" s="360"/>
      <c r="AK29" s="360"/>
      <c r="AL29" s="361"/>
      <c r="AM29" s="359">
        <v>1366158</v>
      </c>
      <c r="AN29" s="360"/>
      <c r="AO29" s="360"/>
      <c r="AP29" s="360"/>
      <c r="AQ29" s="360"/>
      <c r="AR29" s="361"/>
      <c r="AS29" s="359">
        <v>3162</v>
      </c>
      <c r="AT29" s="360"/>
      <c r="AU29" s="360"/>
      <c r="AV29" s="360"/>
      <c r="AW29" s="360"/>
      <c r="AX29" s="419"/>
      <c r="AY29" s="426"/>
      <c r="AZ29" s="427"/>
      <c r="BA29" s="427"/>
      <c r="BB29" s="428"/>
      <c r="BC29" s="420" t="s">
        <v>177</v>
      </c>
      <c r="BD29" s="421"/>
      <c r="BE29" s="421"/>
      <c r="BF29" s="421"/>
      <c r="BG29" s="421"/>
      <c r="BH29" s="421"/>
      <c r="BI29" s="421"/>
      <c r="BJ29" s="421"/>
      <c r="BK29" s="421"/>
      <c r="BL29" s="421"/>
      <c r="BM29" s="422"/>
      <c r="BN29" s="406">
        <v>7363640</v>
      </c>
      <c r="BO29" s="407"/>
      <c r="BP29" s="407"/>
      <c r="BQ29" s="407"/>
      <c r="BR29" s="407"/>
      <c r="BS29" s="407"/>
      <c r="BT29" s="407"/>
      <c r="BU29" s="408"/>
      <c r="BV29" s="406">
        <v>7281658</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178</v>
      </c>
      <c r="X30" s="374"/>
      <c r="Y30" s="374"/>
      <c r="Z30" s="374"/>
      <c r="AA30" s="374"/>
      <c r="AB30" s="374"/>
      <c r="AC30" s="374"/>
      <c r="AD30" s="374"/>
      <c r="AE30" s="374"/>
      <c r="AF30" s="374"/>
      <c r="AG30" s="375"/>
      <c r="AH30" s="376">
        <v>95.8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18681468</v>
      </c>
      <c r="BO30" s="441"/>
      <c r="BP30" s="441"/>
      <c r="BQ30" s="441"/>
      <c r="BR30" s="441"/>
      <c r="BS30" s="441"/>
      <c r="BT30" s="441"/>
      <c r="BU30" s="442"/>
      <c r="BV30" s="440">
        <v>17537895</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179</v>
      </c>
      <c r="D32" s="365"/>
      <c r="E32" s="365"/>
      <c r="F32" s="365"/>
      <c r="G32" s="365"/>
      <c r="H32" s="365"/>
      <c r="I32" s="365"/>
      <c r="J32" s="365"/>
      <c r="K32" s="365"/>
      <c r="L32" s="365"/>
      <c r="M32" s="365"/>
      <c r="N32" s="365"/>
      <c r="O32" s="365"/>
      <c r="P32" s="365"/>
      <c r="Q32" s="365"/>
      <c r="R32" s="365"/>
      <c r="S32" s="365"/>
      <c r="U32" s="366" t="s">
        <v>180</v>
      </c>
      <c r="V32" s="366"/>
      <c r="W32" s="366"/>
      <c r="X32" s="366"/>
      <c r="Y32" s="366"/>
      <c r="Z32" s="366"/>
      <c r="AA32" s="366"/>
      <c r="AB32" s="366"/>
      <c r="AC32" s="366"/>
      <c r="AD32" s="366"/>
      <c r="AE32" s="366"/>
      <c r="AF32" s="366"/>
      <c r="AG32" s="366"/>
      <c r="AH32" s="366"/>
      <c r="AI32" s="366"/>
      <c r="AJ32" s="366"/>
      <c r="AK32" s="366"/>
      <c r="AM32" s="366" t="s">
        <v>181</v>
      </c>
      <c r="AN32" s="366"/>
      <c r="AO32" s="366"/>
      <c r="AP32" s="366"/>
      <c r="AQ32" s="366"/>
      <c r="AR32" s="366"/>
      <c r="AS32" s="366"/>
      <c r="AT32" s="366"/>
      <c r="AU32" s="366"/>
      <c r="AV32" s="366"/>
      <c r="AW32" s="366"/>
      <c r="AX32" s="366"/>
      <c r="AY32" s="366"/>
      <c r="AZ32" s="366"/>
      <c r="BA32" s="366"/>
      <c r="BB32" s="366"/>
      <c r="BC32" s="366"/>
      <c r="BE32" s="366" t="s">
        <v>182</v>
      </c>
      <c r="BF32" s="366"/>
      <c r="BG32" s="366"/>
      <c r="BH32" s="366"/>
      <c r="BI32" s="366"/>
      <c r="BJ32" s="366"/>
      <c r="BK32" s="366"/>
      <c r="BL32" s="366"/>
      <c r="BM32" s="366"/>
      <c r="BN32" s="366"/>
      <c r="BO32" s="366"/>
      <c r="BP32" s="366"/>
      <c r="BQ32" s="366"/>
      <c r="BR32" s="366"/>
      <c r="BS32" s="366"/>
      <c r="BT32" s="366"/>
      <c r="BU32" s="366"/>
      <c r="BW32" s="366" t="s">
        <v>183</v>
      </c>
      <c r="BX32" s="366"/>
      <c r="BY32" s="366"/>
      <c r="BZ32" s="366"/>
      <c r="CA32" s="366"/>
      <c r="CB32" s="366"/>
      <c r="CC32" s="366"/>
      <c r="CD32" s="366"/>
      <c r="CE32" s="366"/>
      <c r="CF32" s="366"/>
      <c r="CG32" s="366"/>
      <c r="CH32" s="366"/>
      <c r="CI32" s="366"/>
      <c r="CJ32" s="366"/>
      <c r="CK32" s="366"/>
      <c r="CL32" s="366"/>
      <c r="CM32" s="366"/>
      <c r="CO32" s="366" t="s">
        <v>184</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185</v>
      </c>
      <c r="D33" s="358"/>
      <c r="E33" s="357" t="s">
        <v>186</v>
      </c>
      <c r="F33" s="357"/>
      <c r="G33" s="357"/>
      <c r="H33" s="357"/>
      <c r="I33" s="357"/>
      <c r="J33" s="357"/>
      <c r="K33" s="357"/>
      <c r="L33" s="357"/>
      <c r="M33" s="357"/>
      <c r="N33" s="357"/>
      <c r="O33" s="357"/>
      <c r="P33" s="357"/>
      <c r="Q33" s="357"/>
      <c r="R33" s="357"/>
      <c r="S33" s="357"/>
      <c r="T33" s="167"/>
      <c r="U33" s="358" t="s">
        <v>185</v>
      </c>
      <c r="V33" s="358"/>
      <c r="W33" s="357" t="s">
        <v>186</v>
      </c>
      <c r="X33" s="357"/>
      <c r="Y33" s="357"/>
      <c r="Z33" s="357"/>
      <c r="AA33" s="357"/>
      <c r="AB33" s="357"/>
      <c r="AC33" s="357"/>
      <c r="AD33" s="357"/>
      <c r="AE33" s="357"/>
      <c r="AF33" s="357"/>
      <c r="AG33" s="357"/>
      <c r="AH33" s="357"/>
      <c r="AI33" s="357"/>
      <c r="AJ33" s="357"/>
      <c r="AK33" s="357"/>
      <c r="AL33" s="167"/>
      <c r="AM33" s="358" t="s">
        <v>185</v>
      </c>
      <c r="AN33" s="358"/>
      <c r="AO33" s="357" t="s">
        <v>186</v>
      </c>
      <c r="AP33" s="357"/>
      <c r="AQ33" s="357"/>
      <c r="AR33" s="357"/>
      <c r="AS33" s="357"/>
      <c r="AT33" s="357"/>
      <c r="AU33" s="357"/>
      <c r="AV33" s="357"/>
      <c r="AW33" s="357"/>
      <c r="AX33" s="357"/>
      <c r="AY33" s="357"/>
      <c r="AZ33" s="357"/>
      <c r="BA33" s="357"/>
      <c r="BB33" s="357"/>
      <c r="BC33" s="357"/>
      <c r="BD33" s="173"/>
      <c r="BE33" s="357" t="s">
        <v>187</v>
      </c>
      <c r="BF33" s="357"/>
      <c r="BG33" s="357" t="s">
        <v>188</v>
      </c>
      <c r="BH33" s="357"/>
      <c r="BI33" s="357"/>
      <c r="BJ33" s="357"/>
      <c r="BK33" s="357"/>
      <c r="BL33" s="357"/>
      <c r="BM33" s="357"/>
      <c r="BN33" s="357"/>
      <c r="BO33" s="357"/>
      <c r="BP33" s="357"/>
      <c r="BQ33" s="357"/>
      <c r="BR33" s="357"/>
      <c r="BS33" s="357"/>
      <c r="BT33" s="357"/>
      <c r="BU33" s="357"/>
      <c r="BV33" s="173"/>
      <c r="BW33" s="358" t="s">
        <v>187</v>
      </c>
      <c r="BX33" s="358"/>
      <c r="BY33" s="357" t="s">
        <v>189</v>
      </c>
      <c r="BZ33" s="357"/>
      <c r="CA33" s="357"/>
      <c r="CB33" s="357"/>
      <c r="CC33" s="357"/>
      <c r="CD33" s="357"/>
      <c r="CE33" s="357"/>
      <c r="CF33" s="357"/>
      <c r="CG33" s="357"/>
      <c r="CH33" s="357"/>
      <c r="CI33" s="357"/>
      <c r="CJ33" s="357"/>
      <c r="CK33" s="357"/>
      <c r="CL33" s="357"/>
      <c r="CM33" s="357"/>
      <c r="CN33" s="167"/>
      <c r="CO33" s="358" t="s">
        <v>185</v>
      </c>
      <c r="CP33" s="358"/>
      <c r="CQ33" s="357" t="s">
        <v>190</v>
      </c>
      <c r="CR33" s="357"/>
      <c r="CS33" s="357"/>
      <c r="CT33" s="357"/>
      <c r="CU33" s="357"/>
      <c r="CV33" s="357"/>
      <c r="CW33" s="357"/>
      <c r="CX33" s="357"/>
      <c r="CY33" s="357"/>
      <c r="CZ33" s="357"/>
      <c r="DA33" s="357"/>
      <c r="DB33" s="357"/>
      <c r="DC33" s="357"/>
      <c r="DD33" s="357"/>
      <c r="DE33" s="357"/>
      <c r="DF33" s="167"/>
      <c r="DG33" s="356" t="s">
        <v>191</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鹿児島県市町村総合事務組合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杜氏の里笠沙</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病院事業会計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南薩地区衛生管理組合</v>
      </c>
      <c r="BZ35" s="355"/>
      <c r="CA35" s="355"/>
      <c r="CB35" s="355"/>
      <c r="CC35" s="355"/>
      <c r="CD35" s="355"/>
      <c r="CE35" s="355"/>
      <c r="CF35" s="355"/>
      <c r="CG35" s="355"/>
      <c r="CH35" s="355"/>
      <c r="CI35" s="355"/>
      <c r="CJ35" s="355"/>
      <c r="CK35" s="355"/>
      <c r="CL35" s="355"/>
      <c r="CM35" s="355"/>
      <c r="CN35" s="163"/>
      <c r="CO35" s="354">
        <f t="shared" ref="CO35:CO43" si="3">IF(CQ35="","",CO34+1)</f>
        <v>18</v>
      </c>
      <c r="CP35" s="354"/>
      <c r="CQ35" s="355" t="str">
        <f>IF('各会計、関係団体の財政状況及び健全化判断比率'!BS8="","",'各会計、関係団体の財政状況及び健全化判断比率'!BS8)</f>
        <v>南さつま市農業公社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8</v>
      </c>
      <c r="AN36" s="354"/>
      <c r="AO36" s="355" t="str">
        <f>IF('各会計、関係団体の財政状況及び健全化判断比率'!B34="","",'各会計、関係団体の財政状況及び健全化判断比率'!B34)</f>
        <v>下水道事業会計（公共下水道事業）</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指宿南九州消防組合</v>
      </c>
      <c r="BZ36" s="355"/>
      <c r="CA36" s="355"/>
      <c r="CB36" s="355"/>
      <c r="CC36" s="355"/>
      <c r="CD36" s="355"/>
      <c r="CE36" s="355"/>
      <c r="CF36" s="355"/>
      <c r="CG36" s="355"/>
      <c r="CH36" s="355"/>
      <c r="CI36" s="355"/>
      <c r="CJ36" s="355"/>
      <c r="CK36" s="355"/>
      <c r="CL36" s="355"/>
      <c r="CM36" s="355"/>
      <c r="CN36" s="163"/>
      <c r="CO36" s="354">
        <f t="shared" si="3"/>
        <v>19</v>
      </c>
      <c r="CP36" s="354"/>
      <c r="CQ36" s="355" t="str">
        <f>IF('各会計、関係団体の財政状況及び健全化判断比率'!BS9="","",'各会計、関係団体の財政状況及び健全化判断比率'!BS9)</f>
        <v>南薩木材加工センター</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交通災害共済特別会計</v>
      </c>
      <c r="X37" s="355"/>
      <c r="Y37" s="355"/>
      <c r="Z37" s="355"/>
      <c r="AA37" s="355"/>
      <c r="AB37" s="355"/>
      <c r="AC37" s="355"/>
      <c r="AD37" s="355"/>
      <c r="AE37" s="355"/>
      <c r="AF37" s="355"/>
      <c r="AG37" s="355"/>
      <c r="AH37" s="355"/>
      <c r="AI37" s="355"/>
      <c r="AJ37" s="355"/>
      <c r="AK37" s="355"/>
      <c r="AL37" s="163"/>
      <c r="AM37" s="354">
        <f t="shared" si="0"/>
        <v>9</v>
      </c>
      <c r="AN37" s="354"/>
      <c r="AO37" s="355" t="str">
        <f>IF('各会計、関係団体の財政状況及び健全化判断比率'!B35="","",'各会計、関係団体の財政状況及び健全化判断比率'!B35)</f>
        <v>下水道事業会計（漁業集落排水事業）</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南薩介護保険事務組合</v>
      </c>
      <c r="BZ37" s="355"/>
      <c r="CA37" s="355"/>
      <c r="CB37" s="355"/>
      <c r="CC37" s="355"/>
      <c r="CD37" s="355"/>
      <c r="CE37" s="355"/>
      <c r="CF37" s="355"/>
      <c r="CG37" s="355"/>
      <c r="CH37" s="355"/>
      <c r="CI37" s="355"/>
      <c r="CJ37" s="355"/>
      <c r="CK37" s="355"/>
      <c r="CL37" s="355"/>
      <c r="CM37" s="355"/>
      <c r="CN37" s="163"/>
      <c r="CO37" s="354">
        <f t="shared" si="3"/>
        <v>20</v>
      </c>
      <c r="CP37" s="354"/>
      <c r="CQ37" s="355" t="str">
        <f>IF('各会計、関係団体の財政状況及び健全化判断比率'!BS10="","",'各会計、関係団体の財政状況及び健全化判断比率'!BS10)</f>
        <v>南さつま食肉流通センター</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f t="shared" si="0"/>
        <v>10</v>
      </c>
      <c r="AN38" s="354"/>
      <c r="AO38" s="355" t="str">
        <f>IF('各会計、関係団体の財政状況及び健全化判断比率'!B36="","",'各会計、関係団体の財政状況及び健全化判断比率'!B36)</f>
        <v>下水道事業会計（農業集落排水事業）</v>
      </c>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15</v>
      </c>
      <c r="BX38" s="354"/>
      <c r="BY38" s="355" t="str">
        <f>IF('各会計、関係団体の財政状況及び健全化判断比率'!B72="","",'各会計、関係団体の財政状況及び健全化判断比率'!B72)</f>
        <v>鹿児島県後期高齢者医療広域連合（一般会計）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16</v>
      </c>
      <c r="BX39" s="354"/>
      <c r="BY39" s="355" t="str">
        <f>IF('各会計、関係団体の財政状況及び健全化判断比率'!B73="","",'各会計、関係団体の財政状況及び健全化判断比率'!B73)</f>
        <v>鹿児島県後期高齢者医療広域連合（特別会計）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npHB2QAO935MpylL3Fuzz1mUO6Vm/HVxdMLyJ0n/0/Dge7mlrESYmblGS7RfPbDPbTHBG5FBrOq14dCrCoTWiw==" saltValue="FzqPP5+619iT0z8xw++xj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533</v>
      </c>
      <c r="D34" s="1136"/>
      <c r="E34" s="1137"/>
      <c r="F34" s="32">
        <v>8.5500000000000007</v>
      </c>
      <c r="G34" s="33">
        <v>8.6</v>
      </c>
      <c r="H34" s="33">
        <v>8.44</v>
      </c>
      <c r="I34" s="33">
        <v>8.73</v>
      </c>
      <c r="J34" s="34">
        <v>9.9700000000000006</v>
      </c>
      <c r="K34" s="22"/>
      <c r="L34" s="22"/>
      <c r="M34" s="22"/>
      <c r="N34" s="22"/>
      <c r="O34" s="22"/>
      <c r="P34" s="22"/>
    </row>
    <row r="35" spans="1:16" ht="39" customHeight="1" x14ac:dyDescent="0.2">
      <c r="A35" s="22"/>
      <c r="B35" s="35"/>
      <c r="C35" s="1132" t="s">
        <v>534</v>
      </c>
      <c r="D35" s="1132"/>
      <c r="E35" s="1133"/>
      <c r="F35" s="36">
        <v>7</v>
      </c>
      <c r="G35" s="37">
        <v>6.97</v>
      </c>
      <c r="H35" s="37">
        <v>2.25</v>
      </c>
      <c r="I35" s="37">
        <v>7.21</v>
      </c>
      <c r="J35" s="38">
        <v>6.93</v>
      </c>
      <c r="K35" s="22"/>
      <c r="L35" s="22"/>
      <c r="M35" s="22"/>
      <c r="N35" s="22"/>
      <c r="O35" s="22"/>
      <c r="P35" s="22"/>
    </row>
    <row r="36" spans="1:16" ht="39" customHeight="1" x14ac:dyDescent="0.2">
      <c r="A36" s="22"/>
      <c r="B36" s="35"/>
      <c r="C36" s="1132" t="s">
        <v>535</v>
      </c>
      <c r="D36" s="1132"/>
      <c r="E36" s="1133"/>
      <c r="F36" s="36">
        <v>0.97</v>
      </c>
      <c r="G36" s="37">
        <v>1.28</v>
      </c>
      <c r="H36" s="37">
        <v>1.52</v>
      </c>
      <c r="I36" s="37">
        <v>1.9</v>
      </c>
      <c r="J36" s="38">
        <v>2.0699999999999998</v>
      </c>
      <c r="K36" s="22"/>
      <c r="L36" s="22"/>
      <c r="M36" s="22"/>
      <c r="N36" s="22"/>
      <c r="O36" s="22"/>
      <c r="P36" s="22"/>
    </row>
    <row r="37" spans="1:16" ht="39" customHeight="1" x14ac:dyDescent="0.2">
      <c r="A37" s="22"/>
      <c r="B37" s="35"/>
      <c r="C37" s="1132" t="s">
        <v>536</v>
      </c>
      <c r="D37" s="1132"/>
      <c r="E37" s="1133"/>
      <c r="F37" s="36">
        <v>0.43</v>
      </c>
      <c r="G37" s="37">
        <v>1.26</v>
      </c>
      <c r="H37" s="37">
        <v>1.02</v>
      </c>
      <c r="I37" s="37">
        <v>0.92</v>
      </c>
      <c r="J37" s="38">
        <v>1.44</v>
      </c>
      <c r="K37" s="22"/>
      <c r="L37" s="22"/>
      <c r="M37" s="22"/>
      <c r="N37" s="22"/>
      <c r="O37" s="22"/>
      <c r="P37" s="22"/>
    </row>
    <row r="38" spans="1:16" ht="39" customHeight="1" x14ac:dyDescent="0.2">
      <c r="A38" s="22"/>
      <c r="B38" s="35"/>
      <c r="C38" s="1132" t="s">
        <v>537</v>
      </c>
      <c r="D38" s="1132"/>
      <c r="E38" s="1133"/>
      <c r="F38" s="36">
        <v>0.68</v>
      </c>
      <c r="G38" s="37">
        <v>1.63</v>
      </c>
      <c r="H38" s="37">
        <v>2.21</v>
      </c>
      <c r="I38" s="37">
        <v>2.0299999999999998</v>
      </c>
      <c r="J38" s="38">
        <v>1.42</v>
      </c>
      <c r="K38" s="22"/>
      <c r="L38" s="22"/>
      <c r="M38" s="22"/>
      <c r="N38" s="22"/>
      <c r="O38" s="22"/>
      <c r="P38" s="22"/>
    </row>
    <row r="39" spans="1:16" ht="39" customHeight="1" x14ac:dyDescent="0.2">
      <c r="A39" s="22"/>
      <c r="B39" s="35"/>
      <c r="C39" s="1132" t="s">
        <v>538</v>
      </c>
      <c r="D39" s="1132"/>
      <c r="E39" s="1133"/>
      <c r="F39" s="36" t="s">
        <v>488</v>
      </c>
      <c r="G39" s="37" t="s">
        <v>488</v>
      </c>
      <c r="H39" s="37" t="s">
        <v>488</v>
      </c>
      <c r="I39" s="37" t="s">
        <v>488</v>
      </c>
      <c r="J39" s="38">
        <v>1.37</v>
      </c>
      <c r="K39" s="22"/>
      <c r="L39" s="22"/>
      <c r="M39" s="22"/>
      <c r="N39" s="22"/>
      <c r="O39" s="22"/>
      <c r="P39" s="22"/>
    </row>
    <row r="40" spans="1:16" ht="39" customHeight="1" x14ac:dyDescent="0.2">
      <c r="A40" s="22"/>
      <c r="B40" s="35"/>
      <c r="C40" s="1132" t="s">
        <v>539</v>
      </c>
      <c r="D40" s="1132"/>
      <c r="E40" s="1133"/>
      <c r="F40" s="36" t="s">
        <v>488</v>
      </c>
      <c r="G40" s="37" t="s">
        <v>488</v>
      </c>
      <c r="H40" s="37" t="s">
        <v>488</v>
      </c>
      <c r="I40" s="37" t="s">
        <v>488</v>
      </c>
      <c r="J40" s="38">
        <v>0.18</v>
      </c>
      <c r="K40" s="22"/>
      <c r="L40" s="22"/>
      <c r="M40" s="22"/>
      <c r="N40" s="22"/>
      <c r="O40" s="22"/>
      <c r="P40" s="22"/>
    </row>
    <row r="41" spans="1:16" ht="39" customHeight="1" x14ac:dyDescent="0.2">
      <c r="A41" s="22"/>
      <c r="B41" s="35"/>
      <c r="C41" s="1132" t="s">
        <v>540</v>
      </c>
      <c r="D41" s="1132"/>
      <c r="E41" s="1133"/>
      <c r="F41" s="36" t="s">
        <v>488</v>
      </c>
      <c r="G41" s="37" t="s">
        <v>488</v>
      </c>
      <c r="H41" s="37" t="s">
        <v>488</v>
      </c>
      <c r="I41" s="37" t="s">
        <v>488</v>
      </c>
      <c r="J41" s="38">
        <v>0.13</v>
      </c>
      <c r="K41" s="22"/>
      <c r="L41" s="22"/>
      <c r="M41" s="22"/>
      <c r="N41" s="22"/>
      <c r="O41" s="22"/>
      <c r="P41" s="22"/>
    </row>
    <row r="42" spans="1:16" ht="39" customHeight="1" x14ac:dyDescent="0.2">
      <c r="A42" s="22"/>
      <c r="B42" s="39"/>
      <c r="C42" s="1132" t="s">
        <v>541</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542</v>
      </c>
      <c r="D43" s="1134"/>
      <c r="E43" s="1135"/>
      <c r="F43" s="41">
        <v>0.33</v>
      </c>
      <c r="G43" s="42">
        <v>0.71</v>
      </c>
      <c r="H43" s="42">
        <v>0.88</v>
      </c>
      <c r="I43" s="42">
        <v>1.47</v>
      </c>
      <c r="J43" s="43">
        <v>0.01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wzxHXqTpHQI3gfS6zzILXt/yX9X2GOjYmWu8x4koIjh2+GVza6YXS7DgpZnTGL1dlbfU19nbjvcm7zemgx2NAg==" saltValue="WLnLJXY44LVGj0E19stG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3067</v>
      </c>
      <c r="L45" s="58">
        <v>3005</v>
      </c>
      <c r="M45" s="58">
        <v>3114</v>
      </c>
      <c r="N45" s="58">
        <v>2966</v>
      </c>
      <c r="O45" s="59">
        <v>2802</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2">
      <c r="A48" s="46"/>
      <c r="B48" s="1163"/>
      <c r="C48" s="1164"/>
      <c r="D48" s="60"/>
      <c r="E48" s="1140" t="s">
        <v>13</v>
      </c>
      <c r="F48" s="1140"/>
      <c r="G48" s="1140"/>
      <c r="H48" s="1140"/>
      <c r="I48" s="1140"/>
      <c r="J48" s="1141"/>
      <c r="K48" s="61">
        <v>154</v>
      </c>
      <c r="L48" s="62">
        <v>166</v>
      </c>
      <c r="M48" s="62">
        <v>174</v>
      </c>
      <c r="N48" s="62">
        <v>171</v>
      </c>
      <c r="O48" s="63">
        <v>195</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488</v>
      </c>
      <c r="L49" s="62" t="s">
        <v>488</v>
      </c>
      <c r="M49" s="62" t="s">
        <v>488</v>
      </c>
      <c r="N49" s="62" t="s">
        <v>488</v>
      </c>
      <c r="O49" s="63" t="s">
        <v>488</v>
      </c>
      <c r="P49" s="46"/>
      <c r="Q49" s="46"/>
      <c r="R49" s="46"/>
      <c r="S49" s="46"/>
      <c r="T49" s="46"/>
      <c r="U49" s="46"/>
    </row>
    <row r="50" spans="1:21" ht="30.75" customHeight="1" x14ac:dyDescent="0.2">
      <c r="A50" s="46"/>
      <c r="B50" s="1163"/>
      <c r="C50" s="1164"/>
      <c r="D50" s="60"/>
      <c r="E50" s="1140" t="s">
        <v>15</v>
      </c>
      <c r="F50" s="1140"/>
      <c r="G50" s="1140"/>
      <c r="H50" s="1140"/>
      <c r="I50" s="1140"/>
      <c r="J50" s="1141"/>
      <c r="K50" s="61">
        <v>33</v>
      </c>
      <c r="L50" s="62">
        <v>33</v>
      </c>
      <c r="M50" s="62">
        <v>22</v>
      </c>
      <c r="N50" s="62">
        <v>22</v>
      </c>
      <c r="O50" s="63">
        <v>22</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v>1</v>
      </c>
      <c r="M51" s="62" t="s">
        <v>488</v>
      </c>
      <c r="N51" s="62" t="s">
        <v>488</v>
      </c>
      <c r="O51" s="63" t="s">
        <v>488</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2473</v>
      </c>
      <c r="L52" s="62">
        <v>2426</v>
      </c>
      <c r="M52" s="62">
        <v>2517</v>
      </c>
      <c r="N52" s="62">
        <v>2396</v>
      </c>
      <c r="O52" s="63">
        <v>2289</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781</v>
      </c>
      <c r="L53" s="67">
        <v>779</v>
      </c>
      <c r="M53" s="67">
        <v>793</v>
      </c>
      <c r="N53" s="67">
        <v>763</v>
      </c>
      <c r="O53" s="68">
        <v>730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4NZPY0zdyCBRaJcwIzQDlUnvofzPgXE/bqJq8jhTVZgi0l6+IPjWjci8sbXjKeDX1Hft6K4uDUQwDsDCvl8xw==" saltValue="cdWcU91bawBooRqeaVu1i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30</v>
      </c>
      <c r="C41" s="1182"/>
      <c r="D41" s="103"/>
      <c r="E41" s="1183" t="s">
        <v>31</v>
      </c>
      <c r="F41" s="1183"/>
      <c r="G41" s="1183"/>
      <c r="H41" s="1184"/>
      <c r="I41" s="330">
        <v>29896</v>
      </c>
      <c r="J41" s="331">
        <v>29210</v>
      </c>
      <c r="K41" s="331">
        <v>28732</v>
      </c>
      <c r="L41" s="331">
        <v>30246</v>
      </c>
      <c r="M41" s="332">
        <v>31120</v>
      </c>
    </row>
    <row r="42" spans="2:13" ht="27.75" customHeight="1" x14ac:dyDescent="0.2">
      <c r="B42" s="1171"/>
      <c r="C42" s="1172"/>
      <c r="D42" s="104"/>
      <c r="E42" s="1175" t="s">
        <v>32</v>
      </c>
      <c r="F42" s="1175"/>
      <c r="G42" s="1175"/>
      <c r="H42" s="1176"/>
      <c r="I42" s="333">
        <v>344</v>
      </c>
      <c r="J42" s="334">
        <v>374</v>
      </c>
      <c r="K42" s="334">
        <v>318</v>
      </c>
      <c r="L42" s="334">
        <v>261</v>
      </c>
      <c r="M42" s="335">
        <v>205</v>
      </c>
    </row>
    <row r="43" spans="2:13" ht="27.75" customHeight="1" x14ac:dyDescent="0.2">
      <c r="B43" s="1171"/>
      <c r="C43" s="1172"/>
      <c r="D43" s="104"/>
      <c r="E43" s="1175" t="s">
        <v>33</v>
      </c>
      <c r="F43" s="1175"/>
      <c r="G43" s="1175"/>
      <c r="H43" s="1176"/>
      <c r="I43" s="333">
        <v>1700</v>
      </c>
      <c r="J43" s="334">
        <v>2433</v>
      </c>
      <c r="K43" s="334">
        <v>2971</v>
      </c>
      <c r="L43" s="334">
        <v>3106</v>
      </c>
      <c r="M43" s="335">
        <v>3118</v>
      </c>
    </row>
    <row r="44" spans="2:13" ht="27.75" customHeight="1" x14ac:dyDescent="0.2">
      <c r="B44" s="1171"/>
      <c r="C44" s="1172"/>
      <c r="D44" s="104"/>
      <c r="E44" s="1175" t="s">
        <v>34</v>
      </c>
      <c r="F44" s="1175"/>
      <c r="G44" s="1175"/>
      <c r="H44" s="1176"/>
      <c r="I44" s="333">
        <v>307</v>
      </c>
      <c r="J44" s="334">
        <v>241</v>
      </c>
      <c r="K44" s="334">
        <v>175</v>
      </c>
      <c r="L44" s="334">
        <v>112</v>
      </c>
      <c r="M44" s="335">
        <v>45</v>
      </c>
    </row>
    <row r="45" spans="2:13" ht="27.75" customHeight="1" x14ac:dyDescent="0.2">
      <c r="B45" s="1171"/>
      <c r="C45" s="1172"/>
      <c r="D45" s="104"/>
      <c r="E45" s="1175" t="s">
        <v>35</v>
      </c>
      <c r="F45" s="1175"/>
      <c r="G45" s="1175"/>
      <c r="H45" s="1176"/>
      <c r="I45" s="333">
        <v>3117</v>
      </c>
      <c r="J45" s="334">
        <v>2910</v>
      </c>
      <c r="K45" s="334">
        <v>2781</v>
      </c>
      <c r="L45" s="334">
        <v>2821</v>
      </c>
      <c r="M45" s="335">
        <v>2771</v>
      </c>
    </row>
    <row r="46" spans="2:13" ht="27.75" customHeight="1" x14ac:dyDescent="0.2">
      <c r="B46" s="1171"/>
      <c r="C46" s="1172"/>
      <c r="D46" s="105"/>
      <c r="E46" s="1175" t="s">
        <v>36</v>
      </c>
      <c r="F46" s="1175"/>
      <c r="G46" s="1175"/>
      <c r="H46" s="1176"/>
      <c r="I46" s="333">
        <v>26</v>
      </c>
      <c r="J46" s="334">
        <v>7</v>
      </c>
      <c r="K46" s="334">
        <v>7</v>
      </c>
      <c r="L46" s="334">
        <v>6</v>
      </c>
      <c r="M46" s="335">
        <v>46</v>
      </c>
    </row>
    <row r="47" spans="2:13" ht="27.75" customHeight="1" x14ac:dyDescent="0.2">
      <c r="B47" s="1171"/>
      <c r="C47" s="1172"/>
      <c r="D47" s="106"/>
      <c r="E47" s="1185" t="s">
        <v>37</v>
      </c>
      <c r="F47" s="1186"/>
      <c r="G47" s="1186"/>
      <c r="H47" s="1187"/>
      <c r="I47" s="333" t="s">
        <v>488</v>
      </c>
      <c r="J47" s="334" t="s">
        <v>488</v>
      </c>
      <c r="K47" s="334" t="s">
        <v>488</v>
      </c>
      <c r="L47" s="334" t="s">
        <v>488</v>
      </c>
      <c r="M47" s="335" t="s">
        <v>488</v>
      </c>
    </row>
    <row r="48" spans="2:13" ht="27.75" customHeight="1" x14ac:dyDescent="0.2">
      <c r="B48" s="1171"/>
      <c r="C48" s="1172"/>
      <c r="D48" s="104"/>
      <c r="E48" s="1175" t="s">
        <v>38</v>
      </c>
      <c r="F48" s="1175"/>
      <c r="G48" s="1175"/>
      <c r="H48" s="1176"/>
      <c r="I48" s="333" t="s">
        <v>488</v>
      </c>
      <c r="J48" s="334" t="s">
        <v>488</v>
      </c>
      <c r="K48" s="334" t="s">
        <v>488</v>
      </c>
      <c r="L48" s="334" t="s">
        <v>488</v>
      </c>
      <c r="M48" s="335" t="s">
        <v>488</v>
      </c>
    </row>
    <row r="49" spans="2:13" ht="27.75" customHeight="1" x14ac:dyDescent="0.2">
      <c r="B49" s="1173"/>
      <c r="C49" s="1174"/>
      <c r="D49" s="104"/>
      <c r="E49" s="1175" t="s">
        <v>39</v>
      </c>
      <c r="F49" s="1175"/>
      <c r="G49" s="1175"/>
      <c r="H49" s="1176"/>
      <c r="I49" s="333" t="s">
        <v>488</v>
      </c>
      <c r="J49" s="334" t="s">
        <v>488</v>
      </c>
      <c r="K49" s="334" t="s">
        <v>488</v>
      </c>
      <c r="L49" s="334" t="s">
        <v>488</v>
      </c>
      <c r="M49" s="335" t="s">
        <v>488</v>
      </c>
    </row>
    <row r="50" spans="2:13" ht="27.75" customHeight="1" x14ac:dyDescent="0.2">
      <c r="B50" s="1169" t="s">
        <v>40</v>
      </c>
      <c r="C50" s="1170"/>
      <c r="D50" s="107"/>
      <c r="E50" s="1175" t="s">
        <v>41</v>
      </c>
      <c r="F50" s="1175"/>
      <c r="G50" s="1175"/>
      <c r="H50" s="1176"/>
      <c r="I50" s="333">
        <v>20818</v>
      </c>
      <c r="J50" s="334">
        <v>23008</v>
      </c>
      <c r="K50" s="334">
        <v>25591</v>
      </c>
      <c r="L50" s="334">
        <v>27629</v>
      </c>
      <c r="M50" s="335">
        <v>29398</v>
      </c>
    </row>
    <row r="51" spans="2:13" ht="27.75" customHeight="1" x14ac:dyDescent="0.2">
      <c r="B51" s="1171"/>
      <c r="C51" s="1172"/>
      <c r="D51" s="104"/>
      <c r="E51" s="1175" t="s">
        <v>42</v>
      </c>
      <c r="F51" s="1175"/>
      <c r="G51" s="1175"/>
      <c r="H51" s="1176"/>
      <c r="I51" s="333">
        <v>921</v>
      </c>
      <c r="J51" s="334">
        <v>808</v>
      </c>
      <c r="K51" s="334">
        <v>663</v>
      </c>
      <c r="L51" s="334">
        <v>565</v>
      </c>
      <c r="M51" s="335">
        <v>467</v>
      </c>
    </row>
    <row r="52" spans="2:13" ht="27.75" customHeight="1" x14ac:dyDescent="0.2">
      <c r="B52" s="1173"/>
      <c r="C52" s="1174"/>
      <c r="D52" s="104"/>
      <c r="E52" s="1175" t="s">
        <v>43</v>
      </c>
      <c r="F52" s="1175"/>
      <c r="G52" s="1175"/>
      <c r="H52" s="1176"/>
      <c r="I52" s="333">
        <v>25946</v>
      </c>
      <c r="J52" s="334">
        <v>24412</v>
      </c>
      <c r="K52" s="334">
        <v>24178</v>
      </c>
      <c r="L52" s="334">
        <v>26393</v>
      </c>
      <c r="M52" s="335">
        <v>26839</v>
      </c>
    </row>
    <row r="53" spans="2:13" ht="27.75" customHeight="1" thickBot="1" x14ac:dyDescent="0.25">
      <c r="B53" s="1177" t="s">
        <v>19</v>
      </c>
      <c r="C53" s="1178"/>
      <c r="D53" s="108"/>
      <c r="E53" s="1179" t="s">
        <v>44</v>
      </c>
      <c r="F53" s="1179"/>
      <c r="G53" s="1179"/>
      <c r="H53" s="1180"/>
      <c r="I53" s="336">
        <v>-12296</v>
      </c>
      <c r="J53" s="337">
        <v>-13052</v>
      </c>
      <c r="K53" s="337">
        <v>-15448</v>
      </c>
      <c r="L53" s="337">
        <v>-18036</v>
      </c>
      <c r="M53" s="338">
        <v>-19399</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f2Pikf5N+ojaNE8m499pCmCreHfjMxWGykks7MXiZkHkgtHgL/wW0Zq1okUSXzgiUI0MQkBOungxl4a+zmSW2g==" saltValue="TThJifn2DpliRTXBw+t64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1947</v>
      </c>
      <c r="G55" s="339">
        <v>1771</v>
      </c>
      <c r="H55" s="340">
        <v>2184</v>
      </c>
    </row>
    <row r="56" spans="2:8" ht="52.5" customHeight="1" x14ac:dyDescent="0.2">
      <c r="B56" s="120"/>
      <c r="C56" s="1198" t="s">
        <v>47</v>
      </c>
      <c r="D56" s="1198"/>
      <c r="E56" s="1199"/>
      <c r="F56" s="341">
        <v>7212</v>
      </c>
      <c r="G56" s="341">
        <v>7282</v>
      </c>
      <c r="H56" s="342">
        <v>7364</v>
      </c>
    </row>
    <row r="57" spans="2:8" ht="53.25" customHeight="1" x14ac:dyDescent="0.2">
      <c r="B57" s="120"/>
      <c r="C57" s="1200" t="s">
        <v>48</v>
      </c>
      <c r="D57" s="1200"/>
      <c r="E57" s="1201"/>
      <c r="F57" s="343">
        <v>15634</v>
      </c>
      <c r="G57" s="343">
        <v>17538</v>
      </c>
      <c r="H57" s="344">
        <v>18681</v>
      </c>
    </row>
    <row r="58" spans="2:8" ht="45.75" customHeight="1" x14ac:dyDescent="0.2">
      <c r="B58" s="121"/>
      <c r="C58" s="1188" t="s">
        <v>559</v>
      </c>
      <c r="D58" s="1189"/>
      <c r="E58" s="1190"/>
      <c r="F58" s="345">
        <v>6917</v>
      </c>
      <c r="G58" s="345">
        <v>8320</v>
      </c>
      <c r="H58" s="346">
        <v>9255</v>
      </c>
    </row>
    <row r="59" spans="2:8" ht="45.75" customHeight="1" x14ac:dyDescent="0.2">
      <c r="B59" s="121"/>
      <c r="C59" s="1188" t="s">
        <v>560</v>
      </c>
      <c r="D59" s="1189"/>
      <c r="E59" s="1190"/>
      <c r="F59" s="345">
        <v>4537</v>
      </c>
      <c r="G59" s="345">
        <v>4441</v>
      </c>
      <c r="H59" s="346">
        <v>4753</v>
      </c>
    </row>
    <row r="60" spans="2:8" ht="45.75" customHeight="1" x14ac:dyDescent="0.2">
      <c r="B60" s="121"/>
      <c r="C60" s="1188" t="s">
        <v>561</v>
      </c>
      <c r="D60" s="1189"/>
      <c r="E60" s="1190"/>
      <c r="F60" s="345">
        <v>1225</v>
      </c>
      <c r="G60" s="345">
        <v>1549</v>
      </c>
      <c r="H60" s="346">
        <v>1512</v>
      </c>
    </row>
    <row r="61" spans="2:8" ht="45.75" customHeight="1" x14ac:dyDescent="0.2">
      <c r="B61" s="121"/>
      <c r="C61" s="1188" t="s">
        <v>562</v>
      </c>
      <c r="D61" s="1189"/>
      <c r="E61" s="1190"/>
      <c r="F61" s="345">
        <v>1014</v>
      </c>
      <c r="G61" s="345">
        <v>1016</v>
      </c>
      <c r="H61" s="346">
        <v>1017</v>
      </c>
    </row>
    <row r="62" spans="2:8" ht="45.75" customHeight="1" thickBot="1" x14ac:dyDescent="0.25">
      <c r="B62" s="122"/>
      <c r="C62" s="1191" t="s">
        <v>563</v>
      </c>
      <c r="D62" s="1192"/>
      <c r="E62" s="1193"/>
      <c r="F62" s="347">
        <v>641</v>
      </c>
      <c r="G62" s="347">
        <v>913</v>
      </c>
      <c r="H62" s="348">
        <v>844</v>
      </c>
    </row>
    <row r="63" spans="2:8" ht="52.5" customHeight="1" thickBot="1" x14ac:dyDescent="0.25">
      <c r="B63" s="123"/>
      <c r="C63" s="1194" t="s">
        <v>49</v>
      </c>
      <c r="D63" s="1194"/>
      <c r="E63" s="1195"/>
      <c r="F63" s="349">
        <v>24793</v>
      </c>
      <c r="G63" s="349">
        <v>26590</v>
      </c>
      <c r="H63" s="350">
        <v>28229</v>
      </c>
    </row>
    <row r="64" spans="2:8" ht="13" x14ac:dyDescent="0.2"/>
  </sheetData>
  <sheetProtection algorithmName="SHA-512" hashValue="HjVs0WHjywNgAniI+vOLPR7AMzjJo0ELXXjIh8n0XPY6rnw0p7mFFL+4veI00qQ5AQTzwfKZjqSu2BAdVd48XA==" saltValue="/CnK9sXJ757XWFtqRC3T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132174</v>
      </c>
      <c r="E3" s="142"/>
      <c r="F3" s="143">
        <v>92632</v>
      </c>
      <c r="G3" s="144"/>
      <c r="H3" s="145"/>
    </row>
    <row r="4" spans="1:8" x14ac:dyDescent="0.2">
      <c r="A4" s="146"/>
      <c r="B4" s="147"/>
      <c r="C4" s="148"/>
      <c r="D4" s="149">
        <v>67610</v>
      </c>
      <c r="E4" s="150"/>
      <c r="F4" s="151">
        <v>47978</v>
      </c>
      <c r="G4" s="152"/>
      <c r="H4" s="153"/>
    </row>
    <row r="5" spans="1:8" x14ac:dyDescent="0.2">
      <c r="A5" s="134" t="s">
        <v>521</v>
      </c>
      <c r="B5" s="139"/>
      <c r="C5" s="140"/>
      <c r="D5" s="141">
        <v>125740</v>
      </c>
      <c r="E5" s="142"/>
      <c r="F5" s="143">
        <v>96469</v>
      </c>
      <c r="G5" s="144"/>
      <c r="H5" s="145"/>
    </row>
    <row r="6" spans="1:8" x14ac:dyDescent="0.2">
      <c r="A6" s="146"/>
      <c r="B6" s="147"/>
      <c r="C6" s="148"/>
      <c r="D6" s="149">
        <v>50757</v>
      </c>
      <c r="E6" s="150"/>
      <c r="F6" s="151">
        <v>49775</v>
      </c>
      <c r="G6" s="152"/>
      <c r="H6" s="153"/>
    </row>
    <row r="7" spans="1:8" x14ac:dyDescent="0.2">
      <c r="A7" s="134" t="s">
        <v>522</v>
      </c>
      <c r="B7" s="139"/>
      <c r="C7" s="140"/>
      <c r="D7" s="141">
        <v>151822</v>
      </c>
      <c r="E7" s="142"/>
      <c r="F7" s="143">
        <v>85743</v>
      </c>
      <c r="G7" s="144"/>
      <c r="H7" s="145"/>
    </row>
    <row r="8" spans="1:8" x14ac:dyDescent="0.2">
      <c r="A8" s="146"/>
      <c r="B8" s="147"/>
      <c r="C8" s="148"/>
      <c r="D8" s="149">
        <v>69867</v>
      </c>
      <c r="E8" s="150"/>
      <c r="F8" s="151">
        <v>45231</v>
      </c>
      <c r="G8" s="152"/>
      <c r="H8" s="153"/>
    </row>
    <row r="9" spans="1:8" x14ac:dyDescent="0.2">
      <c r="A9" s="134" t="s">
        <v>523</v>
      </c>
      <c r="B9" s="139"/>
      <c r="C9" s="140"/>
      <c r="D9" s="141">
        <v>202897</v>
      </c>
      <c r="E9" s="142"/>
      <c r="F9" s="143">
        <v>92509</v>
      </c>
      <c r="G9" s="144"/>
      <c r="H9" s="145"/>
    </row>
    <row r="10" spans="1:8" x14ac:dyDescent="0.2">
      <c r="A10" s="146"/>
      <c r="B10" s="147"/>
      <c r="C10" s="148"/>
      <c r="D10" s="149">
        <v>154200</v>
      </c>
      <c r="E10" s="150"/>
      <c r="F10" s="151">
        <v>52274</v>
      </c>
      <c r="G10" s="152"/>
      <c r="H10" s="153"/>
    </row>
    <row r="11" spans="1:8" x14ac:dyDescent="0.2">
      <c r="A11" s="134" t="s">
        <v>524</v>
      </c>
      <c r="B11" s="139"/>
      <c r="C11" s="140"/>
      <c r="D11" s="141">
        <v>127061</v>
      </c>
      <c r="E11" s="142"/>
      <c r="F11" s="143">
        <v>98544</v>
      </c>
      <c r="G11" s="144"/>
      <c r="H11" s="145"/>
    </row>
    <row r="12" spans="1:8" x14ac:dyDescent="0.2">
      <c r="A12" s="146"/>
      <c r="B12" s="147"/>
      <c r="C12" s="154"/>
      <c r="D12" s="149">
        <v>88100</v>
      </c>
      <c r="E12" s="150"/>
      <c r="F12" s="151">
        <v>55816</v>
      </c>
      <c r="G12" s="152"/>
      <c r="H12" s="153"/>
    </row>
    <row r="13" spans="1:8" x14ac:dyDescent="0.2">
      <c r="A13" s="134"/>
      <c r="B13" s="139"/>
      <c r="C13" s="140"/>
      <c r="D13" s="141">
        <v>147939</v>
      </c>
      <c r="E13" s="142"/>
      <c r="F13" s="143">
        <v>93179</v>
      </c>
      <c r="G13" s="155"/>
      <c r="H13" s="145"/>
    </row>
    <row r="14" spans="1:8" x14ac:dyDescent="0.2">
      <c r="A14" s="146"/>
      <c r="B14" s="147"/>
      <c r="C14" s="148"/>
      <c r="D14" s="149">
        <v>86107</v>
      </c>
      <c r="E14" s="150"/>
      <c r="F14" s="151">
        <v>50215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8.56</v>
      </c>
      <c r="C19" s="156">
        <f>ROUND(VALUE(SUBSTITUTE(実質収支比率等に係る経年分析!G$48,"▲","-")),2)</f>
        <v>8.6</v>
      </c>
      <c r="D19" s="156">
        <f>ROUND(VALUE(SUBSTITUTE(実質収支比率等に係る経年分析!H$48,"▲","-")),2)</f>
        <v>8.4499999999999993</v>
      </c>
      <c r="E19" s="156">
        <f>ROUND(VALUE(SUBSTITUTE(実質収支比率等に係る経年分析!I$48,"▲","-")),2)</f>
        <v>8.74</v>
      </c>
      <c r="F19" s="156">
        <f>ROUND(VALUE(SUBSTITUTE(実質収支比率等に係る経年分析!J$48,"▲","-")),2)</f>
        <v>9.9700000000000006</v>
      </c>
    </row>
    <row r="20" spans="1:11" x14ac:dyDescent="0.2">
      <c r="A20" s="156" t="s">
        <v>53</v>
      </c>
      <c r="B20" s="156">
        <f>ROUND(VALUE(SUBSTITUTE(実質収支比率等に係る経年分析!F$47,"▲","-")),2)</f>
        <v>13.99</v>
      </c>
      <c r="C20" s="156">
        <f>ROUND(VALUE(SUBSTITUTE(実質収支比率等に係る経年分析!G$47,"▲","-")),2)</f>
        <v>14.8</v>
      </c>
      <c r="D20" s="156">
        <f>ROUND(VALUE(SUBSTITUTE(実質収支比率等に係る経年分析!H$47,"▲","-")),2)</f>
        <v>15.12</v>
      </c>
      <c r="E20" s="156">
        <f>ROUND(VALUE(SUBSTITUTE(実質収支比率等に係る経年分析!I$47,"▲","-")),2)</f>
        <v>13.79</v>
      </c>
      <c r="F20" s="156">
        <f>ROUND(VALUE(SUBSTITUTE(実質収支比率等に係る経年分析!J$47,"▲","-")),2)</f>
        <v>16.72</v>
      </c>
    </row>
    <row r="21" spans="1:11" x14ac:dyDescent="0.2">
      <c r="A21" s="156" t="s">
        <v>54</v>
      </c>
      <c r="B21" s="156">
        <f>IF(ISNUMBER(VALUE(SUBSTITUTE(実質収支比率等に係る経年分析!F$49,"▲","-"))),ROUND(VALUE(SUBSTITUTE(実質収支比率等に係る経年分析!F$49,"▲","-")),2),NA())</f>
        <v>5.7</v>
      </c>
      <c r="C21" s="156">
        <f>IF(ISNUMBER(VALUE(SUBSTITUTE(実質収支比率等に係る経年分析!G$49,"▲","-"))),ROUND(VALUE(SUBSTITUTE(実質収支比率等に係る経年分析!G$49,"▲","-")),2),NA())</f>
        <v>4.12</v>
      </c>
      <c r="D21" s="156">
        <f>IF(ISNUMBER(VALUE(SUBSTITUTE(実質収支比率等に係る経年分析!H$49,"▲","-"))),ROUND(VALUE(SUBSTITUTE(実質収支比率等に係る経年分析!H$49,"▲","-")),2),NA())</f>
        <v>2.64</v>
      </c>
      <c r="E21" s="156">
        <f>IF(ISNUMBER(VALUE(SUBSTITUTE(実質収支比率等に係る経年分析!I$49,"▲","-"))),ROUND(VALUE(SUBSTITUTE(実質収支比率等に係る経年分析!I$49,"▲","-")),2),NA())</f>
        <v>-0.1</v>
      </c>
      <c r="F21" s="156">
        <f>IF(ISNUMBER(VALUE(SUBSTITUTE(実質収支比率等に係る経年分析!J$49,"▲","-"))),ROUND(VALUE(SUBSTITUTE(実質収支比率等に係る経年分析!J$49,"▲","-")),2),NA())</f>
        <v>5.01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0.33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0.71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0.88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1.47</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0.01</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下水道事業会計（農業集落排水事業）</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0.13</v>
      </c>
    </row>
    <row r="30" spans="1:11" x14ac:dyDescent="0.2">
      <c r="A30" s="157" t="str">
        <f>IF(連結実質赤字比率に係る赤字・黒字の構成分析!C$40="",NA(),連結実質赤字比率に係る赤字・黒字の構成分析!C$40)</f>
        <v>下水道事業会計（漁業集落排水事業）</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0.18</v>
      </c>
    </row>
    <row r="31" spans="1:11" x14ac:dyDescent="0.2">
      <c r="A31" s="157" t="str">
        <f>IF(連結実質赤字比率に係る赤字・黒字の構成分析!C$39="",NA(),連結実質赤字比率に係る赤字・黒字の構成分析!C$39)</f>
        <v>下水道事業会計（公共下水道事業）</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1.37</v>
      </c>
    </row>
    <row r="32" spans="1:11" x14ac:dyDescent="0.2">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0.68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1.63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2.21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2.0299999999999998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1.42</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0.43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1.26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1.02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1.44</v>
      </c>
    </row>
    <row r="34" spans="1:16" x14ac:dyDescent="0.2">
      <c r="A34" s="157" t="str">
        <f>IF(連結実質赤字比率に係る赤字・黒字の構成分析!C$36="",NA(),連結実質赤字比率に係る赤字・黒字の構成分析!C$36)</f>
        <v>病院事業会計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0.97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1.28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1.52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2.0699999999999998</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6.97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2.25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7.21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6.93</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8.5500000000000007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8.44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8.73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9.9700000000000006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2473</v>
      </c>
      <c r="E42" s="158"/>
      <c r="F42" s="158"/>
      <c r="G42" s="158">
        <f>'実質公債費比率（分子）の構造'!L$52</f>
        <v>2426</v>
      </c>
      <c r="H42" s="158"/>
      <c r="I42" s="158"/>
      <c r="J42" s="158">
        <f>'実質公債費比率（分子）の構造'!M$52</f>
        <v>2517</v>
      </c>
      <c r="K42" s="158"/>
      <c r="L42" s="158"/>
      <c r="M42" s="158">
        <f>'実質公債費比率（分子）の構造'!N$52</f>
        <v>2396</v>
      </c>
      <c r="N42" s="158"/>
      <c r="O42" s="158"/>
      <c r="P42" s="158">
        <f>'実質公債費比率（分子）の構造'!O$52</f>
        <v>2289</v>
      </c>
    </row>
    <row r="43" spans="1:16" x14ac:dyDescent="0.2">
      <c r="A43" s="158" t="s">
        <v>16</v>
      </c>
      <c r="B43" s="158">
        <f>'実質公債費比率（分子）の構造'!K$51</f>
        <v>0</v>
      </c>
      <c r="C43" s="158"/>
      <c r="D43" s="158"/>
      <c r="E43" s="158">
        <f>'実質公債費比率（分子）の構造'!L$51</f>
        <v>1</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33</v>
      </c>
      <c r="C44" s="158"/>
      <c r="D44" s="158"/>
      <c r="E44" s="158">
        <f>'実質公債費比率（分子）の構造'!L$50</f>
        <v>33</v>
      </c>
      <c r="F44" s="158"/>
      <c r="G44" s="158"/>
      <c r="H44" s="158">
        <f>'実質公債費比率（分子）の構造'!M$50</f>
        <v>22</v>
      </c>
      <c r="I44" s="158"/>
      <c r="J44" s="158"/>
      <c r="K44" s="158">
        <f>'実質公債費比率（分子）の構造'!N$50</f>
        <v>22</v>
      </c>
      <c r="L44" s="158"/>
      <c r="M44" s="158"/>
      <c r="N44" s="158">
        <f>'実質公債費比率（分子）の構造'!O$50</f>
        <v>22</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154</v>
      </c>
      <c r="C46" s="158"/>
      <c r="D46" s="158"/>
      <c r="E46" s="158">
        <f>'実質公債費比率（分子）の構造'!L$48</f>
        <v>166</v>
      </c>
      <c r="F46" s="158"/>
      <c r="G46" s="158"/>
      <c r="H46" s="158">
        <f>'実質公債費比率（分子）の構造'!M$48</f>
        <v>174</v>
      </c>
      <c r="I46" s="158"/>
      <c r="J46" s="158"/>
      <c r="K46" s="158">
        <f>'実質公債費比率（分子）の構造'!N$48</f>
        <v>171</v>
      </c>
      <c r="L46" s="158"/>
      <c r="M46" s="158"/>
      <c r="N46" s="158">
        <f>'実質公債費比率（分子）の構造'!O$48</f>
        <v>195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3067</v>
      </c>
      <c r="C49" s="158"/>
      <c r="D49" s="158"/>
      <c r="E49" s="158">
        <f>'実質公債費比率（分子）の構造'!L$45</f>
        <v>3005</v>
      </c>
      <c r="F49" s="158"/>
      <c r="G49" s="158"/>
      <c r="H49" s="158">
        <f>'実質公債費比率（分子）の構造'!M$45</f>
        <v>3114</v>
      </c>
      <c r="I49" s="158"/>
      <c r="J49" s="158"/>
      <c r="K49" s="158">
        <f>'実質公債費比率（分子）の構造'!N$45</f>
        <v>2966</v>
      </c>
      <c r="L49" s="158"/>
      <c r="M49" s="158"/>
      <c r="N49" s="158">
        <f>'実質公債費比率（分子）の構造'!O$45</f>
        <v>2802</v>
      </c>
      <c r="O49" s="158"/>
      <c r="P49" s="158"/>
    </row>
    <row r="50" spans="1:16" x14ac:dyDescent="0.2">
      <c r="A50" s="158" t="s">
        <v>67</v>
      </c>
      <c r="B50" s="158" t="e">
        <f>NA()</f>
        <v>#N/A</v>
      </c>
      <c r="C50" s="158">
        <f>IF(ISNUMBER('実質公債費比率（分子）の構造'!K$53),'実質公債費比率（分子）の構造'!K$53,NA())</f>
        <v>781</v>
      </c>
      <c r="D50" s="158" t="e">
        <f>NA()</f>
        <v>#N/A</v>
      </c>
      <c r="E50" s="158" t="e">
        <f>NA()</f>
        <v>#N/A</v>
      </c>
      <c r="F50" s="158">
        <f>IF(ISNUMBER('実質公債費比率（分子）の構造'!L$53),'実質公債費比率（分子）の構造'!L$53,NA())</f>
        <v>779</v>
      </c>
      <c r="G50" s="158" t="e">
        <f>NA()</f>
        <v>#N/A</v>
      </c>
      <c r="H50" s="158" t="e">
        <f>NA()</f>
        <v>#N/A</v>
      </c>
      <c r="I50" s="158">
        <f>IF(ISNUMBER('実質公債費比率（分子）の構造'!M$53),'実質公債費比率（分子）の構造'!M$53,NA())</f>
        <v>793</v>
      </c>
      <c r="J50" s="158" t="e">
        <f>NA()</f>
        <v>#N/A</v>
      </c>
      <c r="K50" s="158" t="e">
        <f>NA()</f>
        <v>#N/A</v>
      </c>
      <c r="L50" s="158">
        <f>IF(ISNUMBER('実質公債費比率（分子）の構造'!N$53),'実質公債費比率（分子）の構造'!N$53,NA())</f>
        <v>763</v>
      </c>
      <c r="M50" s="158" t="e">
        <f>NA()</f>
        <v>#N/A</v>
      </c>
      <c r="N50" s="158" t="e">
        <f>NA()</f>
        <v>#N/A</v>
      </c>
      <c r="O50" s="158">
        <f>IF(ISNUMBER('実質公債費比率（分子）の構造'!O$53),'実質公債費比率（分子）の構造'!O$53,NA())</f>
        <v>730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25946</v>
      </c>
      <c r="E56" s="157"/>
      <c r="F56" s="157"/>
      <c r="G56" s="157">
        <f>'将来負担比率（分子）の構造'!J$52</f>
        <v>24412</v>
      </c>
      <c r="H56" s="157"/>
      <c r="I56" s="157"/>
      <c r="J56" s="157">
        <f>'将来負担比率（分子）の構造'!K$52</f>
        <v>24178</v>
      </c>
      <c r="K56" s="157"/>
      <c r="L56" s="157"/>
      <c r="M56" s="157">
        <f>'将来負担比率（分子）の構造'!L$52</f>
        <v>26393</v>
      </c>
      <c r="N56" s="157"/>
      <c r="O56" s="157"/>
      <c r="P56" s="157">
        <f>'将来負担比率（分子）の構造'!M$52</f>
        <v>26839</v>
      </c>
    </row>
    <row r="57" spans="1:16" x14ac:dyDescent="0.2">
      <c r="A57" s="157" t="s">
        <v>42</v>
      </c>
      <c r="B57" s="157"/>
      <c r="C57" s="157"/>
      <c r="D57" s="157">
        <f>'将来負担比率（分子）の構造'!I$51</f>
        <v>921</v>
      </c>
      <c r="E57" s="157"/>
      <c r="F57" s="157"/>
      <c r="G57" s="157">
        <f>'将来負担比率（分子）の構造'!J$51</f>
        <v>808</v>
      </c>
      <c r="H57" s="157"/>
      <c r="I57" s="157"/>
      <c r="J57" s="157">
        <f>'将来負担比率（分子）の構造'!K$51</f>
        <v>663</v>
      </c>
      <c r="K57" s="157"/>
      <c r="L57" s="157"/>
      <c r="M57" s="157">
        <f>'将来負担比率（分子）の構造'!L$51</f>
        <v>565</v>
      </c>
      <c r="N57" s="157"/>
      <c r="O57" s="157"/>
      <c r="P57" s="157">
        <f>'将来負担比率（分子）の構造'!M$51</f>
        <v>467</v>
      </c>
    </row>
    <row r="58" spans="1:16" x14ac:dyDescent="0.2">
      <c r="A58" s="157" t="s">
        <v>41</v>
      </c>
      <c r="B58" s="157"/>
      <c r="C58" s="157"/>
      <c r="D58" s="157">
        <f>'将来負担比率（分子）の構造'!I$50</f>
        <v>20818</v>
      </c>
      <c r="E58" s="157"/>
      <c r="F58" s="157"/>
      <c r="G58" s="157">
        <f>'将来負担比率（分子）の構造'!J$50</f>
        <v>23008</v>
      </c>
      <c r="H58" s="157"/>
      <c r="I58" s="157"/>
      <c r="J58" s="157">
        <f>'将来負担比率（分子）の構造'!K$50</f>
        <v>25591</v>
      </c>
      <c r="K58" s="157"/>
      <c r="L58" s="157"/>
      <c r="M58" s="157">
        <f>'将来負担比率（分子）の構造'!L$50</f>
        <v>27629</v>
      </c>
      <c r="N58" s="157"/>
      <c r="O58" s="157"/>
      <c r="P58" s="157">
        <f>'将来負担比率（分子）の構造'!M$50</f>
        <v>29398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26</v>
      </c>
      <c r="C61" s="157"/>
      <c r="D61" s="157"/>
      <c r="E61" s="157">
        <f>'将来負担比率（分子）の構造'!J$46</f>
        <v>7</v>
      </c>
      <c r="F61" s="157"/>
      <c r="G61" s="157"/>
      <c r="H61" s="157">
        <f>'将来負担比率（分子）の構造'!K$46</f>
        <v>7</v>
      </c>
      <c r="I61" s="157"/>
      <c r="J61" s="157"/>
      <c r="K61" s="157">
        <f>'将来負担比率（分子）の構造'!L$46</f>
        <v>6</v>
      </c>
      <c r="L61" s="157"/>
      <c r="M61" s="157"/>
      <c r="N61" s="157">
        <f>'将来負担比率（分子）の構造'!M$46</f>
        <v>46</v>
      </c>
      <c r="O61" s="157"/>
      <c r="P61" s="157"/>
    </row>
    <row r="62" spans="1:16" x14ac:dyDescent="0.2">
      <c r="A62" s="157" t="s">
        <v>35</v>
      </c>
      <c r="B62" s="157">
        <f>'将来負担比率（分子）の構造'!I$45</f>
        <v>3117</v>
      </c>
      <c r="C62" s="157"/>
      <c r="D62" s="157"/>
      <c r="E62" s="157">
        <f>'将来負担比率（分子）の構造'!J$45</f>
        <v>2910</v>
      </c>
      <c r="F62" s="157"/>
      <c r="G62" s="157"/>
      <c r="H62" s="157">
        <f>'将来負担比率（分子）の構造'!K$45</f>
        <v>2781</v>
      </c>
      <c r="I62" s="157"/>
      <c r="J62" s="157"/>
      <c r="K62" s="157">
        <f>'将来負担比率（分子）の構造'!L$45</f>
        <v>2821</v>
      </c>
      <c r="L62" s="157"/>
      <c r="M62" s="157"/>
      <c r="N62" s="157">
        <f>'将来負担比率（分子）の構造'!M$45</f>
        <v>2771</v>
      </c>
      <c r="O62" s="157"/>
      <c r="P62" s="157"/>
    </row>
    <row r="63" spans="1:16" x14ac:dyDescent="0.2">
      <c r="A63" s="157" t="s">
        <v>34</v>
      </c>
      <c r="B63" s="157">
        <f>'将来負担比率（分子）の構造'!I$44</f>
        <v>307</v>
      </c>
      <c r="C63" s="157"/>
      <c r="D63" s="157"/>
      <c r="E63" s="157">
        <f>'将来負担比率（分子）の構造'!J$44</f>
        <v>241</v>
      </c>
      <c r="F63" s="157"/>
      <c r="G63" s="157"/>
      <c r="H63" s="157">
        <f>'将来負担比率（分子）の構造'!K$44</f>
        <v>175</v>
      </c>
      <c r="I63" s="157"/>
      <c r="J63" s="157"/>
      <c r="K63" s="157">
        <f>'将来負担比率（分子）の構造'!L$44</f>
        <v>112</v>
      </c>
      <c r="L63" s="157"/>
      <c r="M63" s="157"/>
      <c r="N63" s="157">
        <f>'将来負担比率（分子）の構造'!M$44</f>
        <v>45</v>
      </c>
      <c r="O63" s="157"/>
      <c r="P63" s="157"/>
    </row>
    <row r="64" spans="1:16" x14ac:dyDescent="0.2">
      <c r="A64" s="157" t="s">
        <v>33</v>
      </c>
      <c r="B64" s="157">
        <f>'将来負担比率（分子）の構造'!I$43</f>
        <v>1700</v>
      </c>
      <c r="C64" s="157"/>
      <c r="D64" s="157"/>
      <c r="E64" s="157">
        <f>'将来負担比率（分子）の構造'!J$43</f>
        <v>2433</v>
      </c>
      <c r="F64" s="157"/>
      <c r="G64" s="157"/>
      <c r="H64" s="157">
        <f>'将来負担比率（分子）の構造'!K$43</f>
        <v>2971</v>
      </c>
      <c r="I64" s="157"/>
      <c r="J64" s="157"/>
      <c r="K64" s="157">
        <f>'将来負担比率（分子）の構造'!L$43</f>
        <v>3106</v>
      </c>
      <c r="L64" s="157"/>
      <c r="M64" s="157"/>
      <c r="N64" s="157">
        <f>'将来負担比率（分子）の構造'!M$43</f>
        <v>3118</v>
      </c>
      <c r="O64" s="157"/>
      <c r="P64" s="157"/>
    </row>
    <row r="65" spans="1:16" x14ac:dyDescent="0.2">
      <c r="A65" s="157" t="s">
        <v>32</v>
      </c>
      <c r="B65" s="157">
        <f>'将来負担比率（分子）の構造'!I$42</f>
        <v>344</v>
      </c>
      <c r="C65" s="157"/>
      <c r="D65" s="157"/>
      <c r="E65" s="157">
        <f>'将来負担比率（分子）の構造'!J$42</f>
        <v>374</v>
      </c>
      <c r="F65" s="157"/>
      <c r="G65" s="157"/>
      <c r="H65" s="157">
        <f>'将来負担比率（分子）の構造'!K$42</f>
        <v>318</v>
      </c>
      <c r="I65" s="157"/>
      <c r="J65" s="157"/>
      <c r="K65" s="157">
        <f>'将来負担比率（分子）の構造'!L$42</f>
        <v>261</v>
      </c>
      <c r="L65" s="157"/>
      <c r="M65" s="157"/>
      <c r="N65" s="157">
        <f>'将来負担比率（分子）の構造'!M$42</f>
        <v>205</v>
      </c>
      <c r="O65" s="157"/>
      <c r="P65" s="157"/>
    </row>
    <row r="66" spans="1:16" x14ac:dyDescent="0.2">
      <c r="A66" s="157" t="s">
        <v>31</v>
      </c>
      <c r="B66" s="157">
        <f>'将来負担比率（分子）の構造'!I$41</f>
        <v>29896</v>
      </c>
      <c r="C66" s="157"/>
      <c r="D66" s="157"/>
      <c r="E66" s="157">
        <f>'将来負担比率（分子）の構造'!J$41</f>
        <v>29210</v>
      </c>
      <c r="F66" s="157"/>
      <c r="G66" s="157"/>
      <c r="H66" s="157">
        <f>'将来負担比率（分子）の構造'!K$41</f>
        <v>28732</v>
      </c>
      <c r="I66" s="157"/>
      <c r="J66" s="157"/>
      <c r="K66" s="157">
        <f>'将来負担比率（分子）の構造'!L$41</f>
        <v>30246</v>
      </c>
      <c r="L66" s="157"/>
      <c r="M66" s="157"/>
      <c r="N66" s="157">
        <f>'将来負担比率（分子）の構造'!M$41</f>
        <v>31120</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1947</v>
      </c>
      <c r="C72" s="161">
        <f>基金残高に係る経年分析!G55</f>
        <v>1771</v>
      </c>
      <c r="D72" s="161">
        <f>基金残高に係る経年分析!H55</f>
        <v>2184</v>
      </c>
    </row>
    <row r="73" spans="1:16" x14ac:dyDescent="0.2">
      <c r="A73" s="160" t="s">
        <v>74</v>
      </c>
      <c r="B73" s="161">
        <f>基金残高に係る経年分析!F56</f>
        <v>7212</v>
      </c>
      <c r="C73" s="161">
        <f>基金残高に係る経年分析!G56</f>
        <v>7282</v>
      </c>
      <c r="D73" s="161">
        <f>基金残高に係る経年分析!H56</f>
        <v>7364</v>
      </c>
    </row>
    <row r="74" spans="1:16" x14ac:dyDescent="0.2">
      <c r="A74" s="160" t="s">
        <v>75</v>
      </c>
      <c r="B74" s="161">
        <f>基金残高に係る経年分析!F57</f>
        <v>15634</v>
      </c>
      <c r="C74" s="161">
        <f>基金残高に係る経年分析!G57</f>
        <v>17538</v>
      </c>
      <c r="D74" s="161">
        <f>基金残高に係る経年分析!H57</f>
        <v>18681</v>
      </c>
    </row>
  </sheetData>
  <sheetProtection algorithmName="SHA-512" hashValue="zfu4YBC2Vka4bujF3kal3seyo/9BayzX76B1aOPmdjEF3RZm5VWOMHNHyO7HDVICvU6CCUgJegULst4PBM2Kvw==" saltValue="8RNi7DhCBFGzRMqxAyPq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201</v>
      </c>
      <c r="DI1" s="705"/>
      <c r="DJ1" s="705"/>
      <c r="DK1" s="705"/>
      <c r="DL1" s="705"/>
      <c r="DM1" s="705"/>
      <c r="DN1" s="706"/>
      <c r="DO1" s="196"/>
      <c r="DP1" s="704" t="s">
        <v>202</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204</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205</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206</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207</v>
      </c>
      <c r="S4" s="661"/>
      <c r="T4" s="661"/>
      <c r="U4" s="661"/>
      <c r="V4" s="661"/>
      <c r="W4" s="661"/>
      <c r="X4" s="661"/>
      <c r="Y4" s="662"/>
      <c r="Z4" s="660" t="s">
        <v>208</v>
      </c>
      <c r="AA4" s="661"/>
      <c r="AB4" s="661"/>
      <c r="AC4" s="662"/>
      <c r="AD4" s="660" t="s">
        <v>209</v>
      </c>
      <c r="AE4" s="661"/>
      <c r="AF4" s="661"/>
      <c r="AG4" s="661"/>
      <c r="AH4" s="661"/>
      <c r="AI4" s="661"/>
      <c r="AJ4" s="661"/>
      <c r="AK4" s="662"/>
      <c r="AL4" s="660" t="s">
        <v>208</v>
      </c>
      <c r="AM4" s="661"/>
      <c r="AN4" s="661"/>
      <c r="AO4" s="662"/>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0" t="s">
        <v>213</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214</v>
      </c>
      <c r="C5" s="667"/>
      <c r="D5" s="667"/>
      <c r="E5" s="667"/>
      <c r="F5" s="667"/>
      <c r="G5" s="667"/>
      <c r="H5" s="667"/>
      <c r="I5" s="667"/>
      <c r="J5" s="667"/>
      <c r="K5" s="667"/>
      <c r="L5" s="667"/>
      <c r="M5" s="667"/>
      <c r="N5" s="667"/>
      <c r="O5" s="667"/>
      <c r="P5" s="667"/>
      <c r="Q5" s="668"/>
      <c r="R5" s="663">
        <v>3110993</v>
      </c>
      <c r="S5" s="664"/>
      <c r="T5" s="664"/>
      <c r="U5" s="664"/>
      <c r="V5" s="664"/>
      <c r="W5" s="664"/>
      <c r="X5" s="664"/>
      <c r="Y5" s="689"/>
      <c r="Z5" s="702">
        <v>9.1999999999999993</v>
      </c>
      <c r="AA5" s="702"/>
      <c r="AB5" s="702"/>
      <c r="AC5" s="702"/>
      <c r="AD5" s="703">
        <v>3110993</v>
      </c>
      <c r="AE5" s="703"/>
      <c r="AF5" s="703"/>
      <c r="AG5" s="703"/>
      <c r="AH5" s="703"/>
      <c r="AI5" s="703"/>
      <c r="AJ5" s="703"/>
      <c r="AK5" s="703"/>
      <c r="AL5" s="690">
        <v>23.5</v>
      </c>
      <c r="AM5" s="672"/>
      <c r="AN5" s="672"/>
      <c r="AO5" s="691"/>
      <c r="AP5" s="666" t="s">
        <v>215</v>
      </c>
      <c r="AQ5" s="667"/>
      <c r="AR5" s="667"/>
      <c r="AS5" s="667"/>
      <c r="AT5" s="667"/>
      <c r="AU5" s="667"/>
      <c r="AV5" s="667"/>
      <c r="AW5" s="667"/>
      <c r="AX5" s="667"/>
      <c r="AY5" s="667"/>
      <c r="AZ5" s="667"/>
      <c r="BA5" s="667"/>
      <c r="BB5" s="667"/>
      <c r="BC5" s="667"/>
      <c r="BD5" s="667"/>
      <c r="BE5" s="667"/>
      <c r="BF5" s="668"/>
      <c r="BG5" s="608">
        <v>3110993</v>
      </c>
      <c r="BH5" s="609"/>
      <c r="BI5" s="609"/>
      <c r="BJ5" s="609"/>
      <c r="BK5" s="609"/>
      <c r="BL5" s="609"/>
      <c r="BM5" s="609"/>
      <c r="BN5" s="610"/>
      <c r="BO5" s="646">
        <v>100</v>
      </c>
      <c r="BP5" s="646"/>
      <c r="BQ5" s="646"/>
      <c r="BR5" s="646"/>
      <c r="BS5" s="647">
        <v>23782</v>
      </c>
      <c r="BT5" s="647"/>
      <c r="BU5" s="647"/>
      <c r="BV5" s="647"/>
      <c r="BW5" s="647"/>
      <c r="BX5" s="647"/>
      <c r="BY5" s="647"/>
      <c r="BZ5" s="647"/>
      <c r="CA5" s="647"/>
      <c r="CB5" s="682"/>
      <c r="CD5" s="660" t="s">
        <v>210</v>
      </c>
      <c r="CE5" s="661"/>
      <c r="CF5" s="661"/>
      <c r="CG5" s="661"/>
      <c r="CH5" s="661"/>
      <c r="CI5" s="661"/>
      <c r="CJ5" s="661"/>
      <c r="CK5" s="661"/>
      <c r="CL5" s="661"/>
      <c r="CM5" s="661"/>
      <c r="CN5" s="661"/>
      <c r="CO5" s="661"/>
      <c r="CP5" s="661"/>
      <c r="CQ5" s="662"/>
      <c r="CR5" s="660" t="s">
        <v>216</v>
      </c>
      <c r="CS5" s="661"/>
      <c r="CT5" s="661"/>
      <c r="CU5" s="661"/>
      <c r="CV5" s="661"/>
      <c r="CW5" s="661"/>
      <c r="CX5" s="661"/>
      <c r="CY5" s="662"/>
      <c r="CZ5" s="660" t="s">
        <v>208</v>
      </c>
      <c r="DA5" s="661"/>
      <c r="DB5" s="661"/>
      <c r="DC5" s="662"/>
      <c r="DD5" s="660" t="s">
        <v>217</v>
      </c>
      <c r="DE5" s="661"/>
      <c r="DF5" s="661"/>
      <c r="DG5" s="661"/>
      <c r="DH5" s="661"/>
      <c r="DI5" s="661"/>
      <c r="DJ5" s="661"/>
      <c r="DK5" s="661"/>
      <c r="DL5" s="661"/>
      <c r="DM5" s="661"/>
      <c r="DN5" s="661"/>
      <c r="DO5" s="661"/>
      <c r="DP5" s="662"/>
      <c r="DQ5" s="660" t="s">
        <v>218</v>
      </c>
      <c r="DR5" s="661"/>
      <c r="DS5" s="661"/>
      <c r="DT5" s="661"/>
      <c r="DU5" s="661"/>
      <c r="DV5" s="661"/>
      <c r="DW5" s="661"/>
      <c r="DX5" s="661"/>
      <c r="DY5" s="661"/>
      <c r="DZ5" s="661"/>
      <c r="EA5" s="661"/>
      <c r="EB5" s="661"/>
      <c r="EC5" s="662"/>
    </row>
    <row r="6" spans="2:143" ht="11.25" customHeight="1" x14ac:dyDescent="0.2">
      <c r="B6" s="605" t="s">
        <v>219</v>
      </c>
      <c r="C6" s="606"/>
      <c r="D6" s="606"/>
      <c r="E6" s="606"/>
      <c r="F6" s="606"/>
      <c r="G6" s="606"/>
      <c r="H6" s="606"/>
      <c r="I6" s="606"/>
      <c r="J6" s="606"/>
      <c r="K6" s="606"/>
      <c r="L6" s="606"/>
      <c r="M6" s="606"/>
      <c r="N6" s="606"/>
      <c r="O6" s="606"/>
      <c r="P6" s="606"/>
      <c r="Q6" s="607"/>
      <c r="R6" s="608">
        <v>236777</v>
      </c>
      <c r="S6" s="609"/>
      <c r="T6" s="609"/>
      <c r="U6" s="609"/>
      <c r="V6" s="609"/>
      <c r="W6" s="609"/>
      <c r="X6" s="609"/>
      <c r="Y6" s="610"/>
      <c r="Z6" s="646">
        <v>0.7</v>
      </c>
      <c r="AA6" s="646"/>
      <c r="AB6" s="646"/>
      <c r="AC6" s="646"/>
      <c r="AD6" s="647">
        <v>236777</v>
      </c>
      <c r="AE6" s="647"/>
      <c r="AF6" s="647"/>
      <c r="AG6" s="647"/>
      <c r="AH6" s="647"/>
      <c r="AI6" s="647"/>
      <c r="AJ6" s="647"/>
      <c r="AK6" s="647"/>
      <c r="AL6" s="611">
        <v>1.8</v>
      </c>
      <c r="AM6" s="612"/>
      <c r="AN6" s="612"/>
      <c r="AO6" s="648"/>
      <c r="AP6" s="605" t="s">
        <v>220</v>
      </c>
      <c r="AQ6" s="606"/>
      <c r="AR6" s="606"/>
      <c r="AS6" s="606"/>
      <c r="AT6" s="606"/>
      <c r="AU6" s="606"/>
      <c r="AV6" s="606"/>
      <c r="AW6" s="606"/>
      <c r="AX6" s="606"/>
      <c r="AY6" s="606"/>
      <c r="AZ6" s="606"/>
      <c r="BA6" s="606"/>
      <c r="BB6" s="606"/>
      <c r="BC6" s="606"/>
      <c r="BD6" s="606"/>
      <c r="BE6" s="606"/>
      <c r="BF6" s="607"/>
      <c r="BG6" s="608">
        <v>3110993</v>
      </c>
      <c r="BH6" s="609"/>
      <c r="BI6" s="609"/>
      <c r="BJ6" s="609"/>
      <c r="BK6" s="609"/>
      <c r="BL6" s="609"/>
      <c r="BM6" s="609"/>
      <c r="BN6" s="610"/>
      <c r="BO6" s="646">
        <v>100</v>
      </c>
      <c r="BP6" s="646"/>
      <c r="BQ6" s="646"/>
      <c r="BR6" s="646"/>
      <c r="BS6" s="647">
        <v>23782</v>
      </c>
      <c r="BT6" s="647"/>
      <c r="BU6" s="647"/>
      <c r="BV6" s="647"/>
      <c r="BW6" s="647"/>
      <c r="BX6" s="647"/>
      <c r="BY6" s="647"/>
      <c r="BZ6" s="647"/>
      <c r="CA6" s="647"/>
      <c r="CB6" s="682"/>
      <c r="CD6" s="666" t="s">
        <v>221</v>
      </c>
      <c r="CE6" s="667"/>
      <c r="CF6" s="667"/>
      <c r="CG6" s="667"/>
      <c r="CH6" s="667"/>
      <c r="CI6" s="667"/>
      <c r="CJ6" s="667"/>
      <c r="CK6" s="667"/>
      <c r="CL6" s="667"/>
      <c r="CM6" s="667"/>
      <c r="CN6" s="667"/>
      <c r="CO6" s="667"/>
      <c r="CP6" s="667"/>
      <c r="CQ6" s="668"/>
      <c r="CR6" s="608">
        <v>139281</v>
      </c>
      <c r="CS6" s="609"/>
      <c r="CT6" s="609"/>
      <c r="CU6" s="609"/>
      <c r="CV6" s="609"/>
      <c r="CW6" s="609"/>
      <c r="CX6" s="609"/>
      <c r="CY6" s="610"/>
      <c r="CZ6" s="690">
        <v>0.4</v>
      </c>
      <c r="DA6" s="672"/>
      <c r="DB6" s="672"/>
      <c r="DC6" s="692"/>
      <c r="DD6" s="614" t="s">
        <v>122</v>
      </c>
      <c r="DE6" s="609"/>
      <c r="DF6" s="609"/>
      <c r="DG6" s="609"/>
      <c r="DH6" s="609"/>
      <c r="DI6" s="609"/>
      <c r="DJ6" s="609"/>
      <c r="DK6" s="609"/>
      <c r="DL6" s="609"/>
      <c r="DM6" s="609"/>
      <c r="DN6" s="609"/>
      <c r="DO6" s="609"/>
      <c r="DP6" s="610"/>
      <c r="DQ6" s="614">
        <v>139281</v>
      </c>
      <c r="DR6" s="609"/>
      <c r="DS6" s="609"/>
      <c r="DT6" s="609"/>
      <c r="DU6" s="609"/>
      <c r="DV6" s="609"/>
      <c r="DW6" s="609"/>
      <c r="DX6" s="609"/>
      <c r="DY6" s="609"/>
      <c r="DZ6" s="609"/>
      <c r="EA6" s="609"/>
      <c r="EB6" s="609"/>
      <c r="EC6" s="645"/>
    </row>
    <row r="7" spans="2:143" ht="11.25" customHeight="1" x14ac:dyDescent="0.2">
      <c r="B7" s="605" t="s">
        <v>222</v>
      </c>
      <c r="C7" s="606"/>
      <c r="D7" s="606"/>
      <c r="E7" s="606"/>
      <c r="F7" s="606"/>
      <c r="G7" s="606"/>
      <c r="H7" s="606"/>
      <c r="I7" s="606"/>
      <c r="J7" s="606"/>
      <c r="K7" s="606"/>
      <c r="L7" s="606"/>
      <c r="M7" s="606"/>
      <c r="N7" s="606"/>
      <c r="O7" s="606"/>
      <c r="P7" s="606"/>
      <c r="Q7" s="607"/>
      <c r="R7" s="608">
        <v>1141</v>
      </c>
      <c r="S7" s="609"/>
      <c r="T7" s="609"/>
      <c r="U7" s="609"/>
      <c r="V7" s="609"/>
      <c r="W7" s="609"/>
      <c r="X7" s="609"/>
      <c r="Y7" s="610"/>
      <c r="Z7" s="646">
        <v>0</v>
      </c>
      <c r="AA7" s="646"/>
      <c r="AB7" s="646"/>
      <c r="AC7" s="646"/>
      <c r="AD7" s="647">
        <v>1141</v>
      </c>
      <c r="AE7" s="647"/>
      <c r="AF7" s="647"/>
      <c r="AG7" s="647"/>
      <c r="AH7" s="647"/>
      <c r="AI7" s="647"/>
      <c r="AJ7" s="647"/>
      <c r="AK7" s="647"/>
      <c r="AL7" s="611">
        <v>0</v>
      </c>
      <c r="AM7" s="612"/>
      <c r="AN7" s="612"/>
      <c r="AO7" s="648"/>
      <c r="AP7" s="605" t="s">
        <v>223</v>
      </c>
      <c r="AQ7" s="606"/>
      <c r="AR7" s="606"/>
      <c r="AS7" s="606"/>
      <c r="AT7" s="606"/>
      <c r="AU7" s="606"/>
      <c r="AV7" s="606"/>
      <c r="AW7" s="606"/>
      <c r="AX7" s="606"/>
      <c r="AY7" s="606"/>
      <c r="AZ7" s="606"/>
      <c r="BA7" s="606"/>
      <c r="BB7" s="606"/>
      <c r="BC7" s="606"/>
      <c r="BD7" s="606"/>
      <c r="BE7" s="606"/>
      <c r="BF7" s="607"/>
      <c r="BG7" s="608">
        <v>1118249</v>
      </c>
      <c r="BH7" s="609"/>
      <c r="BI7" s="609"/>
      <c r="BJ7" s="609"/>
      <c r="BK7" s="609"/>
      <c r="BL7" s="609"/>
      <c r="BM7" s="609"/>
      <c r="BN7" s="610"/>
      <c r="BO7" s="646">
        <v>35.9</v>
      </c>
      <c r="BP7" s="646"/>
      <c r="BQ7" s="646"/>
      <c r="BR7" s="646"/>
      <c r="BS7" s="647">
        <v>23782</v>
      </c>
      <c r="BT7" s="647"/>
      <c r="BU7" s="647"/>
      <c r="BV7" s="647"/>
      <c r="BW7" s="647"/>
      <c r="BX7" s="647"/>
      <c r="BY7" s="647"/>
      <c r="BZ7" s="647"/>
      <c r="CA7" s="647"/>
      <c r="CB7" s="682"/>
      <c r="CD7" s="605" t="s">
        <v>224</v>
      </c>
      <c r="CE7" s="606"/>
      <c r="CF7" s="606"/>
      <c r="CG7" s="606"/>
      <c r="CH7" s="606"/>
      <c r="CI7" s="606"/>
      <c r="CJ7" s="606"/>
      <c r="CK7" s="606"/>
      <c r="CL7" s="606"/>
      <c r="CM7" s="606"/>
      <c r="CN7" s="606"/>
      <c r="CO7" s="606"/>
      <c r="CP7" s="606"/>
      <c r="CQ7" s="607"/>
      <c r="CR7" s="608">
        <v>10319797</v>
      </c>
      <c r="CS7" s="609"/>
      <c r="CT7" s="609"/>
      <c r="CU7" s="609"/>
      <c r="CV7" s="609"/>
      <c r="CW7" s="609"/>
      <c r="CX7" s="609"/>
      <c r="CY7" s="610"/>
      <c r="CZ7" s="646">
        <v>32</v>
      </c>
      <c r="DA7" s="646"/>
      <c r="DB7" s="646"/>
      <c r="DC7" s="646"/>
      <c r="DD7" s="614">
        <v>984640</v>
      </c>
      <c r="DE7" s="609"/>
      <c r="DF7" s="609"/>
      <c r="DG7" s="609"/>
      <c r="DH7" s="609"/>
      <c r="DI7" s="609"/>
      <c r="DJ7" s="609"/>
      <c r="DK7" s="609"/>
      <c r="DL7" s="609"/>
      <c r="DM7" s="609"/>
      <c r="DN7" s="609"/>
      <c r="DO7" s="609"/>
      <c r="DP7" s="610"/>
      <c r="DQ7" s="614">
        <v>3070370</v>
      </c>
      <c r="DR7" s="609"/>
      <c r="DS7" s="609"/>
      <c r="DT7" s="609"/>
      <c r="DU7" s="609"/>
      <c r="DV7" s="609"/>
      <c r="DW7" s="609"/>
      <c r="DX7" s="609"/>
      <c r="DY7" s="609"/>
      <c r="DZ7" s="609"/>
      <c r="EA7" s="609"/>
      <c r="EB7" s="609"/>
      <c r="EC7" s="645"/>
    </row>
    <row r="8" spans="2:143" ht="11.25" customHeight="1" x14ac:dyDescent="0.2">
      <c r="B8" s="605" t="s">
        <v>225</v>
      </c>
      <c r="C8" s="606"/>
      <c r="D8" s="606"/>
      <c r="E8" s="606"/>
      <c r="F8" s="606"/>
      <c r="G8" s="606"/>
      <c r="H8" s="606"/>
      <c r="I8" s="606"/>
      <c r="J8" s="606"/>
      <c r="K8" s="606"/>
      <c r="L8" s="606"/>
      <c r="M8" s="606"/>
      <c r="N8" s="606"/>
      <c r="O8" s="606"/>
      <c r="P8" s="606"/>
      <c r="Q8" s="607"/>
      <c r="R8" s="608">
        <v>13039</v>
      </c>
      <c r="S8" s="609"/>
      <c r="T8" s="609"/>
      <c r="U8" s="609"/>
      <c r="V8" s="609"/>
      <c r="W8" s="609"/>
      <c r="X8" s="609"/>
      <c r="Y8" s="610"/>
      <c r="Z8" s="646">
        <v>0</v>
      </c>
      <c r="AA8" s="646"/>
      <c r="AB8" s="646"/>
      <c r="AC8" s="646"/>
      <c r="AD8" s="647">
        <v>13039</v>
      </c>
      <c r="AE8" s="647"/>
      <c r="AF8" s="647"/>
      <c r="AG8" s="647"/>
      <c r="AH8" s="647"/>
      <c r="AI8" s="647"/>
      <c r="AJ8" s="647"/>
      <c r="AK8" s="647"/>
      <c r="AL8" s="611">
        <v>0.1</v>
      </c>
      <c r="AM8" s="612"/>
      <c r="AN8" s="612"/>
      <c r="AO8" s="648"/>
      <c r="AP8" s="605" t="s">
        <v>226</v>
      </c>
      <c r="AQ8" s="606"/>
      <c r="AR8" s="606"/>
      <c r="AS8" s="606"/>
      <c r="AT8" s="606"/>
      <c r="AU8" s="606"/>
      <c r="AV8" s="606"/>
      <c r="AW8" s="606"/>
      <c r="AX8" s="606"/>
      <c r="AY8" s="606"/>
      <c r="AZ8" s="606"/>
      <c r="BA8" s="606"/>
      <c r="BB8" s="606"/>
      <c r="BC8" s="606"/>
      <c r="BD8" s="606"/>
      <c r="BE8" s="606"/>
      <c r="BF8" s="607"/>
      <c r="BG8" s="608">
        <v>44058</v>
      </c>
      <c r="BH8" s="609"/>
      <c r="BI8" s="609"/>
      <c r="BJ8" s="609"/>
      <c r="BK8" s="609"/>
      <c r="BL8" s="609"/>
      <c r="BM8" s="609"/>
      <c r="BN8" s="610"/>
      <c r="BO8" s="646">
        <v>1.4</v>
      </c>
      <c r="BP8" s="646"/>
      <c r="BQ8" s="646"/>
      <c r="BR8" s="646"/>
      <c r="BS8" s="647" t="s">
        <v>122</v>
      </c>
      <c r="BT8" s="647"/>
      <c r="BU8" s="647"/>
      <c r="BV8" s="647"/>
      <c r="BW8" s="647"/>
      <c r="BX8" s="647"/>
      <c r="BY8" s="647"/>
      <c r="BZ8" s="647"/>
      <c r="CA8" s="647"/>
      <c r="CB8" s="682"/>
      <c r="CD8" s="605" t="s">
        <v>227</v>
      </c>
      <c r="CE8" s="606"/>
      <c r="CF8" s="606"/>
      <c r="CG8" s="606"/>
      <c r="CH8" s="606"/>
      <c r="CI8" s="606"/>
      <c r="CJ8" s="606"/>
      <c r="CK8" s="606"/>
      <c r="CL8" s="606"/>
      <c r="CM8" s="606"/>
      <c r="CN8" s="606"/>
      <c r="CO8" s="606"/>
      <c r="CP8" s="606"/>
      <c r="CQ8" s="607"/>
      <c r="CR8" s="608">
        <v>8885241</v>
      </c>
      <c r="CS8" s="609"/>
      <c r="CT8" s="609"/>
      <c r="CU8" s="609"/>
      <c r="CV8" s="609"/>
      <c r="CW8" s="609"/>
      <c r="CX8" s="609"/>
      <c r="CY8" s="610"/>
      <c r="CZ8" s="646">
        <v>27.6</v>
      </c>
      <c r="DA8" s="646"/>
      <c r="DB8" s="646"/>
      <c r="DC8" s="646"/>
      <c r="DD8" s="614">
        <v>108249</v>
      </c>
      <c r="DE8" s="609"/>
      <c r="DF8" s="609"/>
      <c r="DG8" s="609"/>
      <c r="DH8" s="609"/>
      <c r="DI8" s="609"/>
      <c r="DJ8" s="609"/>
      <c r="DK8" s="609"/>
      <c r="DL8" s="609"/>
      <c r="DM8" s="609"/>
      <c r="DN8" s="609"/>
      <c r="DO8" s="609"/>
      <c r="DP8" s="610"/>
      <c r="DQ8" s="614">
        <v>3838328</v>
      </c>
      <c r="DR8" s="609"/>
      <c r="DS8" s="609"/>
      <c r="DT8" s="609"/>
      <c r="DU8" s="609"/>
      <c r="DV8" s="609"/>
      <c r="DW8" s="609"/>
      <c r="DX8" s="609"/>
      <c r="DY8" s="609"/>
      <c r="DZ8" s="609"/>
      <c r="EA8" s="609"/>
      <c r="EB8" s="609"/>
      <c r="EC8" s="645"/>
    </row>
    <row r="9" spans="2:143" ht="11.25" customHeight="1" x14ac:dyDescent="0.2">
      <c r="B9" s="605" t="s">
        <v>228</v>
      </c>
      <c r="C9" s="606"/>
      <c r="D9" s="606"/>
      <c r="E9" s="606"/>
      <c r="F9" s="606"/>
      <c r="G9" s="606"/>
      <c r="H9" s="606"/>
      <c r="I9" s="606"/>
      <c r="J9" s="606"/>
      <c r="K9" s="606"/>
      <c r="L9" s="606"/>
      <c r="M9" s="606"/>
      <c r="N9" s="606"/>
      <c r="O9" s="606"/>
      <c r="P9" s="606"/>
      <c r="Q9" s="607"/>
      <c r="R9" s="608">
        <v>18164</v>
      </c>
      <c r="S9" s="609"/>
      <c r="T9" s="609"/>
      <c r="U9" s="609"/>
      <c r="V9" s="609"/>
      <c r="W9" s="609"/>
      <c r="X9" s="609"/>
      <c r="Y9" s="610"/>
      <c r="Z9" s="646">
        <v>0.1</v>
      </c>
      <c r="AA9" s="646"/>
      <c r="AB9" s="646"/>
      <c r="AC9" s="646"/>
      <c r="AD9" s="647">
        <v>18164</v>
      </c>
      <c r="AE9" s="647"/>
      <c r="AF9" s="647"/>
      <c r="AG9" s="647"/>
      <c r="AH9" s="647"/>
      <c r="AI9" s="647"/>
      <c r="AJ9" s="647"/>
      <c r="AK9" s="647"/>
      <c r="AL9" s="611">
        <v>0.1</v>
      </c>
      <c r="AM9" s="612"/>
      <c r="AN9" s="612"/>
      <c r="AO9" s="648"/>
      <c r="AP9" s="605" t="s">
        <v>229</v>
      </c>
      <c r="AQ9" s="606"/>
      <c r="AR9" s="606"/>
      <c r="AS9" s="606"/>
      <c r="AT9" s="606"/>
      <c r="AU9" s="606"/>
      <c r="AV9" s="606"/>
      <c r="AW9" s="606"/>
      <c r="AX9" s="606"/>
      <c r="AY9" s="606"/>
      <c r="AZ9" s="606"/>
      <c r="BA9" s="606"/>
      <c r="BB9" s="606"/>
      <c r="BC9" s="606"/>
      <c r="BD9" s="606"/>
      <c r="BE9" s="606"/>
      <c r="BF9" s="607"/>
      <c r="BG9" s="608">
        <v>908144</v>
      </c>
      <c r="BH9" s="609"/>
      <c r="BI9" s="609"/>
      <c r="BJ9" s="609"/>
      <c r="BK9" s="609"/>
      <c r="BL9" s="609"/>
      <c r="BM9" s="609"/>
      <c r="BN9" s="610"/>
      <c r="BO9" s="646">
        <v>29.2</v>
      </c>
      <c r="BP9" s="646"/>
      <c r="BQ9" s="646"/>
      <c r="BR9" s="646"/>
      <c r="BS9" s="647" t="s">
        <v>122</v>
      </c>
      <c r="BT9" s="647"/>
      <c r="BU9" s="647"/>
      <c r="BV9" s="647"/>
      <c r="BW9" s="647"/>
      <c r="BX9" s="647"/>
      <c r="BY9" s="647"/>
      <c r="BZ9" s="647"/>
      <c r="CA9" s="647"/>
      <c r="CB9" s="682"/>
      <c r="CD9" s="605" t="s">
        <v>230</v>
      </c>
      <c r="CE9" s="606"/>
      <c r="CF9" s="606"/>
      <c r="CG9" s="606"/>
      <c r="CH9" s="606"/>
      <c r="CI9" s="606"/>
      <c r="CJ9" s="606"/>
      <c r="CK9" s="606"/>
      <c r="CL9" s="606"/>
      <c r="CM9" s="606"/>
      <c r="CN9" s="606"/>
      <c r="CO9" s="606"/>
      <c r="CP9" s="606"/>
      <c r="CQ9" s="607"/>
      <c r="CR9" s="608">
        <v>2385906</v>
      </c>
      <c r="CS9" s="609"/>
      <c r="CT9" s="609"/>
      <c r="CU9" s="609"/>
      <c r="CV9" s="609"/>
      <c r="CW9" s="609"/>
      <c r="CX9" s="609"/>
      <c r="CY9" s="610"/>
      <c r="CZ9" s="646">
        <v>7.4</v>
      </c>
      <c r="DA9" s="646"/>
      <c r="DB9" s="646"/>
      <c r="DC9" s="646"/>
      <c r="DD9" s="614">
        <v>23560</v>
      </c>
      <c r="DE9" s="609"/>
      <c r="DF9" s="609"/>
      <c r="DG9" s="609"/>
      <c r="DH9" s="609"/>
      <c r="DI9" s="609"/>
      <c r="DJ9" s="609"/>
      <c r="DK9" s="609"/>
      <c r="DL9" s="609"/>
      <c r="DM9" s="609"/>
      <c r="DN9" s="609"/>
      <c r="DO9" s="609"/>
      <c r="DP9" s="610"/>
      <c r="DQ9" s="614">
        <v>919214</v>
      </c>
      <c r="DR9" s="609"/>
      <c r="DS9" s="609"/>
      <c r="DT9" s="609"/>
      <c r="DU9" s="609"/>
      <c r="DV9" s="609"/>
      <c r="DW9" s="609"/>
      <c r="DX9" s="609"/>
      <c r="DY9" s="609"/>
      <c r="DZ9" s="609"/>
      <c r="EA9" s="609"/>
      <c r="EB9" s="609"/>
      <c r="EC9" s="645"/>
    </row>
    <row r="10" spans="2:143" ht="11.25" customHeight="1" x14ac:dyDescent="0.2">
      <c r="B10" s="605" t="s">
        <v>231</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232</v>
      </c>
      <c r="AQ10" s="606"/>
      <c r="AR10" s="606"/>
      <c r="AS10" s="606"/>
      <c r="AT10" s="606"/>
      <c r="AU10" s="606"/>
      <c r="AV10" s="606"/>
      <c r="AW10" s="606"/>
      <c r="AX10" s="606"/>
      <c r="AY10" s="606"/>
      <c r="AZ10" s="606"/>
      <c r="BA10" s="606"/>
      <c r="BB10" s="606"/>
      <c r="BC10" s="606"/>
      <c r="BD10" s="606"/>
      <c r="BE10" s="606"/>
      <c r="BF10" s="607"/>
      <c r="BG10" s="608">
        <v>76894</v>
      </c>
      <c r="BH10" s="609"/>
      <c r="BI10" s="609"/>
      <c r="BJ10" s="609"/>
      <c r="BK10" s="609"/>
      <c r="BL10" s="609"/>
      <c r="BM10" s="609"/>
      <c r="BN10" s="610"/>
      <c r="BO10" s="646">
        <v>2.5</v>
      </c>
      <c r="BP10" s="646"/>
      <c r="BQ10" s="646"/>
      <c r="BR10" s="646"/>
      <c r="BS10" s="647" t="s">
        <v>122</v>
      </c>
      <c r="BT10" s="647"/>
      <c r="BU10" s="647"/>
      <c r="BV10" s="647"/>
      <c r="BW10" s="647"/>
      <c r="BX10" s="647"/>
      <c r="BY10" s="647"/>
      <c r="BZ10" s="647"/>
      <c r="CA10" s="647"/>
      <c r="CB10" s="682"/>
      <c r="CD10" s="605" t="s">
        <v>233</v>
      </c>
      <c r="CE10" s="606"/>
      <c r="CF10" s="606"/>
      <c r="CG10" s="606"/>
      <c r="CH10" s="606"/>
      <c r="CI10" s="606"/>
      <c r="CJ10" s="606"/>
      <c r="CK10" s="606"/>
      <c r="CL10" s="606"/>
      <c r="CM10" s="606"/>
      <c r="CN10" s="606"/>
      <c r="CO10" s="606"/>
      <c r="CP10" s="606"/>
      <c r="CQ10" s="607"/>
      <c r="CR10" s="608">
        <v>14900</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100</v>
      </c>
      <c r="DR10" s="609"/>
      <c r="DS10" s="609"/>
      <c r="DT10" s="609"/>
      <c r="DU10" s="609"/>
      <c r="DV10" s="609"/>
      <c r="DW10" s="609"/>
      <c r="DX10" s="609"/>
      <c r="DY10" s="609"/>
      <c r="DZ10" s="609"/>
      <c r="EA10" s="609"/>
      <c r="EB10" s="609"/>
      <c r="EC10" s="645"/>
    </row>
    <row r="11" spans="2:143" ht="11.25" customHeight="1" x14ac:dyDescent="0.2">
      <c r="B11" s="605" t="s">
        <v>234</v>
      </c>
      <c r="C11" s="606"/>
      <c r="D11" s="606"/>
      <c r="E11" s="606"/>
      <c r="F11" s="606"/>
      <c r="G11" s="606"/>
      <c r="H11" s="606"/>
      <c r="I11" s="606"/>
      <c r="J11" s="606"/>
      <c r="K11" s="606"/>
      <c r="L11" s="606"/>
      <c r="M11" s="606"/>
      <c r="N11" s="606"/>
      <c r="O11" s="606"/>
      <c r="P11" s="606"/>
      <c r="Q11" s="607"/>
      <c r="R11" s="608">
        <v>827538</v>
      </c>
      <c r="S11" s="609"/>
      <c r="T11" s="609"/>
      <c r="U11" s="609"/>
      <c r="V11" s="609"/>
      <c r="W11" s="609"/>
      <c r="X11" s="609"/>
      <c r="Y11" s="610"/>
      <c r="Z11" s="611">
        <v>2.5</v>
      </c>
      <c r="AA11" s="612"/>
      <c r="AB11" s="612"/>
      <c r="AC11" s="613"/>
      <c r="AD11" s="614">
        <v>827538</v>
      </c>
      <c r="AE11" s="609"/>
      <c r="AF11" s="609"/>
      <c r="AG11" s="609"/>
      <c r="AH11" s="609"/>
      <c r="AI11" s="609"/>
      <c r="AJ11" s="609"/>
      <c r="AK11" s="610"/>
      <c r="AL11" s="611">
        <v>6.2</v>
      </c>
      <c r="AM11" s="612"/>
      <c r="AN11" s="612"/>
      <c r="AO11" s="648"/>
      <c r="AP11" s="605" t="s">
        <v>235</v>
      </c>
      <c r="AQ11" s="606"/>
      <c r="AR11" s="606"/>
      <c r="AS11" s="606"/>
      <c r="AT11" s="606"/>
      <c r="AU11" s="606"/>
      <c r="AV11" s="606"/>
      <c r="AW11" s="606"/>
      <c r="AX11" s="606"/>
      <c r="AY11" s="606"/>
      <c r="AZ11" s="606"/>
      <c r="BA11" s="606"/>
      <c r="BB11" s="606"/>
      <c r="BC11" s="606"/>
      <c r="BD11" s="606"/>
      <c r="BE11" s="606"/>
      <c r="BF11" s="607"/>
      <c r="BG11" s="608">
        <v>89153</v>
      </c>
      <c r="BH11" s="609"/>
      <c r="BI11" s="609"/>
      <c r="BJ11" s="609"/>
      <c r="BK11" s="609"/>
      <c r="BL11" s="609"/>
      <c r="BM11" s="609"/>
      <c r="BN11" s="610"/>
      <c r="BO11" s="646">
        <v>2.9</v>
      </c>
      <c r="BP11" s="646"/>
      <c r="BQ11" s="646"/>
      <c r="BR11" s="646"/>
      <c r="BS11" s="647">
        <v>23782</v>
      </c>
      <c r="BT11" s="647"/>
      <c r="BU11" s="647"/>
      <c r="BV11" s="647"/>
      <c r="BW11" s="647"/>
      <c r="BX11" s="647"/>
      <c r="BY11" s="647"/>
      <c r="BZ11" s="647"/>
      <c r="CA11" s="647"/>
      <c r="CB11" s="682"/>
      <c r="CD11" s="605" t="s">
        <v>236</v>
      </c>
      <c r="CE11" s="606"/>
      <c r="CF11" s="606"/>
      <c r="CG11" s="606"/>
      <c r="CH11" s="606"/>
      <c r="CI11" s="606"/>
      <c r="CJ11" s="606"/>
      <c r="CK11" s="606"/>
      <c r="CL11" s="606"/>
      <c r="CM11" s="606"/>
      <c r="CN11" s="606"/>
      <c r="CO11" s="606"/>
      <c r="CP11" s="606"/>
      <c r="CQ11" s="607"/>
      <c r="CR11" s="608">
        <v>1187112</v>
      </c>
      <c r="CS11" s="609"/>
      <c r="CT11" s="609"/>
      <c r="CU11" s="609"/>
      <c r="CV11" s="609"/>
      <c r="CW11" s="609"/>
      <c r="CX11" s="609"/>
      <c r="CY11" s="610"/>
      <c r="CZ11" s="646">
        <v>3.7</v>
      </c>
      <c r="DA11" s="646"/>
      <c r="DB11" s="646"/>
      <c r="DC11" s="646"/>
      <c r="DD11" s="614">
        <v>409166</v>
      </c>
      <c r="DE11" s="609"/>
      <c r="DF11" s="609"/>
      <c r="DG11" s="609"/>
      <c r="DH11" s="609"/>
      <c r="DI11" s="609"/>
      <c r="DJ11" s="609"/>
      <c r="DK11" s="609"/>
      <c r="DL11" s="609"/>
      <c r="DM11" s="609"/>
      <c r="DN11" s="609"/>
      <c r="DO11" s="609"/>
      <c r="DP11" s="610"/>
      <c r="DQ11" s="614">
        <v>668288</v>
      </c>
      <c r="DR11" s="609"/>
      <c r="DS11" s="609"/>
      <c r="DT11" s="609"/>
      <c r="DU11" s="609"/>
      <c r="DV11" s="609"/>
      <c r="DW11" s="609"/>
      <c r="DX11" s="609"/>
      <c r="DY11" s="609"/>
      <c r="DZ11" s="609"/>
      <c r="EA11" s="609"/>
      <c r="EB11" s="609"/>
      <c r="EC11" s="645"/>
    </row>
    <row r="12" spans="2:143" ht="11.25" customHeight="1" x14ac:dyDescent="0.2">
      <c r="B12" s="605" t="s">
        <v>237</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238</v>
      </c>
      <c r="AQ12" s="606"/>
      <c r="AR12" s="606"/>
      <c r="AS12" s="606"/>
      <c r="AT12" s="606"/>
      <c r="AU12" s="606"/>
      <c r="AV12" s="606"/>
      <c r="AW12" s="606"/>
      <c r="AX12" s="606"/>
      <c r="AY12" s="606"/>
      <c r="AZ12" s="606"/>
      <c r="BA12" s="606"/>
      <c r="BB12" s="606"/>
      <c r="BC12" s="606"/>
      <c r="BD12" s="606"/>
      <c r="BE12" s="606"/>
      <c r="BF12" s="607"/>
      <c r="BG12" s="608">
        <v>1654509</v>
      </c>
      <c r="BH12" s="609"/>
      <c r="BI12" s="609"/>
      <c r="BJ12" s="609"/>
      <c r="BK12" s="609"/>
      <c r="BL12" s="609"/>
      <c r="BM12" s="609"/>
      <c r="BN12" s="610"/>
      <c r="BO12" s="646">
        <v>53.2</v>
      </c>
      <c r="BP12" s="646"/>
      <c r="BQ12" s="646"/>
      <c r="BR12" s="646"/>
      <c r="BS12" s="647" t="s">
        <v>122</v>
      </c>
      <c r="BT12" s="647"/>
      <c r="BU12" s="647"/>
      <c r="BV12" s="647"/>
      <c r="BW12" s="647"/>
      <c r="BX12" s="647"/>
      <c r="BY12" s="647"/>
      <c r="BZ12" s="647"/>
      <c r="CA12" s="647"/>
      <c r="CB12" s="682"/>
      <c r="CD12" s="605" t="s">
        <v>239</v>
      </c>
      <c r="CE12" s="606"/>
      <c r="CF12" s="606"/>
      <c r="CG12" s="606"/>
      <c r="CH12" s="606"/>
      <c r="CI12" s="606"/>
      <c r="CJ12" s="606"/>
      <c r="CK12" s="606"/>
      <c r="CL12" s="606"/>
      <c r="CM12" s="606"/>
      <c r="CN12" s="606"/>
      <c r="CO12" s="606"/>
      <c r="CP12" s="606"/>
      <c r="CQ12" s="607"/>
      <c r="CR12" s="608">
        <v>530795</v>
      </c>
      <c r="CS12" s="609"/>
      <c r="CT12" s="609"/>
      <c r="CU12" s="609"/>
      <c r="CV12" s="609"/>
      <c r="CW12" s="609"/>
      <c r="CX12" s="609"/>
      <c r="CY12" s="610"/>
      <c r="CZ12" s="646">
        <v>1.6</v>
      </c>
      <c r="DA12" s="646"/>
      <c r="DB12" s="646"/>
      <c r="DC12" s="646"/>
      <c r="DD12" s="614">
        <v>78890</v>
      </c>
      <c r="DE12" s="609"/>
      <c r="DF12" s="609"/>
      <c r="DG12" s="609"/>
      <c r="DH12" s="609"/>
      <c r="DI12" s="609"/>
      <c r="DJ12" s="609"/>
      <c r="DK12" s="609"/>
      <c r="DL12" s="609"/>
      <c r="DM12" s="609"/>
      <c r="DN12" s="609"/>
      <c r="DO12" s="609"/>
      <c r="DP12" s="610"/>
      <c r="DQ12" s="614">
        <v>342384</v>
      </c>
      <c r="DR12" s="609"/>
      <c r="DS12" s="609"/>
      <c r="DT12" s="609"/>
      <c r="DU12" s="609"/>
      <c r="DV12" s="609"/>
      <c r="DW12" s="609"/>
      <c r="DX12" s="609"/>
      <c r="DY12" s="609"/>
      <c r="DZ12" s="609"/>
      <c r="EA12" s="609"/>
      <c r="EB12" s="609"/>
      <c r="EC12" s="645"/>
    </row>
    <row r="13" spans="2:143" ht="11.25" customHeight="1" x14ac:dyDescent="0.2">
      <c r="B13" s="605" t="s">
        <v>240</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241</v>
      </c>
      <c r="AQ13" s="606"/>
      <c r="AR13" s="606"/>
      <c r="AS13" s="606"/>
      <c r="AT13" s="606"/>
      <c r="AU13" s="606"/>
      <c r="AV13" s="606"/>
      <c r="AW13" s="606"/>
      <c r="AX13" s="606"/>
      <c r="AY13" s="606"/>
      <c r="AZ13" s="606"/>
      <c r="BA13" s="606"/>
      <c r="BB13" s="606"/>
      <c r="BC13" s="606"/>
      <c r="BD13" s="606"/>
      <c r="BE13" s="606"/>
      <c r="BF13" s="607"/>
      <c r="BG13" s="608">
        <v>1629406</v>
      </c>
      <c r="BH13" s="609"/>
      <c r="BI13" s="609"/>
      <c r="BJ13" s="609"/>
      <c r="BK13" s="609"/>
      <c r="BL13" s="609"/>
      <c r="BM13" s="609"/>
      <c r="BN13" s="610"/>
      <c r="BO13" s="646">
        <v>52.4</v>
      </c>
      <c r="BP13" s="646"/>
      <c r="BQ13" s="646"/>
      <c r="BR13" s="646"/>
      <c r="BS13" s="647" t="s">
        <v>122</v>
      </c>
      <c r="BT13" s="647"/>
      <c r="BU13" s="647"/>
      <c r="BV13" s="647"/>
      <c r="BW13" s="647"/>
      <c r="BX13" s="647"/>
      <c r="BY13" s="647"/>
      <c r="BZ13" s="647"/>
      <c r="CA13" s="647"/>
      <c r="CB13" s="682"/>
      <c r="CD13" s="605" t="s">
        <v>242</v>
      </c>
      <c r="CE13" s="606"/>
      <c r="CF13" s="606"/>
      <c r="CG13" s="606"/>
      <c r="CH13" s="606"/>
      <c r="CI13" s="606"/>
      <c r="CJ13" s="606"/>
      <c r="CK13" s="606"/>
      <c r="CL13" s="606"/>
      <c r="CM13" s="606"/>
      <c r="CN13" s="606"/>
      <c r="CO13" s="606"/>
      <c r="CP13" s="606"/>
      <c r="CQ13" s="607"/>
      <c r="CR13" s="608">
        <v>1997736</v>
      </c>
      <c r="CS13" s="609"/>
      <c r="CT13" s="609"/>
      <c r="CU13" s="609"/>
      <c r="CV13" s="609"/>
      <c r="CW13" s="609"/>
      <c r="CX13" s="609"/>
      <c r="CY13" s="610"/>
      <c r="CZ13" s="646">
        <v>6.2</v>
      </c>
      <c r="DA13" s="646"/>
      <c r="DB13" s="646"/>
      <c r="DC13" s="646"/>
      <c r="DD13" s="614">
        <v>1331968</v>
      </c>
      <c r="DE13" s="609"/>
      <c r="DF13" s="609"/>
      <c r="DG13" s="609"/>
      <c r="DH13" s="609"/>
      <c r="DI13" s="609"/>
      <c r="DJ13" s="609"/>
      <c r="DK13" s="609"/>
      <c r="DL13" s="609"/>
      <c r="DM13" s="609"/>
      <c r="DN13" s="609"/>
      <c r="DO13" s="609"/>
      <c r="DP13" s="610"/>
      <c r="DQ13" s="614">
        <v>926081</v>
      </c>
      <c r="DR13" s="609"/>
      <c r="DS13" s="609"/>
      <c r="DT13" s="609"/>
      <c r="DU13" s="609"/>
      <c r="DV13" s="609"/>
      <c r="DW13" s="609"/>
      <c r="DX13" s="609"/>
      <c r="DY13" s="609"/>
      <c r="DZ13" s="609"/>
      <c r="EA13" s="609"/>
      <c r="EB13" s="609"/>
      <c r="EC13" s="645"/>
    </row>
    <row r="14" spans="2:143" ht="11.25" customHeight="1" x14ac:dyDescent="0.2">
      <c r="B14" s="605" t="s">
        <v>243</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244</v>
      </c>
      <c r="AQ14" s="606"/>
      <c r="AR14" s="606"/>
      <c r="AS14" s="606"/>
      <c r="AT14" s="606"/>
      <c r="AU14" s="606"/>
      <c r="AV14" s="606"/>
      <c r="AW14" s="606"/>
      <c r="AX14" s="606"/>
      <c r="AY14" s="606"/>
      <c r="AZ14" s="606"/>
      <c r="BA14" s="606"/>
      <c r="BB14" s="606"/>
      <c r="BC14" s="606"/>
      <c r="BD14" s="606"/>
      <c r="BE14" s="606"/>
      <c r="BF14" s="607"/>
      <c r="BG14" s="608">
        <v>150559</v>
      </c>
      <c r="BH14" s="609"/>
      <c r="BI14" s="609"/>
      <c r="BJ14" s="609"/>
      <c r="BK14" s="609"/>
      <c r="BL14" s="609"/>
      <c r="BM14" s="609"/>
      <c r="BN14" s="610"/>
      <c r="BO14" s="646">
        <v>4.8</v>
      </c>
      <c r="BP14" s="646"/>
      <c r="BQ14" s="646"/>
      <c r="BR14" s="646"/>
      <c r="BS14" s="647" t="s">
        <v>122</v>
      </c>
      <c r="BT14" s="647"/>
      <c r="BU14" s="647"/>
      <c r="BV14" s="647"/>
      <c r="BW14" s="647"/>
      <c r="BX14" s="647"/>
      <c r="BY14" s="647"/>
      <c r="BZ14" s="647"/>
      <c r="CA14" s="647"/>
      <c r="CB14" s="682"/>
      <c r="CD14" s="605" t="s">
        <v>245</v>
      </c>
      <c r="CE14" s="606"/>
      <c r="CF14" s="606"/>
      <c r="CG14" s="606"/>
      <c r="CH14" s="606"/>
      <c r="CI14" s="606"/>
      <c r="CJ14" s="606"/>
      <c r="CK14" s="606"/>
      <c r="CL14" s="606"/>
      <c r="CM14" s="606"/>
      <c r="CN14" s="606"/>
      <c r="CO14" s="606"/>
      <c r="CP14" s="606"/>
      <c r="CQ14" s="607"/>
      <c r="CR14" s="608">
        <v>1232957</v>
      </c>
      <c r="CS14" s="609"/>
      <c r="CT14" s="609"/>
      <c r="CU14" s="609"/>
      <c r="CV14" s="609"/>
      <c r="CW14" s="609"/>
      <c r="CX14" s="609"/>
      <c r="CY14" s="610"/>
      <c r="CZ14" s="646">
        <v>3.8</v>
      </c>
      <c r="DA14" s="646"/>
      <c r="DB14" s="646"/>
      <c r="DC14" s="646"/>
      <c r="DD14" s="614">
        <v>377988</v>
      </c>
      <c r="DE14" s="609"/>
      <c r="DF14" s="609"/>
      <c r="DG14" s="609"/>
      <c r="DH14" s="609"/>
      <c r="DI14" s="609"/>
      <c r="DJ14" s="609"/>
      <c r="DK14" s="609"/>
      <c r="DL14" s="609"/>
      <c r="DM14" s="609"/>
      <c r="DN14" s="609"/>
      <c r="DO14" s="609"/>
      <c r="DP14" s="610"/>
      <c r="DQ14" s="614">
        <v>922880</v>
      </c>
      <c r="DR14" s="609"/>
      <c r="DS14" s="609"/>
      <c r="DT14" s="609"/>
      <c r="DU14" s="609"/>
      <c r="DV14" s="609"/>
      <c r="DW14" s="609"/>
      <c r="DX14" s="609"/>
      <c r="DY14" s="609"/>
      <c r="DZ14" s="609"/>
      <c r="EA14" s="609"/>
      <c r="EB14" s="609"/>
      <c r="EC14" s="645"/>
    </row>
    <row r="15" spans="2:143" ht="11.25" customHeight="1" x14ac:dyDescent="0.2">
      <c r="B15" s="605" t="s">
        <v>246</v>
      </c>
      <c r="C15" s="606"/>
      <c r="D15" s="606"/>
      <c r="E15" s="606"/>
      <c r="F15" s="606"/>
      <c r="G15" s="606"/>
      <c r="H15" s="606"/>
      <c r="I15" s="606"/>
      <c r="J15" s="606"/>
      <c r="K15" s="606"/>
      <c r="L15" s="606"/>
      <c r="M15" s="606"/>
      <c r="N15" s="606"/>
      <c r="O15" s="606"/>
      <c r="P15" s="606"/>
      <c r="Q15" s="607"/>
      <c r="R15" s="608">
        <v>16720</v>
      </c>
      <c r="S15" s="609"/>
      <c r="T15" s="609"/>
      <c r="U15" s="609"/>
      <c r="V15" s="609"/>
      <c r="W15" s="609"/>
      <c r="X15" s="609"/>
      <c r="Y15" s="610"/>
      <c r="Z15" s="646">
        <v>0</v>
      </c>
      <c r="AA15" s="646"/>
      <c r="AB15" s="646"/>
      <c r="AC15" s="646"/>
      <c r="AD15" s="647">
        <v>16720</v>
      </c>
      <c r="AE15" s="647"/>
      <c r="AF15" s="647"/>
      <c r="AG15" s="647"/>
      <c r="AH15" s="647"/>
      <c r="AI15" s="647"/>
      <c r="AJ15" s="647"/>
      <c r="AK15" s="647"/>
      <c r="AL15" s="611">
        <v>0.1</v>
      </c>
      <c r="AM15" s="612"/>
      <c r="AN15" s="612"/>
      <c r="AO15" s="648"/>
      <c r="AP15" s="605" t="s">
        <v>247</v>
      </c>
      <c r="AQ15" s="606"/>
      <c r="AR15" s="606"/>
      <c r="AS15" s="606"/>
      <c r="AT15" s="606"/>
      <c r="AU15" s="606"/>
      <c r="AV15" s="606"/>
      <c r="AW15" s="606"/>
      <c r="AX15" s="606"/>
      <c r="AY15" s="606"/>
      <c r="AZ15" s="606"/>
      <c r="BA15" s="606"/>
      <c r="BB15" s="606"/>
      <c r="BC15" s="606"/>
      <c r="BD15" s="606"/>
      <c r="BE15" s="606"/>
      <c r="BF15" s="607"/>
      <c r="BG15" s="608">
        <v>187676</v>
      </c>
      <c r="BH15" s="609"/>
      <c r="BI15" s="609"/>
      <c r="BJ15" s="609"/>
      <c r="BK15" s="609"/>
      <c r="BL15" s="609"/>
      <c r="BM15" s="609"/>
      <c r="BN15" s="610"/>
      <c r="BO15" s="646">
        <v>6</v>
      </c>
      <c r="BP15" s="646"/>
      <c r="BQ15" s="646"/>
      <c r="BR15" s="646"/>
      <c r="BS15" s="647" t="s">
        <v>122</v>
      </c>
      <c r="BT15" s="647"/>
      <c r="BU15" s="647"/>
      <c r="BV15" s="647"/>
      <c r="BW15" s="647"/>
      <c r="BX15" s="647"/>
      <c r="BY15" s="647"/>
      <c r="BZ15" s="647"/>
      <c r="CA15" s="647"/>
      <c r="CB15" s="682"/>
      <c r="CD15" s="605" t="s">
        <v>248</v>
      </c>
      <c r="CE15" s="606"/>
      <c r="CF15" s="606"/>
      <c r="CG15" s="606"/>
      <c r="CH15" s="606"/>
      <c r="CI15" s="606"/>
      <c r="CJ15" s="606"/>
      <c r="CK15" s="606"/>
      <c r="CL15" s="606"/>
      <c r="CM15" s="606"/>
      <c r="CN15" s="606"/>
      <c r="CO15" s="606"/>
      <c r="CP15" s="606"/>
      <c r="CQ15" s="607"/>
      <c r="CR15" s="608">
        <v>2316547</v>
      </c>
      <c r="CS15" s="609"/>
      <c r="CT15" s="609"/>
      <c r="CU15" s="609"/>
      <c r="CV15" s="609"/>
      <c r="CW15" s="609"/>
      <c r="CX15" s="609"/>
      <c r="CY15" s="610"/>
      <c r="CZ15" s="646">
        <v>7.2</v>
      </c>
      <c r="DA15" s="646"/>
      <c r="DB15" s="646"/>
      <c r="DC15" s="646"/>
      <c r="DD15" s="614">
        <v>636383</v>
      </c>
      <c r="DE15" s="609"/>
      <c r="DF15" s="609"/>
      <c r="DG15" s="609"/>
      <c r="DH15" s="609"/>
      <c r="DI15" s="609"/>
      <c r="DJ15" s="609"/>
      <c r="DK15" s="609"/>
      <c r="DL15" s="609"/>
      <c r="DM15" s="609"/>
      <c r="DN15" s="609"/>
      <c r="DO15" s="609"/>
      <c r="DP15" s="610"/>
      <c r="DQ15" s="614">
        <v>1400060</v>
      </c>
      <c r="DR15" s="609"/>
      <c r="DS15" s="609"/>
      <c r="DT15" s="609"/>
      <c r="DU15" s="609"/>
      <c r="DV15" s="609"/>
      <c r="DW15" s="609"/>
      <c r="DX15" s="609"/>
      <c r="DY15" s="609"/>
      <c r="DZ15" s="609"/>
      <c r="EA15" s="609"/>
      <c r="EB15" s="609"/>
      <c r="EC15" s="645"/>
    </row>
    <row r="16" spans="2:143" ht="11.25" customHeight="1" x14ac:dyDescent="0.2">
      <c r="B16" s="605" t="s">
        <v>249</v>
      </c>
      <c r="C16" s="606"/>
      <c r="D16" s="606"/>
      <c r="E16" s="606"/>
      <c r="F16" s="606"/>
      <c r="G16" s="606"/>
      <c r="H16" s="606"/>
      <c r="I16" s="606"/>
      <c r="J16" s="606"/>
      <c r="K16" s="606"/>
      <c r="L16" s="606"/>
      <c r="M16" s="606"/>
      <c r="N16" s="606"/>
      <c r="O16" s="606"/>
      <c r="P16" s="606"/>
      <c r="Q16" s="607"/>
      <c r="R16" s="608">
        <v>54392</v>
      </c>
      <c r="S16" s="609"/>
      <c r="T16" s="609"/>
      <c r="U16" s="609"/>
      <c r="V16" s="609"/>
      <c r="W16" s="609"/>
      <c r="X16" s="609"/>
      <c r="Y16" s="610"/>
      <c r="Z16" s="646">
        <v>0.2</v>
      </c>
      <c r="AA16" s="646"/>
      <c r="AB16" s="646"/>
      <c r="AC16" s="646"/>
      <c r="AD16" s="647">
        <v>54392</v>
      </c>
      <c r="AE16" s="647"/>
      <c r="AF16" s="647"/>
      <c r="AG16" s="647"/>
      <c r="AH16" s="647"/>
      <c r="AI16" s="647"/>
      <c r="AJ16" s="647"/>
      <c r="AK16" s="647"/>
      <c r="AL16" s="611">
        <v>0.4</v>
      </c>
      <c r="AM16" s="612"/>
      <c r="AN16" s="612"/>
      <c r="AO16" s="648"/>
      <c r="AP16" s="605" t="s">
        <v>250</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251</v>
      </c>
      <c r="CE16" s="606"/>
      <c r="CF16" s="606"/>
      <c r="CG16" s="606"/>
      <c r="CH16" s="606"/>
      <c r="CI16" s="606"/>
      <c r="CJ16" s="606"/>
      <c r="CK16" s="606"/>
      <c r="CL16" s="606"/>
      <c r="CM16" s="606"/>
      <c r="CN16" s="606"/>
      <c r="CO16" s="606"/>
      <c r="CP16" s="606"/>
      <c r="CQ16" s="607"/>
      <c r="CR16" s="608">
        <v>373502</v>
      </c>
      <c r="CS16" s="609"/>
      <c r="CT16" s="609"/>
      <c r="CU16" s="609"/>
      <c r="CV16" s="609"/>
      <c r="CW16" s="609"/>
      <c r="CX16" s="609"/>
      <c r="CY16" s="610"/>
      <c r="CZ16" s="646">
        <v>1.2</v>
      </c>
      <c r="DA16" s="646"/>
      <c r="DB16" s="646"/>
      <c r="DC16" s="646"/>
      <c r="DD16" s="614" t="s">
        <v>122</v>
      </c>
      <c r="DE16" s="609"/>
      <c r="DF16" s="609"/>
      <c r="DG16" s="609"/>
      <c r="DH16" s="609"/>
      <c r="DI16" s="609"/>
      <c r="DJ16" s="609"/>
      <c r="DK16" s="609"/>
      <c r="DL16" s="609"/>
      <c r="DM16" s="609"/>
      <c r="DN16" s="609"/>
      <c r="DO16" s="609"/>
      <c r="DP16" s="610"/>
      <c r="DQ16" s="614">
        <v>209867</v>
      </c>
      <c r="DR16" s="609"/>
      <c r="DS16" s="609"/>
      <c r="DT16" s="609"/>
      <c r="DU16" s="609"/>
      <c r="DV16" s="609"/>
      <c r="DW16" s="609"/>
      <c r="DX16" s="609"/>
      <c r="DY16" s="609"/>
      <c r="DZ16" s="609"/>
      <c r="EA16" s="609"/>
      <c r="EB16" s="609"/>
      <c r="EC16" s="645"/>
    </row>
    <row r="17" spans="2:133" ht="11.25" customHeight="1" x14ac:dyDescent="0.2">
      <c r="B17" s="605" t="s">
        <v>252</v>
      </c>
      <c r="C17" s="606"/>
      <c r="D17" s="606"/>
      <c r="E17" s="606"/>
      <c r="F17" s="606"/>
      <c r="G17" s="606"/>
      <c r="H17" s="606"/>
      <c r="I17" s="606"/>
      <c r="J17" s="606"/>
      <c r="K17" s="606"/>
      <c r="L17" s="606"/>
      <c r="M17" s="606"/>
      <c r="N17" s="606"/>
      <c r="O17" s="606"/>
      <c r="P17" s="606"/>
      <c r="Q17" s="607"/>
      <c r="R17" s="608">
        <v>143401</v>
      </c>
      <c r="S17" s="609"/>
      <c r="T17" s="609"/>
      <c r="U17" s="609"/>
      <c r="V17" s="609"/>
      <c r="W17" s="609"/>
      <c r="X17" s="609"/>
      <c r="Y17" s="610"/>
      <c r="Z17" s="646">
        <v>0.4</v>
      </c>
      <c r="AA17" s="646"/>
      <c r="AB17" s="646"/>
      <c r="AC17" s="646"/>
      <c r="AD17" s="647">
        <v>143401</v>
      </c>
      <c r="AE17" s="647"/>
      <c r="AF17" s="647"/>
      <c r="AG17" s="647"/>
      <c r="AH17" s="647"/>
      <c r="AI17" s="647"/>
      <c r="AJ17" s="647"/>
      <c r="AK17" s="647"/>
      <c r="AL17" s="611">
        <v>1.1000000000000001</v>
      </c>
      <c r="AM17" s="612"/>
      <c r="AN17" s="612"/>
      <c r="AO17" s="648"/>
      <c r="AP17" s="605" t="s">
        <v>253</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254</v>
      </c>
      <c r="CE17" s="606"/>
      <c r="CF17" s="606"/>
      <c r="CG17" s="606"/>
      <c r="CH17" s="606"/>
      <c r="CI17" s="606"/>
      <c r="CJ17" s="606"/>
      <c r="CK17" s="606"/>
      <c r="CL17" s="606"/>
      <c r="CM17" s="606"/>
      <c r="CN17" s="606"/>
      <c r="CO17" s="606"/>
      <c r="CP17" s="606"/>
      <c r="CQ17" s="607"/>
      <c r="CR17" s="608">
        <v>2862467</v>
      </c>
      <c r="CS17" s="609"/>
      <c r="CT17" s="609"/>
      <c r="CU17" s="609"/>
      <c r="CV17" s="609"/>
      <c r="CW17" s="609"/>
      <c r="CX17" s="609"/>
      <c r="CY17" s="610"/>
      <c r="CZ17" s="646">
        <v>8.9</v>
      </c>
      <c r="DA17" s="646"/>
      <c r="DB17" s="646"/>
      <c r="DC17" s="646"/>
      <c r="DD17" s="614" t="s">
        <v>122</v>
      </c>
      <c r="DE17" s="609"/>
      <c r="DF17" s="609"/>
      <c r="DG17" s="609"/>
      <c r="DH17" s="609"/>
      <c r="DI17" s="609"/>
      <c r="DJ17" s="609"/>
      <c r="DK17" s="609"/>
      <c r="DL17" s="609"/>
      <c r="DM17" s="609"/>
      <c r="DN17" s="609"/>
      <c r="DO17" s="609"/>
      <c r="DP17" s="610"/>
      <c r="DQ17" s="614">
        <v>2788831</v>
      </c>
      <c r="DR17" s="609"/>
      <c r="DS17" s="609"/>
      <c r="DT17" s="609"/>
      <c r="DU17" s="609"/>
      <c r="DV17" s="609"/>
      <c r="DW17" s="609"/>
      <c r="DX17" s="609"/>
      <c r="DY17" s="609"/>
      <c r="DZ17" s="609"/>
      <c r="EA17" s="609"/>
      <c r="EB17" s="609"/>
      <c r="EC17" s="645"/>
    </row>
    <row r="18" spans="2:133" ht="11.25" customHeight="1" x14ac:dyDescent="0.2">
      <c r="B18" s="605" t="s">
        <v>255</v>
      </c>
      <c r="C18" s="606"/>
      <c r="D18" s="606"/>
      <c r="E18" s="606"/>
      <c r="F18" s="606"/>
      <c r="G18" s="606"/>
      <c r="H18" s="606"/>
      <c r="I18" s="606"/>
      <c r="J18" s="606"/>
      <c r="K18" s="606"/>
      <c r="L18" s="606"/>
      <c r="M18" s="606"/>
      <c r="N18" s="606"/>
      <c r="O18" s="606"/>
      <c r="P18" s="606"/>
      <c r="Q18" s="607"/>
      <c r="R18" s="608">
        <v>26633</v>
      </c>
      <c r="S18" s="609"/>
      <c r="T18" s="609"/>
      <c r="U18" s="609"/>
      <c r="V18" s="609"/>
      <c r="W18" s="609"/>
      <c r="X18" s="609"/>
      <c r="Y18" s="610"/>
      <c r="Z18" s="646">
        <v>0.1</v>
      </c>
      <c r="AA18" s="646"/>
      <c r="AB18" s="646"/>
      <c r="AC18" s="646"/>
      <c r="AD18" s="647">
        <v>26633</v>
      </c>
      <c r="AE18" s="647"/>
      <c r="AF18" s="647"/>
      <c r="AG18" s="647"/>
      <c r="AH18" s="647"/>
      <c r="AI18" s="647"/>
      <c r="AJ18" s="647"/>
      <c r="AK18" s="647"/>
      <c r="AL18" s="611">
        <v>0.2</v>
      </c>
      <c r="AM18" s="612"/>
      <c r="AN18" s="612"/>
      <c r="AO18" s="648"/>
      <c r="AP18" s="605" t="s">
        <v>256</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257</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258</v>
      </c>
      <c r="C19" s="606"/>
      <c r="D19" s="606"/>
      <c r="E19" s="606"/>
      <c r="F19" s="606"/>
      <c r="G19" s="606"/>
      <c r="H19" s="606"/>
      <c r="I19" s="606"/>
      <c r="J19" s="606"/>
      <c r="K19" s="606"/>
      <c r="L19" s="606"/>
      <c r="M19" s="606"/>
      <c r="N19" s="606"/>
      <c r="O19" s="606"/>
      <c r="P19" s="606"/>
      <c r="Q19" s="607"/>
      <c r="R19" s="608">
        <v>115240</v>
      </c>
      <c r="S19" s="609"/>
      <c r="T19" s="609"/>
      <c r="U19" s="609"/>
      <c r="V19" s="609"/>
      <c r="W19" s="609"/>
      <c r="X19" s="609"/>
      <c r="Y19" s="610"/>
      <c r="Z19" s="646">
        <v>0.3</v>
      </c>
      <c r="AA19" s="646"/>
      <c r="AB19" s="646"/>
      <c r="AC19" s="646"/>
      <c r="AD19" s="647">
        <v>115240</v>
      </c>
      <c r="AE19" s="647"/>
      <c r="AF19" s="647"/>
      <c r="AG19" s="647"/>
      <c r="AH19" s="647"/>
      <c r="AI19" s="647"/>
      <c r="AJ19" s="647"/>
      <c r="AK19" s="647"/>
      <c r="AL19" s="611">
        <v>0.9</v>
      </c>
      <c r="AM19" s="612"/>
      <c r="AN19" s="612"/>
      <c r="AO19" s="648"/>
      <c r="AP19" s="605" t="s">
        <v>259</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2"/>
      <c r="CD19" s="605" t="s">
        <v>260</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261</v>
      </c>
      <c r="C20" s="684"/>
      <c r="D20" s="684"/>
      <c r="E20" s="684"/>
      <c r="F20" s="684"/>
      <c r="G20" s="684"/>
      <c r="H20" s="684"/>
      <c r="I20" s="684"/>
      <c r="J20" s="684"/>
      <c r="K20" s="684"/>
      <c r="L20" s="684"/>
      <c r="M20" s="684"/>
      <c r="N20" s="684"/>
      <c r="O20" s="684"/>
      <c r="P20" s="684"/>
      <c r="Q20" s="685"/>
      <c r="R20" s="608">
        <v>1528</v>
      </c>
      <c r="S20" s="609"/>
      <c r="T20" s="609"/>
      <c r="U20" s="609"/>
      <c r="V20" s="609"/>
      <c r="W20" s="609"/>
      <c r="X20" s="609"/>
      <c r="Y20" s="610"/>
      <c r="Z20" s="646">
        <v>0</v>
      </c>
      <c r="AA20" s="646"/>
      <c r="AB20" s="646"/>
      <c r="AC20" s="646"/>
      <c r="AD20" s="647">
        <v>1528</v>
      </c>
      <c r="AE20" s="647"/>
      <c r="AF20" s="647"/>
      <c r="AG20" s="647"/>
      <c r="AH20" s="647"/>
      <c r="AI20" s="647"/>
      <c r="AJ20" s="647"/>
      <c r="AK20" s="647"/>
      <c r="AL20" s="611">
        <v>0</v>
      </c>
      <c r="AM20" s="612"/>
      <c r="AN20" s="612"/>
      <c r="AO20" s="648"/>
      <c r="AP20" s="605" t="s">
        <v>262</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2"/>
      <c r="CD20" s="605" t="s">
        <v>263</v>
      </c>
      <c r="CE20" s="606"/>
      <c r="CF20" s="606"/>
      <c r="CG20" s="606"/>
      <c r="CH20" s="606"/>
      <c r="CI20" s="606"/>
      <c r="CJ20" s="606"/>
      <c r="CK20" s="606"/>
      <c r="CL20" s="606"/>
      <c r="CM20" s="606"/>
      <c r="CN20" s="606"/>
      <c r="CO20" s="606"/>
      <c r="CP20" s="606"/>
      <c r="CQ20" s="607"/>
      <c r="CR20" s="608">
        <v>32246241</v>
      </c>
      <c r="CS20" s="609"/>
      <c r="CT20" s="609"/>
      <c r="CU20" s="609"/>
      <c r="CV20" s="609"/>
      <c r="CW20" s="609"/>
      <c r="CX20" s="609"/>
      <c r="CY20" s="610"/>
      <c r="CZ20" s="646">
        <v>100</v>
      </c>
      <c r="DA20" s="646"/>
      <c r="DB20" s="646"/>
      <c r="DC20" s="646"/>
      <c r="DD20" s="614">
        <v>3950844</v>
      </c>
      <c r="DE20" s="609"/>
      <c r="DF20" s="609"/>
      <c r="DG20" s="609"/>
      <c r="DH20" s="609"/>
      <c r="DI20" s="609"/>
      <c r="DJ20" s="609"/>
      <c r="DK20" s="609"/>
      <c r="DL20" s="609"/>
      <c r="DM20" s="609"/>
      <c r="DN20" s="609"/>
      <c r="DO20" s="609"/>
      <c r="DP20" s="610"/>
      <c r="DQ20" s="614">
        <v>15225684</v>
      </c>
      <c r="DR20" s="609"/>
      <c r="DS20" s="609"/>
      <c r="DT20" s="609"/>
      <c r="DU20" s="609"/>
      <c r="DV20" s="609"/>
      <c r="DW20" s="609"/>
      <c r="DX20" s="609"/>
      <c r="DY20" s="609"/>
      <c r="DZ20" s="609"/>
      <c r="EA20" s="609"/>
      <c r="EB20" s="609"/>
      <c r="EC20" s="645"/>
    </row>
    <row r="21" spans="2:133" ht="11.25" customHeight="1" x14ac:dyDescent="0.2">
      <c r="B21" s="605" t="s">
        <v>264</v>
      </c>
      <c r="C21" s="606"/>
      <c r="D21" s="606"/>
      <c r="E21" s="606"/>
      <c r="F21" s="606"/>
      <c r="G21" s="606"/>
      <c r="H21" s="606"/>
      <c r="I21" s="606"/>
      <c r="J21" s="606"/>
      <c r="K21" s="606"/>
      <c r="L21" s="606"/>
      <c r="M21" s="606"/>
      <c r="N21" s="606"/>
      <c r="O21" s="606"/>
      <c r="P21" s="606"/>
      <c r="Q21" s="607"/>
      <c r="R21" s="608">
        <v>10278543</v>
      </c>
      <c r="S21" s="609"/>
      <c r="T21" s="609"/>
      <c r="U21" s="609"/>
      <c r="V21" s="609"/>
      <c r="W21" s="609"/>
      <c r="X21" s="609"/>
      <c r="Y21" s="610"/>
      <c r="Z21" s="646">
        <v>30.4</v>
      </c>
      <c r="AA21" s="646"/>
      <c r="AB21" s="646"/>
      <c r="AC21" s="646"/>
      <c r="AD21" s="647">
        <v>8728395</v>
      </c>
      <c r="AE21" s="647"/>
      <c r="AF21" s="647"/>
      <c r="AG21" s="647"/>
      <c r="AH21" s="647"/>
      <c r="AI21" s="647"/>
      <c r="AJ21" s="647"/>
      <c r="AK21" s="647"/>
      <c r="AL21" s="611">
        <v>65.900000000000006</v>
      </c>
      <c r="AM21" s="612"/>
      <c r="AN21" s="612"/>
      <c r="AO21" s="648"/>
      <c r="AP21" s="605" t="s">
        <v>265</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266</v>
      </c>
      <c r="C22" s="606"/>
      <c r="D22" s="606"/>
      <c r="E22" s="606"/>
      <c r="F22" s="606"/>
      <c r="G22" s="606"/>
      <c r="H22" s="606"/>
      <c r="I22" s="606"/>
      <c r="J22" s="606"/>
      <c r="K22" s="606"/>
      <c r="L22" s="606"/>
      <c r="M22" s="606"/>
      <c r="N22" s="606"/>
      <c r="O22" s="606"/>
      <c r="P22" s="606"/>
      <c r="Q22" s="607"/>
      <c r="R22" s="608">
        <v>8728395</v>
      </c>
      <c r="S22" s="609"/>
      <c r="T22" s="609"/>
      <c r="U22" s="609"/>
      <c r="V22" s="609"/>
      <c r="W22" s="609"/>
      <c r="X22" s="609"/>
      <c r="Y22" s="610"/>
      <c r="Z22" s="646">
        <v>25.8</v>
      </c>
      <c r="AA22" s="646"/>
      <c r="AB22" s="646"/>
      <c r="AC22" s="646"/>
      <c r="AD22" s="647">
        <v>8728395</v>
      </c>
      <c r="AE22" s="647"/>
      <c r="AF22" s="647"/>
      <c r="AG22" s="647"/>
      <c r="AH22" s="647"/>
      <c r="AI22" s="647"/>
      <c r="AJ22" s="647"/>
      <c r="AK22" s="647"/>
      <c r="AL22" s="611">
        <v>65.900000000000006</v>
      </c>
      <c r="AM22" s="612"/>
      <c r="AN22" s="612"/>
      <c r="AO22" s="648"/>
      <c r="AP22" s="605" t="s">
        <v>267</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268</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269</v>
      </c>
      <c r="C23" s="606"/>
      <c r="D23" s="606"/>
      <c r="E23" s="606"/>
      <c r="F23" s="606"/>
      <c r="G23" s="606"/>
      <c r="H23" s="606"/>
      <c r="I23" s="606"/>
      <c r="J23" s="606"/>
      <c r="K23" s="606"/>
      <c r="L23" s="606"/>
      <c r="M23" s="606"/>
      <c r="N23" s="606"/>
      <c r="O23" s="606"/>
      <c r="P23" s="606"/>
      <c r="Q23" s="607"/>
      <c r="R23" s="608">
        <v>1550148</v>
      </c>
      <c r="S23" s="609"/>
      <c r="T23" s="609"/>
      <c r="U23" s="609"/>
      <c r="V23" s="609"/>
      <c r="W23" s="609"/>
      <c r="X23" s="609"/>
      <c r="Y23" s="610"/>
      <c r="Z23" s="646">
        <v>4.5999999999999996</v>
      </c>
      <c r="AA23" s="646"/>
      <c r="AB23" s="646"/>
      <c r="AC23" s="646"/>
      <c r="AD23" s="647" t="s">
        <v>122</v>
      </c>
      <c r="AE23" s="647"/>
      <c r="AF23" s="647"/>
      <c r="AG23" s="647"/>
      <c r="AH23" s="647"/>
      <c r="AI23" s="647"/>
      <c r="AJ23" s="647"/>
      <c r="AK23" s="647"/>
      <c r="AL23" s="611" t="s">
        <v>122</v>
      </c>
      <c r="AM23" s="612"/>
      <c r="AN23" s="612"/>
      <c r="AO23" s="648"/>
      <c r="AP23" s="605" t="s">
        <v>270</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210</v>
      </c>
      <c r="CE23" s="661"/>
      <c r="CF23" s="661"/>
      <c r="CG23" s="661"/>
      <c r="CH23" s="661"/>
      <c r="CI23" s="661"/>
      <c r="CJ23" s="661"/>
      <c r="CK23" s="661"/>
      <c r="CL23" s="661"/>
      <c r="CM23" s="661"/>
      <c r="CN23" s="661"/>
      <c r="CO23" s="661"/>
      <c r="CP23" s="661"/>
      <c r="CQ23" s="662"/>
      <c r="CR23" s="660" t="s">
        <v>271</v>
      </c>
      <c r="CS23" s="661"/>
      <c r="CT23" s="661"/>
      <c r="CU23" s="661"/>
      <c r="CV23" s="661"/>
      <c r="CW23" s="661"/>
      <c r="CX23" s="661"/>
      <c r="CY23" s="662"/>
      <c r="CZ23" s="660" t="s">
        <v>272</v>
      </c>
      <c r="DA23" s="661"/>
      <c r="DB23" s="661"/>
      <c r="DC23" s="662"/>
      <c r="DD23" s="660" t="s">
        <v>273</v>
      </c>
      <c r="DE23" s="661"/>
      <c r="DF23" s="661"/>
      <c r="DG23" s="661"/>
      <c r="DH23" s="661"/>
      <c r="DI23" s="661"/>
      <c r="DJ23" s="661"/>
      <c r="DK23" s="662"/>
      <c r="DL23" s="698" t="s">
        <v>274</v>
      </c>
      <c r="DM23" s="699"/>
      <c r="DN23" s="699"/>
      <c r="DO23" s="699"/>
      <c r="DP23" s="699"/>
      <c r="DQ23" s="699"/>
      <c r="DR23" s="699"/>
      <c r="DS23" s="699"/>
      <c r="DT23" s="699"/>
      <c r="DU23" s="699"/>
      <c r="DV23" s="700"/>
      <c r="DW23" s="660" t="s">
        <v>275</v>
      </c>
      <c r="DX23" s="661"/>
      <c r="DY23" s="661"/>
      <c r="DZ23" s="661"/>
      <c r="EA23" s="661"/>
      <c r="EB23" s="661"/>
      <c r="EC23" s="662"/>
    </row>
    <row r="24" spans="2:133" ht="11.25" customHeight="1" x14ac:dyDescent="0.2">
      <c r="B24" s="605" t="s">
        <v>276</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277</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278</v>
      </c>
      <c r="CE24" s="667"/>
      <c r="CF24" s="667"/>
      <c r="CG24" s="667"/>
      <c r="CH24" s="667"/>
      <c r="CI24" s="667"/>
      <c r="CJ24" s="667"/>
      <c r="CK24" s="667"/>
      <c r="CL24" s="667"/>
      <c r="CM24" s="667"/>
      <c r="CN24" s="667"/>
      <c r="CO24" s="667"/>
      <c r="CP24" s="667"/>
      <c r="CQ24" s="668"/>
      <c r="CR24" s="663">
        <v>12737082</v>
      </c>
      <c r="CS24" s="664"/>
      <c r="CT24" s="664"/>
      <c r="CU24" s="664"/>
      <c r="CV24" s="664"/>
      <c r="CW24" s="664"/>
      <c r="CX24" s="664"/>
      <c r="CY24" s="689"/>
      <c r="CZ24" s="690">
        <v>39.5</v>
      </c>
      <c r="DA24" s="672"/>
      <c r="DB24" s="672"/>
      <c r="DC24" s="692"/>
      <c r="DD24" s="688">
        <v>8174590</v>
      </c>
      <c r="DE24" s="664"/>
      <c r="DF24" s="664"/>
      <c r="DG24" s="664"/>
      <c r="DH24" s="664"/>
      <c r="DI24" s="664"/>
      <c r="DJ24" s="664"/>
      <c r="DK24" s="689"/>
      <c r="DL24" s="688">
        <v>7475662</v>
      </c>
      <c r="DM24" s="664"/>
      <c r="DN24" s="664"/>
      <c r="DO24" s="664"/>
      <c r="DP24" s="664"/>
      <c r="DQ24" s="664"/>
      <c r="DR24" s="664"/>
      <c r="DS24" s="664"/>
      <c r="DT24" s="664"/>
      <c r="DU24" s="664"/>
      <c r="DV24" s="689"/>
      <c r="DW24" s="690">
        <v>56.3</v>
      </c>
      <c r="DX24" s="672"/>
      <c r="DY24" s="672"/>
      <c r="DZ24" s="672"/>
      <c r="EA24" s="672"/>
      <c r="EB24" s="672"/>
      <c r="EC24" s="691"/>
    </row>
    <row r="25" spans="2:133" ht="11.25" customHeight="1" x14ac:dyDescent="0.2">
      <c r="B25" s="605" t="s">
        <v>279</v>
      </c>
      <c r="C25" s="606"/>
      <c r="D25" s="606"/>
      <c r="E25" s="606"/>
      <c r="F25" s="606"/>
      <c r="G25" s="606"/>
      <c r="H25" s="606"/>
      <c r="I25" s="606"/>
      <c r="J25" s="606"/>
      <c r="K25" s="606"/>
      <c r="L25" s="606"/>
      <c r="M25" s="606"/>
      <c r="N25" s="606"/>
      <c r="O25" s="606"/>
      <c r="P25" s="606"/>
      <c r="Q25" s="607"/>
      <c r="R25" s="608">
        <v>14700708</v>
      </c>
      <c r="S25" s="609"/>
      <c r="T25" s="609"/>
      <c r="U25" s="609"/>
      <c r="V25" s="609"/>
      <c r="W25" s="609"/>
      <c r="X25" s="609"/>
      <c r="Y25" s="610"/>
      <c r="Z25" s="646">
        <v>43.5</v>
      </c>
      <c r="AA25" s="646"/>
      <c r="AB25" s="646"/>
      <c r="AC25" s="646"/>
      <c r="AD25" s="647">
        <v>13150560</v>
      </c>
      <c r="AE25" s="647"/>
      <c r="AF25" s="647"/>
      <c r="AG25" s="647"/>
      <c r="AH25" s="647"/>
      <c r="AI25" s="647"/>
      <c r="AJ25" s="647"/>
      <c r="AK25" s="647"/>
      <c r="AL25" s="611">
        <v>99.2</v>
      </c>
      <c r="AM25" s="612"/>
      <c r="AN25" s="612"/>
      <c r="AO25" s="648"/>
      <c r="AP25" s="605" t="s">
        <v>280</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281</v>
      </c>
      <c r="CE25" s="606"/>
      <c r="CF25" s="606"/>
      <c r="CG25" s="606"/>
      <c r="CH25" s="606"/>
      <c r="CI25" s="606"/>
      <c r="CJ25" s="606"/>
      <c r="CK25" s="606"/>
      <c r="CL25" s="606"/>
      <c r="CM25" s="606"/>
      <c r="CN25" s="606"/>
      <c r="CO25" s="606"/>
      <c r="CP25" s="606"/>
      <c r="CQ25" s="607"/>
      <c r="CR25" s="608">
        <v>4115302</v>
      </c>
      <c r="CS25" s="621"/>
      <c r="CT25" s="621"/>
      <c r="CU25" s="621"/>
      <c r="CV25" s="621"/>
      <c r="CW25" s="621"/>
      <c r="CX25" s="621"/>
      <c r="CY25" s="622"/>
      <c r="CZ25" s="611">
        <v>12.8</v>
      </c>
      <c r="DA25" s="623"/>
      <c r="DB25" s="623"/>
      <c r="DC25" s="624"/>
      <c r="DD25" s="614">
        <v>3853147</v>
      </c>
      <c r="DE25" s="621"/>
      <c r="DF25" s="621"/>
      <c r="DG25" s="621"/>
      <c r="DH25" s="621"/>
      <c r="DI25" s="621"/>
      <c r="DJ25" s="621"/>
      <c r="DK25" s="622"/>
      <c r="DL25" s="614">
        <v>3727135</v>
      </c>
      <c r="DM25" s="621"/>
      <c r="DN25" s="621"/>
      <c r="DO25" s="621"/>
      <c r="DP25" s="621"/>
      <c r="DQ25" s="621"/>
      <c r="DR25" s="621"/>
      <c r="DS25" s="621"/>
      <c r="DT25" s="621"/>
      <c r="DU25" s="621"/>
      <c r="DV25" s="622"/>
      <c r="DW25" s="611">
        <v>28.1</v>
      </c>
      <c r="DX25" s="623"/>
      <c r="DY25" s="623"/>
      <c r="DZ25" s="623"/>
      <c r="EA25" s="623"/>
      <c r="EB25" s="623"/>
      <c r="EC25" s="635"/>
    </row>
    <row r="26" spans="2:133" ht="11.25" customHeight="1" x14ac:dyDescent="0.2">
      <c r="B26" s="605" t="s">
        <v>282</v>
      </c>
      <c r="C26" s="606"/>
      <c r="D26" s="606"/>
      <c r="E26" s="606"/>
      <c r="F26" s="606"/>
      <c r="G26" s="606"/>
      <c r="H26" s="606"/>
      <c r="I26" s="606"/>
      <c r="J26" s="606"/>
      <c r="K26" s="606"/>
      <c r="L26" s="606"/>
      <c r="M26" s="606"/>
      <c r="N26" s="606"/>
      <c r="O26" s="606"/>
      <c r="P26" s="606"/>
      <c r="Q26" s="607"/>
      <c r="R26" s="608">
        <v>2436</v>
      </c>
      <c r="S26" s="609"/>
      <c r="T26" s="609"/>
      <c r="U26" s="609"/>
      <c r="V26" s="609"/>
      <c r="W26" s="609"/>
      <c r="X26" s="609"/>
      <c r="Y26" s="610"/>
      <c r="Z26" s="646">
        <v>0</v>
      </c>
      <c r="AA26" s="646"/>
      <c r="AB26" s="646"/>
      <c r="AC26" s="646"/>
      <c r="AD26" s="647">
        <v>2436</v>
      </c>
      <c r="AE26" s="647"/>
      <c r="AF26" s="647"/>
      <c r="AG26" s="647"/>
      <c r="AH26" s="647"/>
      <c r="AI26" s="647"/>
      <c r="AJ26" s="647"/>
      <c r="AK26" s="647"/>
      <c r="AL26" s="611">
        <v>0</v>
      </c>
      <c r="AM26" s="612"/>
      <c r="AN26" s="612"/>
      <c r="AO26" s="648"/>
      <c r="AP26" s="605" t="s">
        <v>283</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284</v>
      </c>
      <c r="CE26" s="606"/>
      <c r="CF26" s="606"/>
      <c r="CG26" s="606"/>
      <c r="CH26" s="606"/>
      <c r="CI26" s="606"/>
      <c r="CJ26" s="606"/>
      <c r="CK26" s="606"/>
      <c r="CL26" s="606"/>
      <c r="CM26" s="606"/>
      <c r="CN26" s="606"/>
      <c r="CO26" s="606"/>
      <c r="CP26" s="606"/>
      <c r="CQ26" s="607"/>
      <c r="CR26" s="608">
        <v>2474430</v>
      </c>
      <c r="CS26" s="609"/>
      <c r="CT26" s="609"/>
      <c r="CU26" s="609"/>
      <c r="CV26" s="609"/>
      <c r="CW26" s="609"/>
      <c r="CX26" s="609"/>
      <c r="CY26" s="610"/>
      <c r="CZ26" s="611">
        <v>7.7</v>
      </c>
      <c r="DA26" s="623"/>
      <c r="DB26" s="623"/>
      <c r="DC26" s="624"/>
      <c r="DD26" s="614">
        <v>2359897</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285</v>
      </c>
      <c r="C27" s="606"/>
      <c r="D27" s="606"/>
      <c r="E27" s="606"/>
      <c r="F27" s="606"/>
      <c r="G27" s="606"/>
      <c r="H27" s="606"/>
      <c r="I27" s="606"/>
      <c r="J27" s="606"/>
      <c r="K27" s="606"/>
      <c r="L27" s="606"/>
      <c r="M27" s="606"/>
      <c r="N27" s="606"/>
      <c r="O27" s="606"/>
      <c r="P27" s="606"/>
      <c r="Q27" s="607"/>
      <c r="R27" s="608">
        <v>148268</v>
      </c>
      <c r="S27" s="609"/>
      <c r="T27" s="609"/>
      <c r="U27" s="609"/>
      <c r="V27" s="609"/>
      <c r="W27" s="609"/>
      <c r="X27" s="609"/>
      <c r="Y27" s="610"/>
      <c r="Z27" s="646">
        <v>0.4</v>
      </c>
      <c r="AA27" s="646"/>
      <c r="AB27" s="646"/>
      <c r="AC27" s="646"/>
      <c r="AD27" s="647" t="s">
        <v>122</v>
      </c>
      <c r="AE27" s="647"/>
      <c r="AF27" s="647"/>
      <c r="AG27" s="647"/>
      <c r="AH27" s="647"/>
      <c r="AI27" s="647"/>
      <c r="AJ27" s="647"/>
      <c r="AK27" s="647"/>
      <c r="AL27" s="611" t="s">
        <v>122</v>
      </c>
      <c r="AM27" s="612"/>
      <c r="AN27" s="612"/>
      <c r="AO27" s="648"/>
      <c r="AP27" s="605" t="s">
        <v>286</v>
      </c>
      <c r="AQ27" s="606"/>
      <c r="AR27" s="606"/>
      <c r="AS27" s="606"/>
      <c r="AT27" s="606"/>
      <c r="AU27" s="606"/>
      <c r="AV27" s="606"/>
      <c r="AW27" s="606"/>
      <c r="AX27" s="606"/>
      <c r="AY27" s="606"/>
      <c r="AZ27" s="606"/>
      <c r="BA27" s="606"/>
      <c r="BB27" s="606"/>
      <c r="BC27" s="606"/>
      <c r="BD27" s="606"/>
      <c r="BE27" s="606"/>
      <c r="BF27" s="607"/>
      <c r="BG27" s="608">
        <v>3110993</v>
      </c>
      <c r="BH27" s="609"/>
      <c r="BI27" s="609"/>
      <c r="BJ27" s="609"/>
      <c r="BK27" s="609"/>
      <c r="BL27" s="609"/>
      <c r="BM27" s="609"/>
      <c r="BN27" s="610"/>
      <c r="BO27" s="646">
        <v>100</v>
      </c>
      <c r="BP27" s="646"/>
      <c r="BQ27" s="646"/>
      <c r="BR27" s="646"/>
      <c r="BS27" s="647">
        <v>23782</v>
      </c>
      <c r="BT27" s="647"/>
      <c r="BU27" s="647"/>
      <c r="BV27" s="647"/>
      <c r="BW27" s="647"/>
      <c r="BX27" s="647"/>
      <c r="BY27" s="647"/>
      <c r="BZ27" s="647"/>
      <c r="CA27" s="647"/>
      <c r="CB27" s="682"/>
      <c r="CD27" s="605" t="s">
        <v>287</v>
      </c>
      <c r="CE27" s="606"/>
      <c r="CF27" s="606"/>
      <c r="CG27" s="606"/>
      <c r="CH27" s="606"/>
      <c r="CI27" s="606"/>
      <c r="CJ27" s="606"/>
      <c r="CK27" s="606"/>
      <c r="CL27" s="606"/>
      <c r="CM27" s="606"/>
      <c r="CN27" s="606"/>
      <c r="CO27" s="606"/>
      <c r="CP27" s="606"/>
      <c r="CQ27" s="607"/>
      <c r="CR27" s="608">
        <v>5759313</v>
      </c>
      <c r="CS27" s="621"/>
      <c r="CT27" s="621"/>
      <c r="CU27" s="621"/>
      <c r="CV27" s="621"/>
      <c r="CW27" s="621"/>
      <c r="CX27" s="621"/>
      <c r="CY27" s="622"/>
      <c r="CZ27" s="611">
        <v>17.899999999999999</v>
      </c>
      <c r="DA27" s="623"/>
      <c r="DB27" s="623"/>
      <c r="DC27" s="624"/>
      <c r="DD27" s="614">
        <v>1532612</v>
      </c>
      <c r="DE27" s="621"/>
      <c r="DF27" s="621"/>
      <c r="DG27" s="621"/>
      <c r="DH27" s="621"/>
      <c r="DI27" s="621"/>
      <c r="DJ27" s="621"/>
      <c r="DK27" s="622"/>
      <c r="DL27" s="614">
        <v>1020037</v>
      </c>
      <c r="DM27" s="621"/>
      <c r="DN27" s="621"/>
      <c r="DO27" s="621"/>
      <c r="DP27" s="621"/>
      <c r="DQ27" s="621"/>
      <c r="DR27" s="621"/>
      <c r="DS27" s="621"/>
      <c r="DT27" s="621"/>
      <c r="DU27" s="621"/>
      <c r="DV27" s="622"/>
      <c r="DW27" s="611">
        <v>7.7</v>
      </c>
      <c r="DX27" s="623"/>
      <c r="DY27" s="623"/>
      <c r="DZ27" s="623"/>
      <c r="EA27" s="623"/>
      <c r="EB27" s="623"/>
      <c r="EC27" s="635"/>
    </row>
    <row r="28" spans="2:133" ht="11.25" customHeight="1" x14ac:dyDescent="0.2">
      <c r="B28" s="605" t="s">
        <v>288</v>
      </c>
      <c r="C28" s="606"/>
      <c r="D28" s="606"/>
      <c r="E28" s="606"/>
      <c r="F28" s="606"/>
      <c r="G28" s="606"/>
      <c r="H28" s="606"/>
      <c r="I28" s="606"/>
      <c r="J28" s="606"/>
      <c r="K28" s="606"/>
      <c r="L28" s="606"/>
      <c r="M28" s="606"/>
      <c r="N28" s="606"/>
      <c r="O28" s="606"/>
      <c r="P28" s="606"/>
      <c r="Q28" s="607"/>
      <c r="R28" s="608">
        <v>213792</v>
      </c>
      <c r="S28" s="609"/>
      <c r="T28" s="609"/>
      <c r="U28" s="609"/>
      <c r="V28" s="609"/>
      <c r="W28" s="609"/>
      <c r="X28" s="609"/>
      <c r="Y28" s="610"/>
      <c r="Z28" s="646">
        <v>0.6</v>
      </c>
      <c r="AA28" s="646"/>
      <c r="AB28" s="646"/>
      <c r="AC28" s="646"/>
      <c r="AD28" s="647">
        <v>44421</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289</v>
      </c>
      <c r="CE28" s="606"/>
      <c r="CF28" s="606"/>
      <c r="CG28" s="606"/>
      <c r="CH28" s="606"/>
      <c r="CI28" s="606"/>
      <c r="CJ28" s="606"/>
      <c r="CK28" s="606"/>
      <c r="CL28" s="606"/>
      <c r="CM28" s="606"/>
      <c r="CN28" s="606"/>
      <c r="CO28" s="606"/>
      <c r="CP28" s="606"/>
      <c r="CQ28" s="607"/>
      <c r="CR28" s="608">
        <v>2862467</v>
      </c>
      <c r="CS28" s="609"/>
      <c r="CT28" s="609"/>
      <c r="CU28" s="609"/>
      <c r="CV28" s="609"/>
      <c r="CW28" s="609"/>
      <c r="CX28" s="609"/>
      <c r="CY28" s="610"/>
      <c r="CZ28" s="611">
        <v>8.9</v>
      </c>
      <c r="DA28" s="623"/>
      <c r="DB28" s="623"/>
      <c r="DC28" s="624"/>
      <c r="DD28" s="614">
        <v>2788831</v>
      </c>
      <c r="DE28" s="609"/>
      <c r="DF28" s="609"/>
      <c r="DG28" s="609"/>
      <c r="DH28" s="609"/>
      <c r="DI28" s="609"/>
      <c r="DJ28" s="609"/>
      <c r="DK28" s="610"/>
      <c r="DL28" s="614">
        <v>2728490</v>
      </c>
      <c r="DM28" s="609"/>
      <c r="DN28" s="609"/>
      <c r="DO28" s="609"/>
      <c r="DP28" s="609"/>
      <c r="DQ28" s="609"/>
      <c r="DR28" s="609"/>
      <c r="DS28" s="609"/>
      <c r="DT28" s="609"/>
      <c r="DU28" s="609"/>
      <c r="DV28" s="610"/>
      <c r="DW28" s="611">
        <v>20.5</v>
      </c>
      <c r="DX28" s="623"/>
      <c r="DY28" s="623"/>
      <c r="DZ28" s="623"/>
      <c r="EA28" s="623"/>
      <c r="EB28" s="623"/>
      <c r="EC28" s="635"/>
    </row>
    <row r="29" spans="2:133" ht="11.25" customHeight="1" x14ac:dyDescent="0.2">
      <c r="B29" s="605" t="s">
        <v>290</v>
      </c>
      <c r="C29" s="606"/>
      <c r="D29" s="606"/>
      <c r="E29" s="606"/>
      <c r="F29" s="606"/>
      <c r="G29" s="606"/>
      <c r="H29" s="606"/>
      <c r="I29" s="606"/>
      <c r="J29" s="606"/>
      <c r="K29" s="606"/>
      <c r="L29" s="606"/>
      <c r="M29" s="606"/>
      <c r="N29" s="606"/>
      <c r="O29" s="606"/>
      <c r="P29" s="606"/>
      <c r="Q29" s="607"/>
      <c r="R29" s="608">
        <v>25470</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291</v>
      </c>
      <c r="CE29" s="628"/>
      <c r="CF29" s="605" t="s">
        <v>66</v>
      </c>
      <c r="CG29" s="606"/>
      <c r="CH29" s="606"/>
      <c r="CI29" s="606"/>
      <c r="CJ29" s="606"/>
      <c r="CK29" s="606"/>
      <c r="CL29" s="606"/>
      <c r="CM29" s="606"/>
      <c r="CN29" s="606"/>
      <c r="CO29" s="606"/>
      <c r="CP29" s="606"/>
      <c r="CQ29" s="607"/>
      <c r="CR29" s="608">
        <v>2862467</v>
      </c>
      <c r="CS29" s="621"/>
      <c r="CT29" s="621"/>
      <c r="CU29" s="621"/>
      <c r="CV29" s="621"/>
      <c r="CW29" s="621"/>
      <c r="CX29" s="621"/>
      <c r="CY29" s="622"/>
      <c r="CZ29" s="611">
        <v>8.9</v>
      </c>
      <c r="DA29" s="623"/>
      <c r="DB29" s="623"/>
      <c r="DC29" s="624"/>
      <c r="DD29" s="614">
        <v>2788831</v>
      </c>
      <c r="DE29" s="621"/>
      <c r="DF29" s="621"/>
      <c r="DG29" s="621"/>
      <c r="DH29" s="621"/>
      <c r="DI29" s="621"/>
      <c r="DJ29" s="621"/>
      <c r="DK29" s="622"/>
      <c r="DL29" s="614">
        <v>2728490</v>
      </c>
      <c r="DM29" s="621"/>
      <c r="DN29" s="621"/>
      <c r="DO29" s="621"/>
      <c r="DP29" s="621"/>
      <c r="DQ29" s="621"/>
      <c r="DR29" s="621"/>
      <c r="DS29" s="621"/>
      <c r="DT29" s="621"/>
      <c r="DU29" s="621"/>
      <c r="DV29" s="622"/>
      <c r="DW29" s="611">
        <v>20.5</v>
      </c>
      <c r="DX29" s="623"/>
      <c r="DY29" s="623"/>
      <c r="DZ29" s="623"/>
      <c r="EA29" s="623"/>
      <c r="EB29" s="623"/>
      <c r="EC29" s="635"/>
    </row>
    <row r="30" spans="2:133" ht="11.25" customHeight="1" x14ac:dyDescent="0.2">
      <c r="B30" s="605" t="s">
        <v>292</v>
      </c>
      <c r="C30" s="606"/>
      <c r="D30" s="606"/>
      <c r="E30" s="606"/>
      <c r="F30" s="606"/>
      <c r="G30" s="606"/>
      <c r="H30" s="606"/>
      <c r="I30" s="606"/>
      <c r="J30" s="606"/>
      <c r="K30" s="606"/>
      <c r="L30" s="606"/>
      <c r="M30" s="606"/>
      <c r="N30" s="606"/>
      <c r="O30" s="606"/>
      <c r="P30" s="606"/>
      <c r="Q30" s="607"/>
      <c r="R30" s="608">
        <v>3907461</v>
      </c>
      <c r="S30" s="609"/>
      <c r="T30" s="609"/>
      <c r="U30" s="609"/>
      <c r="V30" s="609"/>
      <c r="W30" s="609"/>
      <c r="X30" s="609"/>
      <c r="Y30" s="610"/>
      <c r="Z30" s="646">
        <v>11.6</v>
      </c>
      <c r="AA30" s="646"/>
      <c r="AB30" s="646"/>
      <c r="AC30" s="646"/>
      <c r="AD30" s="647" t="s">
        <v>122</v>
      </c>
      <c r="AE30" s="647"/>
      <c r="AF30" s="647"/>
      <c r="AG30" s="647"/>
      <c r="AH30" s="647"/>
      <c r="AI30" s="647"/>
      <c r="AJ30" s="647"/>
      <c r="AK30" s="647"/>
      <c r="AL30" s="611" t="s">
        <v>122</v>
      </c>
      <c r="AM30" s="612"/>
      <c r="AN30" s="612"/>
      <c r="AO30" s="648"/>
      <c r="AP30" s="660" t="s">
        <v>210</v>
      </c>
      <c r="AQ30" s="661"/>
      <c r="AR30" s="661"/>
      <c r="AS30" s="661"/>
      <c r="AT30" s="661"/>
      <c r="AU30" s="661"/>
      <c r="AV30" s="661"/>
      <c r="AW30" s="661"/>
      <c r="AX30" s="661"/>
      <c r="AY30" s="661"/>
      <c r="AZ30" s="661"/>
      <c r="BA30" s="661"/>
      <c r="BB30" s="661"/>
      <c r="BC30" s="661"/>
      <c r="BD30" s="661"/>
      <c r="BE30" s="661"/>
      <c r="BF30" s="662"/>
      <c r="BG30" s="660" t="s">
        <v>293</v>
      </c>
      <c r="BH30" s="680"/>
      <c r="BI30" s="680"/>
      <c r="BJ30" s="680"/>
      <c r="BK30" s="680"/>
      <c r="BL30" s="680"/>
      <c r="BM30" s="680"/>
      <c r="BN30" s="680"/>
      <c r="BO30" s="680"/>
      <c r="BP30" s="680"/>
      <c r="BQ30" s="681"/>
      <c r="BR30" s="660" t="s">
        <v>294</v>
      </c>
      <c r="BS30" s="680"/>
      <c r="BT30" s="680"/>
      <c r="BU30" s="680"/>
      <c r="BV30" s="680"/>
      <c r="BW30" s="680"/>
      <c r="BX30" s="680"/>
      <c r="BY30" s="680"/>
      <c r="BZ30" s="680"/>
      <c r="CA30" s="680"/>
      <c r="CB30" s="681"/>
      <c r="CD30" s="629"/>
      <c r="CE30" s="630"/>
      <c r="CF30" s="605" t="s">
        <v>295</v>
      </c>
      <c r="CG30" s="606"/>
      <c r="CH30" s="606"/>
      <c r="CI30" s="606"/>
      <c r="CJ30" s="606"/>
      <c r="CK30" s="606"/>
      <c r="CL30" s="606"/>
      <c r="CM30" s="606"/>
      <c r="CN30" s="606"/>
      <c r="CO30" s="606"/>
      <c r="CP30" s="606"/>
      <c r="CQ30" s="607"/>
      <c r="CR30" s="608">
        <v>2761689</v>
      </c>
      <c r="CS30" s="609"/>
      <c r="CT30" s="609"/>
      <c r="CU30" s="609"/>
      <c r="CV30" s="609"/>
      <c r="CW30" s="609"/>
      <c r="CX30" s="609"/>
      <c r="CY30" s="610"/>
      <c r="CZ30" s="611">
        <v>8.6</v>
      </c>
      <c r="DA30" s="623"/>
      <c r="DB30" s="623"/>
      <c r="DC30" s="624"/>
      <c r="DD30" s="614">
        <v>2688943</v>
      </c>
      <c r="DE30" s="609"/>
      <c r="DF30" s="609"/>
      <c r="DG30" s="609"/>
      <c r="DH30" s="609"/>
      <c r="DI30" s="609"/>
      <c r="DJ30" s="609"/>
      <c r="DK30" s="610"/>
      <c r="DL30" s="614">
        <v>2628602</v>
      </c>
      <c r="DM30" s="609"/>
      <c r="DN30" s="609"/>
      <c r="DO30" s="609"/>
      <c r="DP30" s="609"/>
      <c r="DQ30" s="609"/>
      <c r="DR30" s="609"/>
      <c r="DS30" s="609"/>
      <c r="DT30" s="609"/>
      <c r="DU30" s="609"/>
      <c r="DV30" s="610"/>
      <c r="DW30" s="611">
        <v>19.8</v>
      </c>
      <c r="DX30" s="623"/>
      <c r="DY30" s="623"/>
      <c r="DZ30" s="623"/>
      <c r="EA30" s="623"/>
      <c r="EB30" s="623"/>
      <c r="EC30" s="635"/>
    </row>
    <row r="31" spans="2:133" ht="11.25" customHeight="1" x14ac:dyDescent="0.2">
      <c r="B31" s="683" t="s">
        <v>296</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297</v>
      </c>
      <c r="AQ31" s="675"/>
      <c r="AR31" s="675"/>
      <c r="AS31" s="675"/>
      <c r="AT31" s="676" t="s">
        <v>298</v>
      </c>
      <c r="AU31" s="200"/>
      <c r="AV31" s="200"/>
      <c r="AW31" s="200"/>
      <c r="AX31" s="666" t="s">
        <v>176</v>
      </c>
      <c r="AY31" s="667"/>
      <c r="AZ31" s="667"/>
      <c r="BA31" s="667"/>
      <c r="BB31" s="667"/>
      <c r="BC31" s="667"/>
      <c r="BD31" s="667"/>
      <c r="BE31" s="667"/>
      <c r="BF31" s="668"/>
      <c r="BG31" s="670">
        <v>99.2</v>
      </c>
      <c r="BH31" s="671"/>
      <c r="BI31" s="671"/>
      <c r="BJ31" s="671"/>
      <c r="BK31" s="671"/>
      <c r="BL31" s="671"/>
      <c r="BM31" s="672">
        <v>97.1</v>
      </c>
      <c r="BN31" s="671"/>
      <c r="BO31" s="671"/>
      <c r="BP31" s="671"/>
      <c r="BQ31" s="673"/>
      <c r="BR31" s="670">
        <v>98.9</v>
      </c>
      <c r="BS31" s="671"/>
      <c r="BT31" s="671"/>
      <c r="BU31" s="671"/>
      <c r="BV31" s="671"/>
      <c r="BW31" s="671"/>
      <c r="BX31" s="672">
        <v>96.5</v>
      </c>
      <c r="BY31" s="671"/>
      <c r="BZ31" s="671"/>
      <c r="CA31" s="671"/>
      <c r="CB31" s="673"/>
      <c r="CD31" s="629"/>
      <c r="CE31" s="630"/>
      <c r="CF31" s="605" t="s">
        <v>299</v>
      </c>
      <c r="CG31" s="606"/>
      <c r="CH31" s="606"/>
      <c r="CI31" s="606"/>
      <c r="CJ31" s="606"/>
      <c r="CK31" s="606"/>
      <c r="CL31" s="606"/>
      <c r="CM31" s="606"/>
      <c r="CN31" s="606"/>
      <c r="CO31" s="606"/>
      <c r="CP31" s="606"/>
      <c r="CQ31" s="607"/>
      <c r="CR31" s="608">
        <v>100778</v>
      </c>
      <c r="CS31" s="621"/>
      <c r="CT31" s="621"/>
      <c r="CU31" s="621"/>
      <c r="CV31" s="621"/>
      <c r="CW31" s="621"/>
      <c r="CX31" s="621"/>
      <c r="CY31" s="622"/>
      <c r="CZ31" s="611">
        <v>0.3</v>
      </c>
      <c r="DA31" s="623"/>
      <c r="DB31" s="623"/>
      <c r="DC31" s="624"/>
      <c r="DD31" s="614">
        <v>99888</v>
      </c>
      <c r="DE31" s="621"/>
      <c r="DF31" s="621"/>
      <c r="DG31" s="621"/>
      <c r="DH31" s="621"/>
      <c r="DI31" s="621"/>
      <c r="DJ31" s="621"/>
      <c r="DK31" s="622"/>
      <c r="DL31" s="614">
        <v>99888</v>
      </c>
      <c r="DM31" s="621"/>
      <c r="DN31" s="621"/>
      <c r="DO31" s="621"/>
      <c r="DP31" s="621"/>
      <c r="DQ31" s="621"/>
      <c r="DR31" s="621"/>
      <c r="DS31" s="621"/>
      <c r="DT31" s="621"/>
      <c r="DU31" s="621"/>
      <c r="DV31" s="622"/>
      <c r="DW31" s="611">
        <v>0.8</v>
      </c>
      <c r="DX31" s="623"/>
      <c r="DY31" s="623"/>
      <c r="DZ31" s="623"/>
      <c r="EA31" s="623"/>
      <c r="EB31" s="623"/>
      <c r="EC31" s="635"/>
    </row>
    <row r="32" spans="2:133" ht="11.25" customHeight="1" x14ac:dyDescent="0.2">
      <c r="B32" s="605" t="s">
        <v>300</v>
      </c>
      <c r="C32" s="606"/>
      <c r="D32" s="606"/>
      <c r="E32" s="606"/>
      <c r="F32" s="606"/>
      <c r="G32" s="606"/>
      <c r="H32" s="606"/>
      <c r="I32" s="606"/>
      <c r="J32" s="606"/>
      <c r="K32" s="606"/>
      <c r="L32" s="606"/>
      <c r="M32" s="606"/>
      <c r="N32" s="606"/>
      <c r="O32" s="606"/>
      <c r="P32" s="606"/>
      <c r="Q32" s="607"/>
      <c r="R32" s="608">
        <v>1787416</v>
      </c>
      <c r="S32" s="609"/>
      <c r="T32" s="609"/>
      <c r="U32" s="609"/>
      <c r="V32" s="609"/>
      <c r="W32" s="609"/>
      <c r="X32" s="609"/>
      <c r="Y32" s="610"/>
      <c r="Z32" s="646">
        <v>5.3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301</v>
      </c>
      <c r="AX32" s="605" t="s">
        <v>302</v>
      </c>
      <c r="AY32" s="606"/>
      <c r="AZ32" s="606"/>
      <c r="BA32" s="606"/>
      <c r="BB32" s="606"/>
      <c r="BC32" s="606"/>
      <c r="BD32" s="606"/>
      <c r="BE32" s="606"/>
      <c r="BF32" s="607"/>
      <c r="BG32" s="679">
        <v>99.5</v>
      </c>
      <c r="BH32" s="621"/>
      <c r="BI32" s="621"/>
      <c r="BJ32" s="621"/>
      <c r="BK32" s="621"/>
      <c r="BL32" s="621"/>
      <c r="BM32" s="612">
        <v>98.1</v>
      </c>
      <c r="BN32" s="621"/>
      <c r="BO32" s="621"/>
      <c r="BP32" s="621"/>
      <c r="BQ32" s="644"/>
      <c r="BR32" s="679">
        <v>98.8</v>
      </c>
      <c r="BS32" s="621"/>
      <c r="BT32" s="621"/>
      <c r="BU32" s="621"/>
      <c r="BV32" s="621"/>
      <c r="BW32" s="621"/>
      <c r="BX32" s="612">
        <v>97</v>
      </c>
      <c r="BY32" s="621"/>
      <c r="BZ32" s="621"/>
      <c r="CA32" s="621"/>
      <c r="CB32" s="644"/>
      <c r="CD32" s="631"/>
      <c r="CE32" s="632"/>
      <c r="CF32" s="605" t="s">
        <v>303</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304</v>
      </c>
      <c r="C33" s="606"/>
      <c r="D33" s="606"/>
      <c r="E33" s="606"/>
      <c r="F33" s="606"/>
      <c r="G33" s="606"/>
      <c r="H33" s="606"/>
      <c r="I33" s="606"/>
      <c r="J33" s="606"/>
      <c r="K33" s="606"/>
      <c r="L33" s="606"/>
      <c r="M33" s="606"/>
      <c r="N33" s="606"/>
      <c r="O33" s="606"/>
      <c r="P33" s="606"/>
      <c r="Q33" s="607"/>
      <c r="R33" s="608">
        <v>91344</v>
      </c>
      <c r="S33" s="609"/>
      <c r="T33" s="609"/>
      <c r="U33" s="609"/>
      <c r="V33" s="609"/>
      <c r="W33" s="609"/>
      <c r="X33" s="609"/>
      <c r="Y33" s="610"/>
      <c r="Z33" s="646">
        <v>0.3</v>
      </c>
      <c r="AA33" s="646"/>
      <c r="AB33" s="646"/>
      <c r="AC33" s="646"/>
      <c r="AD33" s="647">
        <v>39454</v>
      </c>
      <c r="AE33" s="647"/>
      <c r="AF33" s="647"/>
      <c r="AG33" s="647"/>
      <c r="AH33" s="647"/>
      <c r="AI33" s="647"/>
      <c r="AJ33" s="647"/>
      <c r="AK33" s="647"/>
      <c r="AL33" s="611">
        <v>0.3</v>
      </c>
      <c r="AM33" s="612"/>
      <c r="AN33" s="612"/>
      <c r="AO33" s="648"/>
      <c r="AP33" s="651"/>
      <c r="AQ33" s="652"/>
      <c r="AR33" s="652"/>
      <c r="AS33" s="652"/>
      <c r="AT33" s="678"/>
      <c r="AU33" s="201"/>
      <c r="AV33" s="201"/>
      <c r="AW33" s="201"/>
      <c r="AX33" s="589" t="s">
        <v>305</v>
      </c>
      <c r="AY33" s="590"/>
      <c r="AZ33" s="590"/>
      <c r="BA33" s="590"/>
      <c r="BB33" s="590"/>
      <c r="BC33" s="590"/>
      <c r="BD33" s="590"/>
      <c r="BE33" s="590"/>
      <c r="BF33" s="591"/>
      <c r="BG33" s="669">
        <v>98.9</v>
      </c>
      <c r="BH33" s="593"/>
      <c r="BI33" s="593"/>
      <c r="BJ33" s="593"/>
      <c r="BK33" s="593"/>
      <c r="BL33" s="593"/>
      <c r="BM33" s="639">
        <v>96</v>
      </c>
      <c r="BN33" s="593"/>
      <c r="BO33" s="593"/>
      <c r="BP33" s="593"/>
      <c r="BQ33" s="656"/>
      <c r="BR33" s="669">
        <v>98.8</v>
      </c>
      <c r="BS33" s="593"/>
      <c r="BT33" s="593"/>
      <c r="BU33" s="593"/>
      <c r="BV33" s="593"/>
      <c r="BW33" s="593"/>
      <c r="BX33" s="639">
        <v>95.5</v>
      </c>
      <c r="BY33" s="593"/>
      <c r="BZ33" s="593"/>
      <c r="CA33" s="593"/>
      <c r="CB33" s="656"/>
      <c r="CD33" s="605" t="s">
        <v>306</v>
      </c>
      <c r="CE33" s="606"/>
      <c r="CF33" s="606"/>
      <c r="CG33" s="606"/>
      <c r="CH33" s="606"/>
      <c r="CI33" s="606"/>
      <c r="CJ33" s="606"/>
      <c r="CK33" s="606"/>
      <c r="CL33" s="606"/>
      <c r="CM33" s="606"/>
      <c r="CN33" s="606"/>
      <c r="CO33" s="606"/>
      <c r="CP33" s="606"/>
      <c r="CQ33" s="607"/>
      <c r="CR33" s="608">
        <v>15184813</v>
      </c>
      <c r="CS33" s="621"/>
      <c r="CT33" s="621"/>
      <c r="CU33" s="621"/>
      <c r="CV33" s="621"/>
      <c r="CW33" s="621"/>
      <c r="CX33" s="621"/>
      <c r="CY33" s="622"/>
      <c r="CZ33" s="611">
        <v>47.1</v>
      </c>
      <c r="DA33" s="623"/>
      <c r="DB33" s="623"/>
      <c r="DC33" s="624"/>
      <c r="DD33" s="614">
        <v>6049581</v>
      </c>
      <c r="DE33" s="621"/>
      <c r="DF33" s="621"/>
      <c r="DG33" s="621"/>
      <c r="DH33" s="621"/>
      <c r="DI33" s="621"/>
      <c r="DJ33" s="621"/>
      <c r="DK33" s="622"/>
      <c r="DL33" s="614">
        <v>4326735</v>
      </c>
      <c r="DM33" s="621"/>
      <c r="DN33" s="621"/>
      <c r="DO33" s="621"/>
      <c r="DP33" s="621"/>
      <c r="DQ33" s="621"/>
      <c r="DR33" s="621"/>
      <c r="DS33" s="621"/>
      <c r="DT33" s="621"/>
      <c r="DU33" s="621"/>
      <c r="DV33" s="622"/>
      <c r="DW33" s="611">
        <v>32.6</v>
      </c>
      <c r="DX33" s="623"/>
      <c r="DY33" s="623"/>
      <c r="DZ33" s="623"/>
      <c r="EA33" s="623"/>
      <c r="EB33" s="623"/>
      <c r="EC33" s="635"/>
    </row>
    <row r="34" spans="2:133" ht="11.25" customHeight="1" x14ac:dyDescent="0.2">
      <c r="B34" s="605" t="s">
        <v>307</v>
      </c>
      <c r="C34" s="606"/>
      <c r="D34" s="606"/>
      <c r="E34" s="606"/>
      <c r="F34" s="606"/>
      <c r="G34" s="606"/>
      <c r="H34" s="606"/>
      <c r="I34" s="606"/>
      <c r="J34" s="606"/>
      <c r="K34" s="606"/>
      <c r="L34" s="606"/>
      <c r="M34" s="606"/>
      <c r="N34" s="606"/>
      <c r="O34" s="606"/>
      <c r="P34" s="606"/>
      <c r="Q34" s="607"/>
      <c r="R34" s="608">
        <v>5516395</v>
      </c>
      <c r="S34" s="609"/>
      <c r="T34" s="609"/>
      <c r="U34" s="609"/>
      <c r="V34" s="609"/>
      <c r="W34" s="609"/>
      <c r="X34" s="609"/>
      <c r="Y34" s="610"/>
      <c r="Z34" s="646">
        <v>16.3</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308</v>
      </c>
      <c r="CE34" s="606"/>
      <c r="CF34" s="606"/>
      <c r="CG34" s="606"/>
      <c r="CH34" s="606"/>
      <c r="CI34" s="606"/>
      <c r="CJ34" s="606"/>
      <c r="CK34" s="606"/>
      <c r="CL34" s="606"/>
      <c r="CM34" s="606"/>
      <c r="CN34" s="606"/>
      <c r="CO34" s="606"/>
      <c r="CP34" s="606"/>
      <c r="CQ34" s="607"/>
      <c r="CR34" s="608">
        <v>6275849</v>
      </c>
      <c r="CS34" s="609"/>
      <c r="CT34" s="609"/>
      <c r="CU34" s="609"/>
      <c r="CV34" s="609"/>
      <c r="CW34" s="609"/>
      <c r="CX34" s="609"/>
      <c r="CY34" s="610"/>
      <c r="CZ34" s="611">
        <v>19.5</v>
      </c>
      <c r="DA34" s="623"/>
      <c r="DB34" s="623"/>
      <c r="DC34" s="624"/>
      <c r="DD34" s="614">
        <v>1943906</v>
      </c>
      <c r="DE34" s="609"/>
      <c r="DF34" s="609"/>
      <c r="DG34" s="609"/>
      <c r="DH34" s="609"/>
      <c r="DI34" s="609"/>
      <c r="DJ34" s="609"/>
      <c r="DK34" s="610"/>
      <c r="DL34" s="614">
        <v>1653173</v>
      </c>
      <c r="DM34" s="609"/>
      <c r="DN34" s="609"/>
      <c r="DO34" s="609"/>
      <c r="DP34" s="609"/>
      <c r="DQ34" s="609"/>
      <c r="DR34" s="609"/>
      <c r="DS34" s="609"/>
      <c r="DT34" s="609"/>
      <c r="DU34" s="609"/>
      <c r="DV34" s="610"/>
      <c r="DW34" s="611">
        <v>12.4</v>
      </c>
      <c r="DX34" s="623"/>
      <c r="DY34" s="623"/>
      <c r="DZ34" s="623"/>
      <c r="EA34" s="623"/>
      <c r="EB34" s="623"/>
      <c r="EC34" s="635"/>
    </row>
    <row r="35" spans="2:133" ht="11.25" customHeight="1" x14ac:dyDescent="0.2">
      <c r="B35" s="605" t="s">
        <v>309</v>
      </c>
      <c r="C35" s="606"/>
      <c r="D35" s="606"/>
      <c r="E35" s="606"/>
      <c r="F35" s="606"/>
      <c r="G35" s="606"/>
      <c r="H35" s="606"/>
      <c r="I35" s="606"/>
      <c r="J35" s="606"/>
      <c r="K35" s="606"/>
      <c r="L35" s="606"/>
      <c r="M35" s="606"/>
      <c r="N35" s="606"/>
      <c r="O35" s="606"/>
      <c r="P35" s="606"/>
      <c r="Q35" s="607"/>
      <c r="R35" s="608">
        <v>2184762</v>
      </c>
      <c r="S35" s="609"/>
      <c r="T35" s="609"/>
      <c r="U35" s="609"/>
      <c r="V35" s="609"/>
      <c r="W35" s="609"/>
      <c r="X35" s="609"/>
      <c r="Y35" s="610"/>
      <c r="Z35" s="646">
        <v>6.5</v>
      </c>
      <c r="AA35" s="646"/>
      <c r="AB35" s="646"/>
      <c r="AC35" s="646"/>
      <c r="AD35" s="647" t="s">
        <v>122</v>
      </c>
      <c r="AE35" s="647"/>
      <c r="AF35" s="647"/>
      <c r="AG35" s="647"/>
      <c r="AH35" s="647"/>
      <c r="AI35" s="647"/>
      <c r="AJ35" s="647"/>
      <c r="AK35" s="647"/>
      <c r="AL35" s="611" t="s">
        <v>122</v>
      </c>
      <c r="AM35" s="612"/>
      <c r="AN35" s="612"/>
      <c r="AO35" s="648"/>
      <c r="AP35" s="206"/>
      <c r="AQ35" s="660" t="s">
        <v>310</v>
      </c>
      <c r="AR35" s="661"/>
      <c r="AS35" s="661"/>
      <c r="AT35" s="661"/>
      <c r="AU35" s="661"/>
      <c r="AV35" s="661"/>
      <c r="AW35" s="661"/>
      <c r="AX35" s="661"/>
      <c r="AY35" s="661"/>
      <c r="AZ35" s="661"/>
      <c r="BA35" s="661"/>
      <c r="BB35" s="661"/>
      <c r="BC35" s="661"/>
      <c r="BD35" s="661"/>
      <c r="BE35" s="661"/>
      <c r="BF35" s="662"/>
      <c r="BG35" s="660" t="s">
        <v>311</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312</v>
      </c>
      <c r="CE35" s="606"/>
      <c r="CF35" s="606"/>
      <c r="CG35" s="606"/>
      <c r="CH35" s="606"/>
      <c r="CI35" s="606"/>
      <c r="CJ35" s="606"/>
      <c r="CK35" s="606"/>
      <c r="CL35" s="606"/>
      <c r="CM35" s="606"/>
      <c r="CN35" s="606"/>
      <c r="CO35" s="606"/>
      <c r="CP35" s="606"/>
      <c r="CQ35" s="607"/>
      <c r="CR35" s="608">
        <v>88575</v>
      </c>
      <c r="CS35" s="621"/>
      <c r="CT35" s="621"/>
      <c r="CU35" s="621"/>
      <c r="CV35" s="621"/>
      <c r="CW35" s="621"/>
      <c r="CX35" s="621"/>
      <c r="CY35" s="622"/>
      <c r="CZ35" s="611">
        <v>0.3</v>
      </c>
      <c r="DA35" s="623"/>
      <c r="DB35" s="623"/>
      <c r="DC35" s="624"/>
      <c r="DD35" s="614">
        <v>42415</v>
      </c>
      <c r="DE35" s="621"/>
      <c r="DF35" s="621"/>
      <c r="DG35" s="621"/>
      <c r="DH35" s="621"/>
      <c r="DI35" s="621"/>
      <c r="DJ35" s="621"/>
      <c r="DK35" s="622"/>
      <c r="DL35" s="614">
        <v>42415</v>
      </c>
      <c r="DM35" s="621"/>
      <c r="DN35" s="621"/>
      <c r="DO35" s="621"/>
      <c r="DP35" s="621"/>
      <c r="DQ35" s="621"/>
      <c r="DR35" s="621"/>
      <c r="DS35" s="621"/>
      <c r="DT35" s="621"/>
      <c r="DU35" s="621"/>
      <c r="DV35" s="622"/>
      <c r="DW35" s="611">
        <v>0.3</v>
      </c>
      <c r="DX35" s="623"/>
      <c r="DY35" s="623"/>
      <c r="DZ35" s="623"/>
      <c r="EA35" s="623"/>
      <c r="EB35" s="623"/>
      <c r="EC35" s="635"/>
    </row>
    <row r="36" spans="2:133" ht="11.25" customHeight="1" x14ac:dyDescent="0.2">
      <c r="B36" s="605" t="s">
        <v>313</v>
      </c>
      <c r="C36" s="606"/>
      <c r="D36" s="606"/>
      <c r="E36" s="606"/>
      <c r="F36" s="606"/>
      <c r="G36" s="606"/>
      <c r="H36" s="606"/>
      <c r="I36" s="606"/>
      <c r="J36" s="606"/>
      <c r="K36" s="606"/>
      <c r="L36" s="606"/>
      <c r="M36" s="606"/>
      <c r="N36" s="606"/>
      <c r="O36" s="606"/>
      <c r="P36" s="606"/>
      <c r="Q36" s="607"/>
      <c r="R36" s="608">
        <v>1248885</v>
      </c>
      <c r="S36" s="609"/>
      <c r="T36" s="609"/>
      <c r="U36" s="609"/>
      <c r="V36" s="609"/>
      <c r="W36" s="609"/>
      <c r="X36" s="609"/>
      <c r="Y36" s="610"/>
      <c r="Z36" s="646">
        <v>3.7</v>
      </c>
      <c r="AA36" s="646"/>
      <c r="AB36" s="646"/>
      <c r="AC36" s="646"/>
      <c r="AD36" s="647" t="s">
        <v>122</v>
      </c>
      <c r="AE36" s="647"/>
      <c r="AF36" s="647"/>
      <c r="AG36" s="647"/>
      <c r="AH36" s="647"/>
      <c r="AI36" s="647"/>
      <c r="AJ36" s="647"/>
      <c r="AK36" s="647"/>
      <c r="AL36" s="611" t="s">
        <v>122</v>
      </c>
      <c r="AM36" s="612"/>
      <c r="AN36" s="612"/>
      <c r="AO36" s="648"/>
      <c r="AP36" s="206"/>
      <c r="AQ36" s="657" t="s">
        <v>314</v>
      </c>
      <c r="AR36" s="658"/>
      <c r="AS36" s="658"/>
      <c r="AT36" s="658"/>
      <c r="AU36" s="658"/>
      <c r="AV36" s="658"/>
      <c r="AW36" s="658"/>
      <c r="AX36" s="658"/>
      <c r="AY36" s="659"/>
      <c r="AZ36" s="663">
        <v>2679414</v>
      </c>
      <c r="BA36" s="664"/>
      <c r="BB36" s="664"/>
      <c r="BC36" s="664"/>
      <c r="BD36" s="664"/>
      <c r="BE36" s="664"/>
      <c r="BF36" s="665"/>
      <c r="BG36" s="666" t="s">
        <v>315</v>
      </c>
      <c r="BH36" s="667"/>
      <c r="BI36" s="667"/>
      <c r="BJ36" s="667"/>
      <c r="BK36" s="667"/>
      <c r="BL36" s="667"/>
      <c r="BM36" s="667"/>
      <c r="BN36" s="667"/>
      <c r="BO36" s="667"/>
      <c r="BP36" s="667"/>
      <c r="BQ36" s="667"/>
      <c r="BR36" s="667"/>
      <c r="BS36" s="667"/>
      <c r="BT36" s="667"/>
      <c r="BU36" s="668"/>
      <c r="BV36" s="663">
        <v>189096</v>
      </c>
      <c r="BW36" s="664"/>
      <c r="BX36" s="664"/>
      <c r="BY36" s="664"/>
      <c r="BZ36" s="664"/>
      <c r="CA36" s="664"/>
      <c r="CB36" s="665"/>
      <c r="CD36" s="605" t="s">
        <v>316</v>
      </c>
      <c r="CE36" s="606"/>
      <c r="CF36" s="606"/>
      <c r="CG36" s="606"/>
      <c r="CH36" s="606"/>
      <c r="CI36" s="606"/>
      <c r="CJ36" s="606"/>
      <c r="CK36" s="606"/>
      <c r="CL36" s="606"/>
      <c r="CM36" s="606"/>
      <c r="CN36" s="606"/>
      <c r="CO36" s="606"/>
      <c r="CP36" s="606"/>
      <c r="CQ36" s="607"/>
      <c r="CR36" s="608">
        <v>2689738</v>
      </c>
      <c r="CS36" s="609"/>
      <c r="CT36" s="609"/>
      <c r="CU36" s="609"/>
      <c r="CV36" s="609"/>
      <c r="CW36" s="609"/>
      <c r="CX36" s="609"/>
      <c r="CY36" s="610"/>
      <c r="CZ36" s="611">
        <v>8.3000000000000007</v>
      </c>
      <c r="DA36" s="623"/>
      <c r="DB36" s="623"/>
      <c r="DC36" s="624"/>
      <c r="DD36" s="614">
        <v>1140245</v>
      </c>
      <c r="DE36" s="609"/>
      <c r="DF36" s="609"/>
      <c r="DG36" s="609"/>
      <c r="DH36" s="609"/>
      <c r="DI36" s="609"/>
      <c r="DJ36" s="609"/>
      <c r="DK36" s="610"/>
      <c r="DL36" s="614">
        <v>871848</v>
      </c>
      <c r="DM36" s="609"/>
      <c r="DN36" s="609"/>
      <c r="DO36" s="609"/>
      <c r="DP36" s="609"/>
      <c r="DQ36" s="609"/>
      <c r="DR36" s="609"/>
      <c r="DS36" s="609"/>
      <c r="DT36" s="609"/>
      <c r="DU36" s="609"/>
      <c r="DV36" s="610"/>
      <c r="DW36" s="611">
        <v>6.6</v>
      </c>
      <c r="DX36" s="623"/>
      <c r="DY36" s="623"/>
      <c r="DZ36" s="623"/>
      <c r="EA36" s="623"/>
      <c r="EB36" s="623"/>
      <c r="EC36" s="635"/>
    </row>
    <row r="37" spans="2:133" ht="11.25" customHeight="1" x14ac:dyDescent="0.2">
      <c r="B37" s="605" t="s">
        <v>317</v>
      </c>
      <c r="C37" s="606"/>
      <c r="D37" s="606"/>
      <c r="E37" s="606"/>
      <c r="F37" s="606"/>
      <c r="G37" s="606"/>
      <c r="H37" s="606"/>
      <c r="I37" s="606"/>
      <c r="J37" s="606"/>
      <c r="K37" s="606"/>
      <c r="L37" s="606"/>
      <c r="M37" s="606"/>
      <c r="N37" s="606"/>
      <c r="O37" s="606"/>
      <c r="P37" s="606"/>
      <c r="Q37" s="607"/>
      <c r="R37" s="608">
        <v>313387</v>
      </c>
      <c r="S37" s="609"/>
      <c r="T37" s="609"/>
      <c r="U37" s="609"/>
      <c r="V37" s="609"/>
      <c r="W37" s="609"/>
      <c r="X37" s="609"/>
      <c r="Y37" s="610"/>
      <c r="Z37" s="646">
        <v>0.9</v>
      </c>
      <c r="AA37" s="646"/>
      <c r="AB37" s="646"/>
      <c r="AC37" s="646"/>
      <c r="AD37" s="647">
        <v>16322</v>
      </c>
      <c r="AE37" s="647"/>
      <c r="AF37" s="647"/>
      <c r="AG37" s="647"/>
      <c r="AH37" s="647"/>
      <c r="AI37" s="647"/>
      <c r="AJ37" s="647"/>
      <c r="AK37" s="647"/>
      <c r="AL37" s="611">
        <v>0.1</v>
      </c>
      <c r="AM37" s="612"/>
      <c r="AN37" s="612"/>
      <c r="AO37" s="648"/>
      <c r="AQ37" s="641" t="s">
        <v>318</v>
      </c>
      <c r="AR37" s="642"/>
      <c r="AS37" s="642"/>
      <c r="AT37" s="642"/>
      <c r="AU37" s="642"/>
      <c r="AV37" s="642"/>
      <c r="AW37" s="642"/>
      <c r="AX37" s="642"/>
      <c r="AY37" s="643"/>
      <c r="AZ37" s="608">
        <v>155481</v>
      </c>
      <c r="BA37" s="609"/>
      <c r="BB37" s="609"/>
      <c r="BC37" s="609"/>
      <c r="BD37" s="621"/>
      <c r="BE37" s="621"/>
      <c r="BF37" s="644"/>
      <c r="BG37" s="605" t="s">
        <v>319</v>
      </c>
      <c r="BH37" s="606"/>
      <c r="BI37" s="606"/>
      <c r="BJ37" s="606"/>
      <c r="BK37" s="606"/>
      <c r="BL37" s="606"/>
      <c r="BM37" s="606"/>
      <c r="BN37" s="606"/>
      <c r="BO37" s="606"/>
      <c r="BP37" s="606"/>
      <c r="BQ37" s="606"/>
      <c r="BR37" s="606"/>
      <c r="BS37" s="606"/>
      <c r="BT37" s="606"/>
      <c r="BU37" s="607"/>
      <c r="BV37" s="608">
        <v>96822</v>
      </c>
      <c r="BW37" s="609"/>
      <c r="BX37" s="609"/>
      <c r="BY37" s="609"/>
      <c r="BZ37" s="609"/>
      <c r="CA37" s="609"/>
      <c r="CB37" s="645"/>
      <c r="CD37" s="605" t="s">
        <v>320</v>
      </c>
      <c r="CE37" s="606"/>
      <c r="CF37" s="606"/>
      <c r="CG37" s="606"/>
      <c r="CH37" s="606"/>
      <c r="CI37" s="606"/>
      <c r="CJ37" s="606"/>
      <c r="CK37" s="606"/>
      <c r="CL37" s="606"/>
      <c r="CM37" s="606"/>
      <c r="CN37" s="606"/>
      <c r="CO37" s="606"/>
      <c r="CP37" s="606"/>
      <c r="CQ37" s="607"/>
      <c r="CR37" s="608">
        <v>1092956</v>
      </c>
      <c r="CS37" s="621"/>
      <c r="CT37" s="621"/>
      <c r="CU37" s="621"/>
      <c r="CV37" s="621"/>
      <c r="CW37" s="621"/>
      <c r="CX37" s="621"/>
      <c r="CY37" s="622"/>
      <c r="CZ37" s="611">
        <v>3.4</v>
      </c>
      <c r="DA37" s="623"/>
      <c r="DB37" s="623"/>
      <c r="DC37" s="624"/>
      <c r="DD37" s="614">
        <v>221555</v>
      </c>
      <c r="DE37" s="621"/>
      <c r="DF37" s="621"/>
      <c r="DG37" s="621"/>
      <c r="DH37" s="621"/>
      <c r="DI37" s="621"/>
      <c r="DJ37" s="621"/>
      <c r="DK37" s="622"/>
      <c r="DL37" s="614">
        <v>212475</v>
      </c>
      <c r="DM37" s="621"/>
      <c r="DN37" s="621"/>
      <c r="DO37" s="621"/>
      <c r="DP37" s="621"/>
      <c r="DQ37" s="621"/>
      <c r="DR37" s="621"/>
      <c r="DS37" s="621"/>
      <c r="DT37" s="621"/>
      <c r="DU37" s="621"/>
      <c r="DV37" s="622"/>
      <c r="DW37" s="611">
        <v>1.6</v>
      </c>
      <c r="DX37" s="623"/>
      <c r="DY37" s="623"/>
      <c r="DZ37" s="623"/>
      <c r="EA37" s="623"/>
      <c r="EB37" s="623"/>
      <c r="EC37" s="635"/>
    </row>
    <row r="38" spans="2:133" ht="11.25" customHeight="1" x14ac:dyDescent="0.2">
      <c r="B38" s="605" t="s">
        <v>321</v>
      </c>
      <c r="C38" s="606"/>
      <c r="D38" s="606"/>
      <c r="E38" s="606"/>
      <c r="F38" s="606"/>
      <c r="G38" s="606"/>
      <c r="H38" s="606"/>
      <c r="I38" s="606"/>
      <c r="J38" s="606"/>
      <c r="K38" s="606"/>
      <c r="L38" s="606"/>
      <c r="M38" s="606"/>
      <c r="N38" s="606"/>
      <c r="O38" s="606"/>
      <c r="P38" s="606"/>
      <c r="Q38" s="607"/>
      <c r="R38" s="608">
        <v>3635760</v>
      </c>
      <c r="S38" s="609"/>
      <c r="T38" s="609"/>
      <c r="U38" s="609"/>
      <c r="V38" s="609"/>
      <c r="W38" s="609"/>
      <c r="X38" s="609"/>
      <c r="Y38" s="610"/>
      <c r="Z38" s="646">
        <v>10.8</v>
      </c>
      <c r="AA38" s="646"/>
      <c r="AB38" s="646"/>
      <c r="AC38" s="646"/>
      <c r="AD38" s="647" t="s">
        <v>122</v>
      </c>
      <c r="AE38" s="647"/>
      <c r="AF38" s="647"/>
      <c r="AG38" s="647"/>
      <c r="AH38" s="647"/>
      <c r="AI38" s="647"/>
      <c r="AJ38" s="647"/>
      <c r="AK38" s="647"/>
      <c r="AL38" s="611" t="s">
        <v>122</v>
      </c>
      <c r="AM38" s="612"/>
      <c r="AN38" s="612"/>
      <c r="AO38" s="648"/>
      <c r="AQ38" s="641" t="s">
        <v>322</v>
      </c>
      <c r="AR38" s="642"/>
      <c r="AS38" s="642"/>
      <c r="AT38" s="642"/>
      <c r="AU38" s="642"/>
      <c r="AV38" s="642"/>
      <c r="AW38" s="642"/>
      <c r="AX38" s="642"/>
      <c r="AY38" s="643"/>
      <c r="AZ38" s="608">
        <v>154728</v>
      </c>
      <c r="BA38" s="609"/>
      <c r="BB38" s="609"/>
      <c r="BC38" s="609"/>
      <c r="BD38" s="621"/>
      <c r="BE38" s="621"/>
      <c r="BF38" s="644"/>
      <c r="BG38" s="605" t="s">
        <v>323</v>
      </c>
      <c r="BH38" s="606"/>
      <c r="BI38" s="606"/>
      <c r="BJ38" s="606"/>
      <c r="BK38" s="606"/>
      <c r="BL38" s="606"/>
      <c r="BM38" s="606"/>
      <c r="BN38" s="606"/>
      <c r="BO38" s="606"/>
      <c r="BP38" s="606"/>
      <c r="BQ38" s="606"/>
      <c r="BR38" s="606"/>
      <c r="BS38" s="606"/>
      <c r="BT38" s="606"/>
      <c r="BU38" s="607"/>
      <c r="BV38" s="608">
        <v>4667</v>
      </c>
      <c r="BW38" s="609"/>
      <c r="BX38" s="609"/>
      <c r="BY38" s="609"/>
      <c r="BZ38" s="609"/>
      <c r="CA38" s="609"/>
      <c r="CB38" s="645"/>
      <c r="CD38" s="605" t="s">
        <v>324</v>
      </c>
      <c r="CE38" s="606"/>
      <c r="CF38" s="606"/>
      <c r="CG38" s="606"/>
      <c r="CH38" s="606"/>
      <c r="CI38" s="606"/>
      <c r="CJ38" s="606"/>
      <c r="CK38" s="606"/>
      <c r="CL38" s="606"/>
      <c r="CM38" s="606"/>
      <c r="CN38" s="606"/>
      <c r="CO38" s="606"/>
      <c r="CP38" s="606"/>
      <c r="CQ38" s="607"/>
      <c r="CR38" s="608">
        <v>2289228</v>
      </c>
      <c r="CS38" s="609"/>
      <c r="CT38" s="609"/>
      <c r="CU38" s="609"/>
      <c r="CV38" s="609"/>
      <c r="CW38" s="609"/>
      <c r="CX38" s="609"/>
      <c r="CY38" s="610"/>
      <c r="CZ38" s="611">
        <v>7.1</v>
      </c>
      <c r="DA38" s="623"/>
      <c r="DB38" s="623"/>
      <c r="DC38" s="624"/>
      <c r="DD38" s="614">
        <v>1852362</v>
      </c>
      <c r="DE38" s="609"/>
      <c r="DF38" s="609"/>
      <c r="DG38" s="609"/>
      <c r="DH38" s="609"/>
      <c r="DI38" s="609"/>
      <c r="DJ38" s="609"/>
      <c r="DK38" s="610"/>
      <c r="DL38" s="614">
        <v>1759021</v>
      </c>
      <c r="DM38" s="609"/>
      <c r="DN38" s="609"/>
      <c r="DO38" s="609"/>
      <c r="DP38" s="609"/>
      <c r="DQ38" s="609"/>
      <c r="DR38" s="609"/>
      <c r="DS38" s="609"/>
      <c r="DT38" s="609"/>
      <c r="DU38" s="609"/>
      <c r="DV38" s="610"/>
      <c r="DW38" s="611">
        <v>13.2</v>
      </c>
      <c r="DX38" s="623"/>
      <c r="DY38" s="623"/>
      <c r="DZ38" s="623"/>
      <c r="EA38" s="623"/>
      <c r="EB38" s="623"/>
      <c r="EC38" s="635"/>
    </row>
    <row r="39" spans="2:133" ht="11.25" customHeight="1" x14ac:dyDescent="0.2">
      <c r="B39" s="605" t="s">
        <v>325</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326</v>
      </c>
      <c r="AR39" s="642"/>
      <c r="AS39" s="642"/>
      <c r="AT39" s="642"/>
      <c r="AU39" s="642"/>
      <c r="AV39" s="642"/>
      <c r="AW39" s="642"/>
      <c r="AX39" s="642"/>
      <c r="AY39" s="643"/>
      <c r="AZ39" s="608">
        <v>79977</v>
      </c>
      <c r="BA39" s="609"/>
      <c r="BB39" s="609"/>
      <c r="BC39" s="609"/>
      <c r="BD39" s="621"/>
      <c r="BE39" s="621"/>
      <c r="BF39" s="644"/>
      <c r="BG39" s="605" t="s">
        <v>327</v>
      </c>
      <c r="BH39" s="606"/>
      <c r="BI39" s="606"/>
      <c r="BJ39" s="606"/>
      <c r="BK39" s="606"/>
      <c r="BL39" s="606"/>
      <c r="BM39" s="606"/>
      <c r="BN39" s="606"/>
      <c r="BO39" s="606"/>
      <c r="BP39" s="606"/>
      <c r="BQ39" s="606"/>
      <c r="BR39" s="606"/>
      <c r="BS39" s="606"/>
      <c r="BT39" s="606"/>
      <c r="BU39" s="607"/>
      <c r="BV39" s="608">
        <v>6689</v>
      </c>
      <c r="BW39" s="609"/>
      <c r="BX39" s="609"/>
      <c r="BY39" s="609"/>
      <c r="BZ39" s="609"/>
      <c r="CA39" s="609"/>
      <c r="CB39" s="645"/>
      <c r="CD39" s="605" t="s">
        <v>328</v>
      </c>
      <c r="CE39" s="606"/>
      <c r="CF39" s="606"/>
      <c r="CG39" s="606"/>
      <c r="CH39" s="606"/>
      <c r="CI39" s="606"/>
      <c r="CJ39" s="606"/>
      <c r="CK39" s="606"/>
      <c r="CL39" s="606"/>
      <c r="CM39" s="606"/>
      <c r="CN39" s="606"/>
      <c r="CO39" s="606"/>
      <c r="CP39" s="606"/>
      <c r="CQ39" s="607"/>
      <c r="CR39" s="608">
        <v>3794365</v>
      </c>
      <c r="CS39" s="621"/>
      <c r="CT39" s="621"/>
      <c r="CU39" s="621"/>
      <c r="CV39" s="621"/>
      <c r="CW39" s="621"/>
      <c r="CX39" s="621"/>
      <c r="CY39" s="622"/>
      <c r="CZ39" s="611">
        <v>11.8</v>
      </c>
      <c r="DA39" s="623"/>
      <c r="DB39" s="623"/>
      <c r="DC39" s="624"/>
      <c r="DD39" s="614">
        <v>1070375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329</v>
      </c>
      <c r="C40" s="606"/>
      <c r="D40" s="606"/>
      <c r="E40" s="606"/>
      <c r="F40" s="606"/>
      <c r="G40" s="606"/>
      <c r="H40" s="606"/>
      <c r="I40" s="606"/>
      <c r="J40" s="606"/>
      <c r="K40" s="606"/>
      <c r="L40" s="606"/>
      <c r="M40" s="606"/>
      <c r="N40" s="606"/>
      <c r="O40" s="606"/>
      <c r="P40" s="606"/>
      <c r="Q40" s="607"/>
      <c r="R40" s="608">
        <v>28460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330</v>
      </c>
      <c r="AR40" s="642"/>
      <c r="AS40" s="642"/>
      <c r="AT40" s="642"/>
      <c r="AU40" s="642"/>
      <c r="AV40" s="642"/>
      <c r="AW40" s="642"/>
      <c r="AX40" s="642"/>
      <c r="AY40" s="643"/>
      <c r="AZ40" s="608">
        <v>243</v>
      </c>
      <c r="BA40" s="609"/>
      <c r="BB40" s="609"/>
      <c r="BC40" s="609"/>
      <c r="BD40" s="621"/>
      <c r="BE40" s="621"/>
      <c r="BF40" s="644"/>
      <c r="BG40" s="649" t="s">
        <v>331</v>
      </c>
      <c r="BH40" s="650"/>
      <c r="BI40" s="650"/>
      <c r="BJ40" s="650"/>
      <c r="BK40" s="650"/>
      <c r="BL40" s="202"/>
      <c r="BM40" s="606" t="s">
        <v>332</v>
      </c>
      <c r="BN40" s="606"/>
      <c r="BO40" s="606"/>
      <c r="BP40" s="606"/>
      <c r="BQ40" s="606"/>
      <c r="BR40" s="606"/>
      <c r="BS40" s="606"/>
      <c r="BT40" s="606"/>
      <c r="BU40" s="607"/>
      <c r="BV40" s="608">
        <v>100</v>
      </c>
      <c r="BW40" s="609"/>
      <c r="BX40" s="609"/>
      <c r="BY40" s="609"/>
      <c r="BZ40" s="609"/>
      <c r="CA40" s="609"/>
      <c r="CB40" s="645"/>
      <c r="CD40" s="605" t="s">
        <v>333</v>
      </c>
      <c r="CE40" s="606"/>
      <c r="CF40" s="606"/>
      <c r="CG40" s="606"/>
      <c r="CH40" s="606"/>
      <c r="CI40" s="606"/>
      <c r="CJ40" s="606"/>
      <c r="CK40" s="606"/>
      <c r="CL40" s="606"/>
      <c r="CM40" s="606"/>
      <c r="CN40" s="606"/>
      <c r="CO40" s="606"/>
      <c r="CP40" s="606"/>
      <c r="CQ40" s="607"/>
      <c r="CR40" s="608">
        <v>47058</v>
      </c>
      <c r="CS40" s="609"/>
      <c r="CT40" s="609"/>
      <c r="CU40" s="609"/>
      <c r="CV40" s="609"/>
      <c r="CW40" s="609"/>
      <c r="CX40" s="609"/>
      <c r="CY40" s="610"/>
      <c r="CZ40" s="611">
        <v>0.1</v>
      </c>
      <c r="DA40" s="623"/>
      <c r="DB40" s="623"/>
      <c r="DC40" s="624"/>
      <c r="DD40" s="614">
        <v>278</v>
      </c>
      <c r="DE40" s="609"/>
      <c r="DF40" s="609"/>
      <c r="DG40" s="609"/>
      <c r="DH40" s="609"/>
      <c r="DI40" s="609"/>
      <c r="DJ40" s="609"/>
      <c r="DK40" s="610"/>
      <c r="DL40" s="614">
        <v>278</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334</v>
      </c>
      <c r="C41" s="590"/>
      <c r="D41" s="590"/>
      <c r="E41" s="590"/>
      <c r="F41" s="590"/>
      <c r="G41" s="590"/>
      <c r="H41" s="590"/>
      <c r="I41" s="590"/>
      <c r="J41" s="590"/>
      <c r="K41" s="590"/>
      <c r="L41" s="590"/>
      <c r="M41" s="590"/>
      <c r="N41" s="590"/>
      <c r="O41" s="590"/>
      <c r="P41" s="590"/>
      <c r="Q41" s="591"/>
      <c r="R41" s="592">
        <v>33776084</v>
      </c>
      <c r="S41" s="633"/>
      <c r="T41" s="633"/>
      <c r="U41" s="633"/>
      <c r="V41" s="633"/>
      <c r="W41" s="633"/>
      <c r="X41" s="633"/>
      <c r="Y41" s="636"/>
      <c r="Z41" s="637">
        <v>100</v>
      </c>
      <c r="AA41" s="637"/>
      <c r="AB41" s="637"/>
      <c r="AC41" s="637"/>
      <c r="AD41" s="638">
        <v>13253193</v>
      </c>
      <c r="AE41" s="638"/>
      <c r="AF41" s="638"/>
      <c r="AG41" s="638"/>
      <c r="AH41" s="638"/>
      <c r="AI41" s="638"/>
      <c r="AJ41" s="638"/>
      <c r="AK41" s="638"/>
      <c r="AL41" s="595">
        <v>100</v>
      </c>
      <c r="AM41" s="639"/>
      <c r="AN41" s="639"/>
      <c r="AO41" s="640"/>
      <c r="AQ41" s="641" t="s">
        <v>335</v>
      </c>
      <c r="AR41" s="642"/>
      <c r="AS41" s="642"/>
      <c r="AT41" s="642"/>
      <c r="AU41" s="642"/>
      <c r="AV41" s="642"/>
      <c r="AW41" s="642"/>
      <c r="AX41" s="642"/>
      <c r="AY41" s="643"/>
      <c r="AZ41" s="608">
        <v>493086</v>
      </c>
      <c r="BA41" s="609"/>
      <c r="BB41" s="609"/>
      <c r="BC41" s="609"/>
      <c r="BD41" s="621"/>
      <c r="BE41" s="621"/>
      <c r="BF41" s="644"/>
      <c r="BG41" s="649"/>
      <c r="BH41" s="650"/>
      <c r="BI41" s="650"/>
      <c r="BJ41" s="650"/>
      <c r="BK41" s="650"/>
      <c r="BL41" s="202"/>
      <c r="BM41" s="606" t="s">
        <v>336</v>
      </c>
      <c r="BN41" s="606"/>
      <c r="BO41" s="606"/>
      <c r="BP41" s="606"/>
      <c r="BQ41" s="606"/>
      <c r="BR41" s="606"/>
      <c r="BS41" s="606"/>
      <c r="BT41" s="606"/>
      <c r="BU41" s="607"/>
      <c r="BV41" s="608">
        <v>1</v>
      </c>
      <c r="BW41" s="609"/>
      <c r="BX41" s="609"/>
      <c r="BY41" s="609"/>
      <c r="BZ41" s="609"/>
      <c r="CA41" s="609"/>
      <c r="CB41" s="645"/>
      <c r="CD41" s="605" t="s">
        <v>337</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338</v>
      </c>
      <c r="AR42" s="654"/>
      <c r="AS42" s="654"/>
      <c r="AT42" s="654"/>
      <c r="AU42" s="654"/>
      <c r="AV42" s="654"/>
      <c r="AW42" s="654"/>
      <c r="AX42" s="654"/>
      <c r="AY42" s="655"/>
      <c r="AZ42" s="592">
        <v>1795899</v>
      </c>
      <c r="BA42" s="633"/>
      <c r="BB42" s="633"/>
      <c r="BC42" s="633"/>
      <c r="BD42" s="593"/>
      <c r="BE42" s="593"/>
      <c r="BF42" s="656"/>
      <c r="BG42" s="651"/>
      <c r="BH42" s="652"/>
      <c r="BI42" s="652"/>
      <c r="BJ42" s="652"/>
      <c r="BK42" s="652"/>
      <c r="BL42" s="203"/>
      <c r="BM42" s="590" t="s">
        <v>339</v>
      </c>
      <c r="BN42" s="590"/>
      <c r="BO42" s="590"/>
      <c r="BP42" s="590"/>
      <c r="BQ42" s="590"/>
      <c r="BR42" s="590"/>
      <c r="BS42" s="590"/>
      <c r="BT42" s="590"/>
      <c r="BU42" s="591"/>
      <c r="BV42" s="592">
        <v>525</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4324346</v>
      </c>
      <c r="CS42" s="621"/>
      <c r="CT42" s="621"/>
      <c r="CU42" s="621"/>
      <c r="CV42" s="621"/>
      <c r="CW42" s="621"/>
      <c r="CX42" s="621"/>
      <c r="CY42" s="622"/>
      <c r="CZ42" s="611">
        <v>13.4</v>
      </c>
      <c r="DA42" s="623"/>
      <c r="DB42" s="623"/>
      <c r="DC42" s="624"/>
      <c r="DD42" s="614">
        <v>1001513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341</v>
      </c>
      <c r="CD43" s="605" t="s">
        <v>342</v>
      </c>
      <c r="CE43" s="606"/>
      <c r="CF43" s="606"/>
      <c r="CG43" s="606"/>
      <c r="CH43" s="606"/>
      <c r="CI43" s="606"/>
      <c r="CJ43" s="606"/>
      <c r="CK43" s="606"/>
      <c r="CL43" s="606"/>
      <c r="CM43" s="606"/>
      <c r="CN43" s="606"/>
      <c r="CO43" s="606"/>
      <c r="CP43" s="606"/>
      <c r="CQ43" s="607"/>
      <c r="CR43" s="608">
        <v>191729</v>
      </c>
      <c r="CS43" s="621"/>
      <c r="CT43" s="621"/>
      <c r="CU43" s="621"/>
      <c r="CV43" s="621"/>
      <c r="CW43" s="621"/>
      <c r="CX43" s="621"/>
      <c r="CY43" s="622"/>
      <c r="CZ43" s="611">
        <v>0.6</v>
      </c>
      <c r="DA43" s="623"/>
      <c r="DB43" s="623"/>
      <c r="DC43" s="624"/>
      <c r="DD43" s="614">
        <v>191729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291</v>
      </c>
      <c r="CE44" s="628"/>
      <c r="CF44" s="605" t="s">
        <v>344</v>
      </c>
      <c r="CG44" s="606"/>
      <c r="CH44" s="606"/>
      <c r="CI44" s="606"/>
      <c r="CJ44" s="606"/>
      <c r="CK44" s="606"/>
      <c r="CL44" s="606"/>
      <c r="CM44" s="606"/>
      <c r="CN44" s="606"/>
      <c r="CO44" s="606"/>
      <c r="CP44" s="606"/>
      <c r="CQ44" s="607"/>
      <c r="CR44" s="608">
        <v>3950844</v>
      </c>
      <c r="CS44" s="609"/>
      <c r="CT44" s="609"/>
      <c r="CU44" s="609"/>
      <c r="CV44" s="609"/>
      <c r="CW44" s="609"/>
      <c r="CX44" s="609"/>
      <c r="CY44" s="610"/>
      <c r="CZ44" s="611">
        <v>12.3</v>
      </c>
      <c r="DA44" s="612"/>
      <c r="DB44" s="612"/>
      <c r="DC44" s="613"/>
      <c r="DD44" s="614">
        <v>791646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810636</v>
      </c>
      <c r="CS45" s="621"/>
      <c r="CT45" s="621"/>
      <c r="CU45" s="621"/>
      <c r="CV45" s="621"/>
      <c r="CW45" s="621"/>
      <c r="CX45" s="621"/>
      <c r="CY45" s="622"/>
      <c r="CZ45" s="611">
        <v>2.5</v>
      </c>
      <c r="DA45" s="623"/>
      <c r="DB45" s="623"/>
      <c r="DC45" s="624"/>
      <c r="DD45" s="614">
        <v>39534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347</v>
      </c>
      <c r="CG46" s="606"/>
      <c r="CH46" s="606"/>
      <c r="CI46" s="606"/>
      <c r="CJ46" s="606"/>
      <c r="CK46" s="606"/>
      <c r="CL46" s="606"/>
      <c r="CM46" s="606"/>
      <c r="CN46" s="606"/>
      <c r="CO46" s="606"/>
      <c r="CP46" s="606"/>
      <c r="CQ46" s="607"/>
      <c r="CR46" s="608">
        <v>2739372</v>
      </c>
      <c r="CS46" s="609"/>
      <c r="CT46" s="609"/>
      <c r="CU46" s="609"/>
      <c r="CV46" s="609"/>
      <c r="CW46" s="609"/>
      <c r="CX46" s="609"/>
      <c r="CY46" s="610"/>
      <c r="CZ46" s="611">
        <v>8.5</v>
      </c>
      <c r="DA46" s="612"/>
      <c r="DB46" s="612"/>
      <c r="DC46" s="613"/>
      <c r="DD46" s="614">
        <v>718726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348</v>
      </c>
      <c r="CG47" s="606"/>
      <c r="CH47" s="606"/>
      <c r="CI47" s="606"/>
      <c r="CJ47" s="606"/>
      <c r="CK47" s="606"/>
      <c r="CL47" s="606"/>
      <c r="CM47" s="606"/>
      <c r="CN47" s="606"/>
      <c r="CO47" s="606"/>
      <c r="CP47" s="606"/>
      <c r="CQ47" s="607"/>
      <c r="CR47" s="608">
        <v>373502</v>
      </c>
      <c r="CS47" s="621"/>
      <c r="CT47" s="621"/>
      <c r="CU47" s="621"/>
      <c r="CV47" s="621"/>
      <c r="CW47" s="621"/>
      <c r="CX47" s="621"/>
      <c r="CY47" s="622"/>
      <c r="CZ47" s="611">
        <v>1.2</v>
      </c>
      <c r="DA47" s="623"/>
      <c r="DB47" s="623"/>
      <c r="DC47" s="624"/>
      <c r="DD47" s="614">
        <v>209867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350</v>
      </c>
      <c r="CE49" s="590"/>
      <c r="CF49" s="590"/>
      <c r="CG49" s="590"/>
      <c r="CH49" s="590"/>
      <c r="CI49" s="590"/>
      <c r="CJ49" s="590"/>
      <c r="CK49" s="590"/>
      <c r="CL49" s="590"/>
      <c r="CM49" s="590"/>
      <c r="CN49" s="590"/>
      <c r="CO49" s="590"/>
      <c r="CP49" s="590"/>
      <c r="CQ49" s="591"/>
      <c r="CR49" s="592">
        <v>32246241</v>
      </c>
      <c r="CS49" s="593"/>
      <c r="CT49" s="593"/>
      <c r="CU49" s="593"/>
      <c r="CV49" s="593"/>
      <c r="CW49" s="593"/>
      <c r="CX49" s="593"/>
      <c r="CY49" s="594"/>
      <c r="CZ49" s="595">
        <v>100</v>
      </c>
      <c r="DA49" s="596"/>
      <c r="DB49" s="596"/>
      <c r="DC49" s="597"/>
      <c r="DD49" s="598">
        <v>15225684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4CO+inNgSqQFOxQMTEpVzGjqhSSrltUYC+AoNISBKTjtn/5vWd3VcX+JTUd5yOdit0cFSx0HKgqctsPfuNRSpA==" saltValue="VKWlt7DgBPbEmM7T2B3jX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373</v>
      </c>
      <c r="C7" s="1035"/>
      <c r="D7" s="1035"/>
      <c r="E7" s="1035"/>
      <c r="F7" s="1035"/>
      <c r="G7" s="1035"/>
      <c r="H7" s="1035"/>
      <c r="I7" s="1035"/>
      <c r="J7" s="1035"/>
      <c r="K7" s="1035"/>
      <c r="L7" s="1035"/>
      <c r="M7" s="1035"/>
      <c r="N7" s="1035"/>
      <c r="O7" s="1035"/>
      <c r="P7" s="1036"/>
      <c r="Q7" s="1089">
        <v>33776</v>
      </c>
      <c r="R7" s="1090"/>
      <c r="S7" s="1090"/>
      <c r="T7" s="1090"/>
      <c r="U7" s="1090"/>
      <c r="V7" s="1090">
        <v>32246</v>
      </c>
      <c r="W7" s="1090"/>
      <c r="X7" s="1090"/>
      <c r="Y7" s="1090"/>
      <c r="Z7" s="1090"/>
      <c r="AA7" s="1090">
        <v>1530</v>
      </c>
      <c r="AB7" s="1090"/>
      <c r="AC7" s="1090"/>
      <c r="AD7" s="1090"/>
      <c r="AE7" s="1091"/>
      <c r="AF7" s="1092">
        <v>1302</v>
      </c>
      <c r="AG7" s="1093"/>
      <c r="AH7" s="1093"/>
      <c r="AI7" s="1093"/>
      <c r="AJ7" s="1094"/>
      <c r="AK7" s="1095">
        <v>2184</v>
      </c>
      <c r="AL7" s="1096"/>
      <c r="AM7" s="1096"/>
      <c r="AN7" s="1096"/>
      <c r="AO7" s="1096"/>
      <c r="AP7" s="1096">
        <v>31120</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548</v>
      </c>
      <c r="BT7" s="1087"/>
      <c r="BU7" s="1087"/>
      <c r="BV7" s="1087"/>
      <c r="BW7" s="1087"/>
      <c r="BX7" s="1087"/>
      <c r="BY7" s="1087"/>
      <c r="BZ7" s="1087"/>
      <c r="CA7" s="1087"/>
      <c r="CB7" s="1087"/>
      <c r="CC7" s="1087"/>
      <c r="CD7" s="1087"/>
      <c r="CE7" s="1087"/>
      <c r="CF7" s="1087"/>
      <c r="CG7" s="1099"/>
      <c r="CH7" s="1083">
        <v>9</v>
      </c>
      <c r="CI7" s="1084"/>
      <c r="CJ7" s="1084"/>
      <c r="CK7" s="1084"/>
      <c r="CL7" s="1085"/>
      <c r="CM7" s="1083">
        <v>200</v>
      </c>
      <c r="CN7" s="1084"/>
      <c r="CO7" s="1084"/>
      <c r="CP7" s="1084"/>
      <c r="CQ7" s="1085"/>
      <c r="CR7" s="1083">
        <v>42</v>
      </c>
      <c r="CS7" s="1084"/>
      <c r="CT7" s="1084"/>
      <c r="CU7" s="1084"/>
      <c r="CV7" s="1085"/>
      <c r="CW7" s="1083" t="s">
        <v>552</v>
      </c>
      <c r="CX7" s="1084"/>
      <c r="CY7" s="1084"/>
      <c r="CZ7" s="1084"/>
      <c r="DA7" s="1085"/>
      <c r="DB7" s="1083" t="s">
        <v>552</v>
      </c>
      <c r="DC7" s="1084"/>
      <c r="DD7" s="1084"/>
      <c r="DE7" s="1084"/>
      <c r="DF7" s="1085"/>
      <c r="DG7" s="1083" t="s">
        <v>552</v>
      </c>
      <c r="DH7" s="1084"/>
      <c r="DI7" s="1084"/>
      <c r="DJ7" s="1084"/>
      <c r="DK7" s="1085"/>
      <c r="DL7" s="1083" t="s">
        <v>552</v>
      </c>
      <c r="DM7" s="1084"/>
      <c r="DN7" s="1084"/>
      <c r="DO7" s="1084"/>
      <c r="DP7" s="1085"/>
      <c r="DQ7" s="1083" t="s">
        <v>552</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549</v>
      </c>
      <c r="BT8" s="980"/>
      <c r="BU8" s="980"/>
      <c r="BV8" s="980"/>
      <c r="BW8" s="980"/>
      <c r="BX8" s="980"/>
      <c r="BY8" s="980"/>
      <c r="BZ8" s="980"/>
      <c r="CA8" s="980"/>
      <c r="CB8" s="980"/>
      <c r="CC8" s="980"/>
      <c r="CD8" s="980"/>
      <c r="CE8" s="980"/>
      <c r="CF8" s="980"/>
      <c r="CG8" s="1001"/>
      <c r="CH8" s="976">
        <v>-2</v>
      </c>
      <c r="CI8" s="977"/>
      <c r="CJ8" s="977"/>
      <c r="CK8" s="977"/>
      <c r="CL8" s="978"/>
      <c r="CM8" s="976">
        <v>19</v>
      </c>
      <c r="CN8" s="977"/>
      <c r="CO8" s="977"/>
      <c r="CP8" s="977"/>
      <c r="CQ8" s="978"/>
      <c r="CR8" s="976">
        <v>8</v>
      </c>
      <c r="CS8" s="977"/>
      <c r="CT8" s="977"/>
      <c r="CU8" s="977"/>
      <c r="CV8" s="978"/>
      <c r="CW8" s="976">
        <v>15</v>
      </c>
      <c r="CX8" s="977"/>
      <c r="CY8" s="977"/>
      <c r="CZ8" s="977"/>
      <c r="DA8" s="978"/>
      <c r="DB8" s="976" t="s">
        <v>488</v>
      </c>
      <c r="DC8" s="977"/>
      <c r="DD8" s="977"/>
      <c r="DE8" s="977"/>
      <c r="DF8" s="978"/>
      <c r="DG8" s="976" t="s">
        <v>488</v>
      </c>
      <c r="DH8" s="977"/>
      <c r="DI8" s="977"/>
      <c r="DJ8" s="977"/>
      <c r="DK8" s="978"/>
      <c r="DL8" s="976" t="s">
        <v>488</v>
      </c>
      <c r="DM8" s="977"/>
      <c r="DN8" s="977"/>
      <c r="DO8" s="977"/>
      <c r="DP8" s="978"/>
      <c r="DQ8" s="976" t="s">
        <v>488</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550</v>
      </c>
      <c r="BT9" s="980"/>
      <c r="BU9" s="980"/>
      <c r="BV9" s="980"/>
      <c r="BW9" s="980"/>
      <c r="BX9" s="980"/>
      <c r="BY9" s="980"/>
      <c r="BZ9" s="980"/>
      <c r="CA9" s="980"/>
      <c r="CB9" s="980"/>
      <c r="CC9" s="980"/>
      <c r="CD9" s="980"/>
      <c r="CE9" s="980"/>
      <c r="CF9" s="980"/>
      <c r="CG9" s="1001"/>
      <c r="CH9" s="976">
        <v>-51</v>
      </c>
      <c r="CI9" s="977"/>
      <c r="CJ9" s="977"/>
      <c r="CK9" s="977"/>
      <c r="CL9" s="978"/>
      <c r="CM9" s="976">
        <v>89</v>
      </c>
      <c r="CN9" s="977"/>
      <c r="CO9" s="977"/>
      <c r="CP9" s="977"/>
      <c r="CQ9" s="978"/>
      <c r="CR9" s="976">
        <v>18</v>
      </c>
      <c r="CS9" s="977"/>
      <c r="CT9" s="977"/>
      <c r="CU9" s="977"/>
      <c r="CV9" s="978"/>
      <c r="CW9" s="976" t="s">
        <v>488</v>
      </c>
      <c r="CX9" s="977"/>
      <c r="CY9" s="977"/>
      <c r="CZ9" s="977"/>
      <c r="DA9" s="978"/>
      <c r="DB9" s="976" t="s">
        <v>488</v>
      </c>
      <c r="DC9" s="977"/>
      <c r="DD9" s="977"/>
      <c r="DE9" s="977"/>
      <c r="DF9" s="978"/>
      <c r="DG9" s="976" t="s">
        <v>488</v>
      </c>
      <c r="DH9" s="977"/>
      <c r="DI9" s="977"/>
      <c r="DJ9" s="977"/>
      <c r="DK9" s="978"/>
      <c r="DL9" s="976">
        <v>120</v>
      </c>
      <c r="DM9" s="977"/>
      <c r="DN9" s="977"/>
      <c r="DO9" s="977"/>
      <c r="DP9" s="978"/>
      <c r="DQ9" s="976">
        <v>46</v>
      </c>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551</v>
      </c>
      <c r="BT10" s="980"/>
      <c r="BU10" s="980"/>
      <c r="BV10" s="980"/>
      <c r="BW10" s="980"/>
      <c r="BX10" s="980"/>
      <c r="BY10" s="980"/>
      <c r="BZ10" s="980"/>
      <c r="CA10" s="980"/>
      <c r="CB10" s="980"/>
      <c r="CC10" s="980"/>
      <c r="CD10" s="980"/>
      <c r="CE10" s="980"/>
      <c r="CF10" s="980"/>
      <c r="CG10" s="1001"/>
      <c r="CH10" s="976">
        <v>12</v>
      </c>
      <c r="CI10" s="977"/>
      <c r="CJ10" s="977"/>
      <c r="CK10" s="977"/>
      <c r="CL10" s="978"/>
      <c r="CM10" s="976">
        <v>130</v>
      </c>
      <c r="CN10" s="977"/>
      <c r="CO10" s="977"/>
      <c r="CP10" s="977"/>
      <c r="CQ10" s="978"/>
      <c r="CR10" s="976">
        <v>51</v>
      </c>
      <c r="CS10" s="977"/>
      <c r="CT10" s="977"/>
      <c r="CU10" s="977"/>
      <c r="CV10" s="978"/>
      <c r="CW10" s="976" t="s">
        <v>488</v>
      </c>
      <c r="CX10" s="977"/>
      <c r="CY10" s="977"/>
      <c r="CZ10" s="977"/>
      <c r="DA10" s="978"/>
      <c r="DB10" s="976" t="s">
        <v>488</v>
      </c>
      <c r="DC10" s="977"/>
      <c r="DD10" s="977"/>
      <c r="DE10" s="977"/>
      <c r="DF10" s="978"/>
      <c r="DG10" s="976" t="s">
        <v>488</v>
      </c>
      <c r="DH10" s="977"/>
      <c r="DI10" s="977"/>
      <c r="DJ10" s="977"/>
      <c r="DK10" s="978"/>
      <c r="DL10" s="976" t="s">
        <v>488</v>
      </c>
      <c r="DM10" s="977"/>
      <c r="DN10" s="977"/>
      <c r="DO10" s="977"/>
      <c r="DP10" s="978"/>
      <c r="DQ10" s="976" t="s">
        <v>488</v>
      </c>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374</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375</v>
      </c>
      <c r="B23" s="924" t="s">
        <v>376</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1302</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377</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378</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356</v>
      </c>
      <c r="B26" s="983"/>
      <c r="C26" s="983"/>
      <c r="D26" s="983"/>
      <c r="E26" s="983"/>
      <c r="F26" s="983"/>
      <c r="G26" s="983"/>
      <c r="H26" s="983"/>
      <c r="I26" s="983"/>
      <c r="J26" s="983"/>
      <c r="K26" s="983"/>
      <c r="L26" s="983"/>
      <c r="M26" s="983"/>
      <c r="N26" s="983"/>
      <c r="O26" s="983"/>
      <c r="P26" s="984"/>
      <c r="Q26" s="988" t="s">
        <v>379</v>
      </c>
      <c r="R26" s="989"/>
      <c r="S26" s="989"/>
      <c r="T26" s="989"/>
      <c r="U26" s="990"/>
      <c r="V26" s="988" t="s">
        <v>380</v>
      </c>
      <c r="W26" s="989"/>
      <c r="X26" s="989"/>
      <c r="Y26" s="989"/>
      <c r="Z26" s="990"/>
      <c r="AA26" s="988" t="s">
        <v>381</v>
      </c>
      <c r="AB26" s="989"/>
      <c r="AC26" s="989"/>
      <c r="AD26" s="989"/>
      <c r="AE26" s="989"/>
      <c r="AF26" s="1042" t="s">
        <v>382</v>
      </c>
      <c r="AG26" s="995"/>
      <c r="AH26" s="995"/>
      <c r="AI26" s="995"/>
      <c r="AJ26" s="1043"/>
      <c r="AK26" s="989" t="s">
        <v>383</v>
      </c>
      <c r="AL26" s="989"/>
      <c r="AM26" s="989"/>
      <c r="AN26" s="989"/>
      <c r="AO26" s="990"/>
      <c r="AP26" s="988" t="s">
        <v>384</v>
      </c>
      <c r="AQ26" s="989"/>
      <c r="AR26" s="989"/>
      <c r="AS26" s="989"/>
      <c r="AT26" s="990"/>
      <c r="AU26" s="988" t="s">
        <v>385</v>
      </c>
      <c r="AV26" s="989"/>
      <c r="AW26" s="989"/>
      <c r="AX26" s="989"/>
      <c r="AY26" s="990"/>
      <c r="AZ26" s="988" t="s">
        <v>386</v>
      </c>
      <c r="BA26" s="989"/>
      <c r="BB26" s="989"/>
      <c r="BC26" s="989"/>
      <c r="BD26" s="990"/>
      <c r="BE26" s="988" t="s">
        <v>363</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387</v>
      </c>
      <c r="C28" s="1035"/>
      <c r="D28" s="1035"/>
      <c r="E28" s="1035"/>
      <c r="F28" s="1035"/>
      <c r="G28" s="1035"/>
      <c r="H28" s="1035"/>
      <c r="I28" s="1035"/>
      <c r="J28" s="1035"/>
      <c r="K28" s="1035"/>
      <c r="L28" s="1035"/>
      <c r="M28" s="1035"/>
      <c r="N28" s="1035"/>
      <c r="O28" s="1035"/>
      <c r="P28" s="1036"/>
      <c r="Q28" s="1037">
        <v>4975</v>
      </c>
      <c r="R28" s="1038"/>
      <c r="S28" s="1038"/>
      <c r="T28" s="1038"/>
      <c r="U28" s="1038"/>
      <c r="V28" s="1038">
        <v>4786</v>
      </c>
      <c r="W28" s="1038"/>
      <c r="X28" s="1038"/>
      <c r="Y28" s="1038"/>
      <c r="Z28" s="1038"/>
      <c r="AA28" s="1038">
        <v>189</v>
      </c>
      <c r="AB28" s="1038"/>
      <c r="AC28" s="1038"/>
      <c r="AD28" s="1038"/>
      <c r="AE28" s="1039"/>
      <c r="AF28" s="1040">
        <v>189</v>
      </c>
      <c r="AG28" s="1038"/>
      <c r="AH28" s="1038"/>
      <c r="AI28" s="1038"/>
      <c r="AJ28" s="1041"/>
      <c r="AK28" s="1029">
        <v>503</v>
      </c>
      <c r="AL28" s="1030"/>
      <c r="AM28" s="1030"/>
      <c r="AN28" s="1030"/>
      <c r="AO28" s="1030"/>
      <c r="AP28" s="1030"/>
      <c r="AQ28" s="1030"/>
      <c r="AR28" s="1030"/>
      <c r="AS28" s="1030"/>
      <c r="AT28" s="1030"/>
      <c r="AU28" s="1030" t="s">
        <v>552</v>
      </c>
      <c r="AV28" s="1030"/>
      <c r="AW28" s="1030"/>
      <c r="AX28" s="1030"/>
      <c r="AY28" s="1030"/>
      <c r="AZ28" s="1031" t="s">
        <v>552</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388</v>
      </c>
      <c r="C29" s="1018"/>
      <c r="D29" s="1018"/>
      <c r="E29" s="1018"/>
      <c r="F29" s="1018"/>
      <c r="G29" s="1018"/>
      <c r="H29" s="1018"/>
      <c r="I29" s="1018"/>
      <c r="J29" s="1018"/>
      <c r="K29" s="1018"/>
      <c r="L29" s="1018"/>
      <c r="M29" s="1018"/>
      <c r="N29" s="1018"/>
      <c r="O29" s="1018"/>
      <c r="P29" s="1019"/>
      <c r="Q29" s="1025">
        <v>5530</v>
      </c>
      <c r="R29" s="1026"/>
      <c r="S29" s="1026"/>
      <c r="T29" s="1026"/>
      <c r="U29" s="1026"/>
      <c r="V29" s="1026">
        <v>5343</v>
      </c>
      <c r="W29" s="1026"/>
      <c r="X29" s="1026"/>
      <c r="Y29" s="1026"/>
      <c r="Z29" s="1026"/>
      <c r="AA29" s="1026">
        <v>187</v>
      </c>
      <c r="AB29" s="1026"/>
      <c r="AC29" s="1026"/>
      <c r="AD29" s="1026"/>
      <c r="AE29" s="1027"/>
      <c r="AF29" s="1022">
        <v>187</v>
      </c>
      <c r="AG29" s="1023"/>
      <c r="AH29" s="1023"/>
      <c r="AI29" s="1023"/>
      <c r="AJ29" s="1024"/>
      <c r="AK29" s="967">
        <v>858</v>
      </c>
      <c r="AL29" s="958"/>
      <c r="AM29" s="958"/>
      <c r="AN29" s="958"/>
      <c r="AO29" s="958"/>
      <c r="AP29" s="958"/>
      <c r="AQ29" s="958"/>
      <c r="AR29" s="958"/>
      <c r="AS29" s="958"/>
      <c r="AT29" s="958"/>
      <c r="AU29" s="958" t="s">
        <v>552</v>
      </c>
      <c r="AV29" s="958"/>
      <c r="AW29" s="958"/>
      <c r="AX29" s="958"/>
      <c r="AY29" s="958"/>
      <c r="AZ29" s="1028" t="s">
        <v>552</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389</v>
      </c>
      <c r="C30" s="1018"/>
      <c r="D30" s="1018"/>
      <c r="E30" s="1018"/>
      <c r="F30" s="1018"/>
      <c r="G30" s="1018"/>
      <c r="H30" s="1018"/>
      <c r="I30" s="1018"/>
      <c r="J30" s="1018"/>
      <c r="K30" s="1018"/>
      <c r="L30" s="1018"/>
      <c r="M30" s="1018"/>
      <c r="N30" s="1018"/>
      <c r="O30" s="1018"/>
      <c r="P30" s="1019"/>
      <c r="Q30" s="1025">
        <v>683</v>
      </c>
      <c r="R30" s="1026"/>
      <c r="S30" s="1026"/>
      <c r="T30" s="1026"/>
      <c r="U30" s="1026"/>
      <c r="V30" s="1026">
        <v>682</v>
      </c>
      <c r="W30" s="1026"/>
      <c r="X30" s="1026"/>
      <c r="Y30" s="1026"/>
      <c r="Z30" s="1026"/>
      <c r="AA30" s="1026">
        <v>1</v>
      </c>
      <c r="AB30" s="1026"/>
      <c r="AC30" s="1026"/>
      <c r="AD30" s="1026"/>
      <c r="AE30" s="1027"/>
      <c r="AF30" s="1022">
        <v>1</v>
      </c>
      <c r="AG30" s="1023"/>
      <c r="AH30" s="1023"/>
      <c r="AI30" s="1023"/>
      <c r="AJ30" s="1024"/>
      <c r="AK30" s="967">
        <v>226</v>
      </c>
      <c r="AL30" s="958"/>
      <c r="AM30" s="958"/>
      <c r="AN30" s="958"/>
      <c r="AO30" s="958"/>
      <c r="AP30" s="958"/>
      <c r="AQ30" s="958"/>
      <c r="AR30" s="958"/>
      <c r="AS30" s="958"/>
      <c r="AT30" s="958"/>
      <c r="AU30" s="958" t="s">
        <v>552</v>
      </c>
      <c r="AV30" s="958"/>
      <c r="AW30" s="958"/>
      <c r="AX30" s="958"/>
      <c r="AY30" s="958"/>
      <c r="AZ30" s="1028" t="s">
        <v>552</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390</v>
      </c>
      <c r="C31" s="1018"/>
      <c r="D31" s="1018"/>
      <c r="E31" s="1018"/>
      <c r="F31" s="1018"/>
      <c r="G31" s="1018"/>
      <c r="H31" s="1018"/>
      <c r="I31" s="1018"/>
      <c r="J31" s="1018"/>
      <c r="K31" s="1018"/>
      <c r="L31" s="1018"/>
      <c r="M31" s="1018"/>
      <c r="N31" s="1018"/>
      <c r="O31" s="1018"/>
      <c r="P31" s="1019"/>
      <c r="Q31" s="1025">
        <v>4</v>
      </c>
      <c r="R31" s="1026"/>
      <c r="S31" s="1026"/>
      <c r="T31" s="1026"/>
      <c r="U31" s="1026"/>
      <c r="V31" s="1026">
        <v>3</v>
      </c>
      <c r="W31" s="1026"/>
      <c r="X31" s="1026"/>
      <c r="Y31" s="1026"/>
      <c r="Z31" s="1026"/>
      <c r="AA31" s="1026">
        <v>0</v>
      </c>
      <c r="AB31" s="1026"/>
      <c r="AC31" s="1026"/>
      <c r="AD31" s="1026"/>
      <c r="AE31" s="1027"/>
      <c r="AF31" s="1022">
        <v>0</v>
      </c>
      <c r="AG31" s="1023"/>
      <c r="AH31" s="1023"/>
      <c r="AI31" s="1023"/>
      <c r="AJ31" s="1024"/>
      <c r="AK31" s="967">
        <v>0</v>
      </c>
      <c r="AL31" s="958"/>
      <c r="AM31" s="958"/>
      <c r="AN31" s="958"/>
      <c r="AO31" s="958"/>
      <c r="AP31" s="958"/>
      <c r="AQ31" s="958"/>
      <c r="AR31" s="958"/>
      <c r="AS31" s="958"/>
      <c r="AT31" s="958"/>
      <c r="AU31" s="958" t="s">
        <v>552</v>
      </c>
      <c r="AV31" s="958"/>
      <c r="AW31" s="958"/>
      <c r="AX31" s="958"/>
      <c r="AY31" s="958"/>
      <c r="AZ31" s="1028" t="s">
        <v>552</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391</v>
      </c>
      <c r="C32" s="1018"/>
      <c r="D32" s="1018"/>
      <c r="E32" s="1018"/>
      <c r="F32" s="1018"/>
      <c r="G32" s="1018"/>
      <c r="H32" s="1018"/>
      <c r="I32" s="1018"/>
      <c r="J32" s="1018"/>
      <c r="K32" s="1018"/>
      <c r="L32" s="1018"/>
      <c r="M32" s="1018"/>
      <c r="N32" s="1018"/>
      <c r="O32" s="1018"/>
      <c r="P32" s="1019"/>
      <c r="Q32" s="1025">
        <v>719</v>
      </c>
      <c r="R32" s="1026"/>
      <c r="S32" s="1026"/>
      <c r="T32" s="1026"/>
      <c r="U32" s="1026"/>
      <c r="V32" s="1026">
        <v>671</v>
      </c>
      <c r="W32" s="1026"/>
      <c r="X32" s="1026"/>
      <c r="Y32" s="1026"/>
      <c r="Z32" s="1026"/>
      <c r="AA32" s="1026">
        <v>47</v>
      </c>
      <c r="AB32" s="1026"/>
      <c r="AC32" s="1026"/>
      <c r="AD32" s="1026"/>
      <c r="AE32" s="1027"/>
      <c r="AF32" s="1022">
        <v>905</v>
      </c>
      <c r="AG32" s="1023"/>
      <c r="AH32" s="1023"/>
      <c r="AI32" s="1023"/>
      <c r="AJ32" s="1024"/>
      <c r="AK32" s="967">
        <v>145</v>
      </c>
      <c r="AL32" s="958"/>
      <c r="AM32" s="958"/>
      <c r="AN32" s="958"/>
      <c r="AO32" s="958"/>
      <c r="AP32" s="958">
        <v>2889</v>
      </c>
      <c r="AQ32" s="958"/>
      <c r="AR32" s="958"/>
      <c r="AS32" s="958"/>
      <c r="AT32" s="958"/>
      <c r="AU32" s="958">
        <v>777</v>
      </c>
      <c r="AV32" s="958"/>
      <c r="AW32" s="958"/>
      <c r="AX32" s="958"/>
      <c r="AY32" s="958"/>
      <c r="AZ32" s="1028" t="s">
        <v>552</v>
      </c>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393</v>
      </c>
      <c r="C33" s="1018"/>
      <c r="D33" s="1018"/>
      <c r="E33" s="1018"/>
      <c r="F33" s="1018"/>
      <c r="G33" s="1018"/>
      <c r="H33" s="1018"/>
      <c r="I33" s="1018"/>
      <c r="J33" s="1018"/>
      <c r="K33" s="1018"/>
      <c r="L33" s="1018"/>
      <c r="M33" s="1018"/>
      <c r="N33" s="1018"/>
      <c r="O33" s="1018"/>
      <c r="P33" s="1019"/>
      <c r="Q33" s="1025">
        <v>505</v>
      </c>
      <c r="R33" s="1026"/>
      <c r="S33" s="1026"/>
      <c r="T33" s="1026"/>
      <c r="U33" s="1026"/>
      <c r="V33" s="1026">
        <v>476</v>
      </c>
      <c r="W33" s="1026"/>
      <c r="X33" s="1026"/>
      <c r="Y33" s="1026"/>
      <c r="Z33" s="1026"/>
      <c r="AA33" s="1026">
        <v>30</v>
      </c>
      <c r="AB33" s="1026"/>
      <c r="AC33" s="1026"/>
      <c r="AD33" s="1026"/>
      <c r="AE33" s="1027"/>
      <c r="AF33" s="1022">
        <v>271</v>
      </c>
      <c r="AG33" s="1023"/>
      <c r="AH33" s="1023"/>
      <c r="AI33" s="1023"/>
      <c r="AJ33" s="1024"/>
      <c r="AK33" s="967">
        <v>11</v>
      </c>
      <c r="AL33" s="958"/>
      <c r="AM33" s="958"/>
      <c r="AN33" s="958"/>
      <c r="AO33" s="958"/>
      <c r="AP33" s="958">
        <v>160</v>
      </c>
      <c r="AQ33" s="958"/>
      <c r="AR33" s="958"/>
      <c r="AS33" s="958"/>
      <c r="AT33" s="958"/>
      <c r="AU33" s="958">
        <v>118</v>
      </c>
      <c r="AV33" s="958"/>
      <c r="AW33" s="958"/>
      <c r="AX33" s="958"/>
      <c r="AY33" s="958"/>
      <c r="AZ33" s="1028" t="s">
        <v>552</v>
      </c>
      <c r="BA33" s="1028"/>
      <c r="BB33" s="1028"/>
      <c r="BC33" s="1028"/>
      <c r="BD33" s="1028"/>
      <c r="BE33" s="959" t="s">
        <v>392</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394</v>
      </c>
      <c r="C34" s="1018"/>
      <c r="D34" s="1018"/>
      <c r="E34" s="1018"/>
      <c r="F34" s="1018"/>
      <c r="G34" s="1018"/>
      <c r="H34" s="1018"/>
      <c r="I34" s="1018"/>
      <c r="J34" s="1018"/>
      <c r="K34" s="1018"/>
      <c r="L34" s="1018"/>
      <c r="M34" s="1018"/>
      <c r="N34" s="1018"/>
      <c r="O34" s="1018"/>
      <c r="P34" s="1019"/>
      <c r="Q34" s="1025">
        <v>127</v>
      </c>
      <c r="R34" s="1026"/>
      <c r="S34" s="1026"/>
      <c r="T34" s="1026"/>
      <c r="U34" s="1026"/>
      <c r="V34" s="1026">
        <v>118</v>
      </c>
      <c r="W34" s="1026"/>
      <c r="X34" s="1026"/>
      <c r="Y34" s="1026"/>
      <c r="Z34" s="1026"/>
      <c r="AA34" s="1026">
        <v>10</v>
      </c>
      <c r="AB34" s="1026"/>
      <c r="AC34" s="1026"/>
      <c r="AD34" s="1026"/>
      <c r="AE34" s="1027"/>
      <c r="AF34" s="1022">
        <v>179</v>
      </c>
      <c r="AG34" s="1023"/>
      <c r="AH34" s="1023"/>
      <c r="AI34" s="1023"/>
      <c r="AJ34" s="1024"/>
      <c r="AK34" s="967">
        <v>32</v>
      </c>
      <c r="AL34" s="958"/>
      <c r="AM34" s="958"/>
      <c r="AN34" s="958"/>
      <c r="AO34" s="958"/>
      <c r="AP34" s="958">
        <v>1929</v>
      </c>
      <c r="AQ34" s="958"/>
      <c r="AR34" s="958"/>
      <c r="AS34" s="958"/>
      <c r="AT34" s="958"/>
      <c r="AU34" s="958">
        <v>1923</v>
      </c>
      <c r="AV34" s="958"/>
      <c r="AW34" s="958"/>
      <c r="AX34" s="958"/>
      <c r="AY34" s="958"/>
      <c r="AZ34" s="1028" t="s">
        <v>552</v>
      </c>
      <c r="BA34" s="1028"/>
      <c r="BB34" s="1028"/>
      <c r="BC34" s="1028"/>
      <c r="BD34" s="1028"/>
      <c r="BE34" s="959" t="s">
        <v>392</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t="s">
        <v>395</v>
      </c>
      <c r="C35" s="1018"/>
      <c r="D35" s="1018"/>
      <c r="E35" s="1018"/>
      <c r="F35" s="1018"/>
      <c r="G35" s="1018"/>
      <c r="H35" s="1018"/>
      <c r="I35" s="1018"/>
      <c r="J35" s="1018"/>
      <c r="K35" s="1018"/>
      <c r="L35" s="1018"/>
      <c r="M35" s="1018"/>
      <c r="N35" s="1018"/>
      <c r="O35" s="1018"/>
      <c r="P35" s="1019"/>
      <c r="Q35" s="1025">
        <v>96</v>
      </c>
      <c r="R35" s="1026"/>
      <c r="S35" s="1026"/>
      <c r="T35" s="1026"/>
      <c r="U35" s="1026"/>
      <c r="V35" s="1026">
        <v>95</v>
      </c>
      <c r="W35" s="1026"/>
      <c r="X35" s="1026"/>
      <c r="Y35" s="1026"/>
      <c r="Z35" s="1026"/>
      <c r="AA35" s="1026">
        <v>0</v>
      </c>
      <c r="AB35" s="1026"/>
      <c r="AC35" s="1026"/>
      <c r="AD35" s="1026"/>
      <c r="AE35" s="1027"/>
      <c r="AF35" s="1022">
        <v>24</v>
      </c>
      <c r="AG35" s="1023"/>
      <c r="AH35" s="1023"/>
      <c r="AI35" s="1023"/>
      <c r="AJ35" s="1024"/>
      <c r="AK35" s="967">
        <v>16</v>
      </c>
      <c r="AL35" s="958"/>
      <c r="AM35" s="958"/>
      <c r="AN35" s="958"/>
      <c r="AO35" s="958"/>
      <c r="AP35" s="958">
        <v>311</v>
      </c>
      <c r="AQ35" s="958"/>
      <c r="AR35" s="958"/>
      <c r="AS35" s="958"/>
      <c r="AT35" s="958"/>
      <c r="AU35" s="958">
        <v>282</v>
      </c>
      <c r="AV35" s="958"/>
      <c r="AW35" s="958"/>
      <c r="AX35" s="958"/>
      <c r="AY35" s="958"/>
      <c r="AZ35" s="1028" t="s">
        <v>552</v>
      </c>
      <c r="BA35" s="1028"/>
      <c r="BB35" s="1028"/>
      <c r="BC35" s="1028"/>
      <c r="BD35" s="1028"/>
      <c r="BE35" s="959" t="s">
        <v>392</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t="s">
        <v>396</v>
      </c>
      <c r="C36" s="1018"/>
      <c r="D36" s="1018"/>
      <c r="E36" s="1018"/>
      <c r="F36" s="1018"/>
      <c r="G36" s="1018"/>
      <c r="H36" s="1018"/>
      <c r="I36" s="1018"/>
      <c r="J36" s="1018"/>
      <c r="K36" s="1018"/>
      <c r="L36" s="1018"/>
      <c r="M36" s="1018"/>
      <c r="N36" s="1018"/>
      <c r="O36" s="1018"/>
      <c r="P36" s="1019"/>
      <c r="Q36" s="1025">
        <v>23</v>
      </c>
      <c r="R36" s="1026"/>
      <c r="S36" s="1026"/>
      <c r="T36" s="1026"/>
      <c r="U36" s="1026"/>
      <c r="V36" s="1026">
        <v>19</v>
      </c>
      <c r="W36" s="1026"/>
      <c r="X36" s="1026"/>
      <c r="Y36" s="1026"/>
      <c r="Z36" s="1026"/>
      <c r="AA36" s="1026">
        <v>5</v>
      </c>
      <c r="AB36" s="1026"/>
      <c r="AC36" s="1026"/>
      <c r="AD36" s="1026"/>
      <c r="AE36" s="1027"/>
      <c r="AF36" s="1022">
        <v>17</v>
      </c>
      <c r="AG36" s="1023"/>
      <c r="AH36" s="1023"/>
      <c r="AI36" s="1023"/>
      <c r="AJ36" s="1024"/>
      <c r="AK36" s="967">
        <v>4</v>
      </c>
      <c r="AL36" s="958"/>
      <c r="AM36" s="958"/>
      <c r="AN36" s="958"/>
      <c r="AO36" s="958"/>
      <c r="AP36" s="958">
        <v>22</v>
      </c>
      <c r="AQ36" s="958"/>
      <c r="AR36" s="958"/>
      <c r="AS36" s="958"/>
      <c r="AT36" s="958"/>
      <c r="AU36" s="958">
        <v>18</v>
      </c>
      <c r="AV36" s="958"/>
      <c r="AW36" s="958"/>
      <c r="AX36" s="958"/>
      <c r="AY36" s="958"/>
      <c r="AZ36" s="1028" t="s">
        <v>552</v>
      </c>
      <c r="BA36" s="1028"/>
      <c r="BB36" s="1028"/>
      <c r="BC36" s="1028"/>
      <c r="BD36" s="1028"/>
      <c r="BE36" s="959" t="s">
        <v>392</v>
      </c>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375</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1774</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400</v>
      </c>
      <c r="B66" s="983"/>
      <c r="C66" s="983"/>
      <c r="D66" s="983"/>
      <c r="E66" s="983"/>
      <c r="F66" s="983"/>
      <c r="G66" s="983"/>
      <c r="H66" s="983"/>
      <c r="I66" s="983"/>
      <c r="J66" s="983"/>
      <c r="K66" s="983"/>
      <c r="L66" s="983"/>
      <c r="M66" s="983"/>
      <c r="N66" s="983"/>
      <c r="O66" s="983"/>
      <c r="P66" s="984"/>
      <c r="Q66" s="988" t="s">
        <v>379</v>
      </c>
      <c r="R66" s="989"/>
      <c r="S66" s="989"/>
      <c r="T66" s="989"/>
      <c r="U66" s="990"/>
      <c r="V66" s="988" t="s">
        <v>380</v>
      </c>
      <c r="W66" s="989"/>
      <c r="X66" s="989"/>
      <c r="Y66" s="989"/>
      <c r="Z66" s="990"/>
      <c r="AA66" s="988" t="s">
        <v>381</v>
      </c>
      <c r="AB66" s="989"/>
      <c r="AC66" s="989"/>
      <c r="AD66" s="989"/>
      <c r="AE66" s="990"/>
      <c r="AF66" s="994" t="s">
        <v>382</v>
      </c>
      <c r="AG66" s="995"/>
      <c r="AH66" s="995"/>
      <c r="AI66" s="995"/>
      <c r="AJ66" s="996"/>
      <c r="AK66" s="988" t="s">
        <v>383</v>
      </c>
      <c r="AL66" s="983"/>
      <c r="AM66" s="983"/>
      <c r="AN66" s="983"/>
      <c r="AO66" s="984"/>
      <c r="AP66" s="988" t="s">
        <v>384</v>
      </c>
      <c r="AQ66" s="989"/>
      <c r="AR66" s="989"/>
      <c r="AS66" s="989"/>
      <c r="AT66" s="990"/>
      <c r="AU66" s="988" t="s">
        <v>401</v>
      </c>
      <c r="AV66" s="989"/>
      <c r="AW66" s="989"/>
      <c r="AX66" s="989"/>
      <c r="AY66" s="990"/>
      <c r="AZ66" s="988" t="s">
        <v>363</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553</v>
      </c>
      <c r="C68" s="973"/>
      <c r="D68" s="973"/>
      <c r="E68" s="973"/>
      <c r="F68" s="973"/>
      <c r="G68" s="973"/>
      <c r="H68" s="973"/>
      <c r="I68" s="973"/>
      <c r="J68" s="973"/>
      <c r="K68" s="973"/>
      <c r="L68" s="973"/>
      <c r="M68" s="973"/>
      <c r="N68" s="973"/>
      <c r="O68" s="973"/>
      <c r="P68" s="974"/>
      <c r="Q68" s="975">
        <v>10742</v>
      </c>
      <c r="R68" s="969"/>
      <c r="S68" s="969"/>
      <c r="T68" s="969"/>
      <c r="U68" s="969"/>
      <c r="V68" s="969">
        <v>10165</v>
      </c>
      <c r="W68" s="969"/>
      <c r="X68" s="969"/>
      <c r="Y68" s="969"/>
      <c r="Z68" s="969"/>
      <c r="AA68" s="969">
        <v>577</v>
      </c>
      <c r="AB68" s="969"/>
      <c r="AC68" s="969"/>
      <c r="AD68" s="969"/>
      <c r="AE68" s="969"/>
      <c r="AF68" s="969">
        <v>577</v>
      </c>
      <c r="AG68" s="969"/>
      <c r="AH68" s="969"/>
      <c r="AI68" s="969"/>
      <c r="AJ68" s="969"/>
      <c r="AK68" s="969">
        <v>565</v>
      </c>
      <c r="AL68" s="969"/>
      <c r="AM68" s="969"/>
      <c r="AN68" s="969"/>
      <c r="AO68" s="969"/>
      <c r="AP68" s="969">
        <v>0</v>
      </c>
      <c r="AQ68" s="969"/>
      <c r="AR68" s="969"/>
      <c r="AS68" s="969"/>
      <c r="AT68" s="969"/>
      <c r="AU68" s="969" t="s">
        <v>552</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554</v>
      </c>
      <c r="C69" s="962"/>
      <c r="D69" s="962"/>
      <c r="E69" s="962"/>
      <c r="F69" s="962"/>
      <c r="G69" s="962"/>
      <c r="H69" s="962"/>
      <c r="I69" s="962"/>
      <c r="J69" s="962"/>
      <c r="K69" s="962"/>
      <c r="L69" s="962"/>
      <c r="M69" s="962"/>
      <c r="N69" s="962"/>
      <c r="O69" s="962"/>
      <c r="P69" s="963"/>
      <c r="Q69" s="964">
        <v>4391</v>
      </c>
      <c r="R69" s="958"/>
      <c r="S69" s="958"/>
      <c r="T69" s="958"/>
      <c r="U69" s="958"/>
      <c r="V69" s="958">
        <v>4322</v>
      </c>
      <c r="W69" s="958"/>
      <c r="X69" s="958"/>
      <c r="Y69" s="958"/>
      <c r="Z69" s="958"/>
      <c r="AA69" s="958">
        <v>69</v>
      </c>
      <c r="AB69" s="958"/>
      <c r="AC69" s="958"/>
      <c r="AD69" s="958"/>
      <c r="AE69" s="958"/>
      <c r="AF69" s="958">
        <v>69</v>
      </c>
      <c r="AG69" s="958"/>
      <c r="AH69" s="958"/>
      <c r="AI69" s="958"/>
      <c r="AJ69" s="958"/>
      <c r="AK69" s="958">
        <v>79</v>
      </c>
      <c r="AL69" s="958"/>
      <c r="AM69" s="958"/>
      <c r="AN69" s="958"/>
      <c r="AO69" s="958"/>
      <c r="AP69" s="958">
        <v>0</v>
      </c>
      <c r="AQ69" s="958"/>
      <c r="AR69" s="958"/>
      <c r="AS69" s="958"/>
      <c r="AT69" s="958"/>
      <c r="AU69" s="958" t="s">
        <v>552</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555</v>
      </c>
      <c r="C70" s="962"/>
      <c r="D70" s="962"/>
      <c r="E70" s="962"/>
      <c r="F70" s="962"/>
      <c r="G70" s="962"/>
      <c r="H70" s="962"/>
      <c r="I70" s="962"/>
      <c r="J70" s="962"/>
      <c r="K70" s="962"/>
      <c r="L70" s="962"/>
      <c r="M70" s="962"/>
      <c r="N70" s="962"/>
      <c r="O70" s="962"/>
      <c r="P70" s="963"/>
      <c r="Q70" s="964">
        <v>1688</v>
      </c>
      <c r="R70" s="958"/>
      <c r="S70" s="958"/>
      <c r="T70" s="958"/>
      <c r="U70" s="958"/>
      <c r="V70" s="958">
        <v>1663</v>
      </c>
      <c r="W70" s="958"/>
      <c r="X70" s="958"/>
      <c r="Y70" s="958"/>
      <c r="Z70" s="958"/>
      <c r="AA70" s="958">
        <v>26</v>
      </c>
      <c r="AB70" s="958"/>
      <c r="AC70" s="958"/>
      <c r="AD70" s="958"/>
      <c r="AE70" s="958"/>
      <c r="AF70" s="958">
        <v>26</v>
      </c>
      <c r="AG70" s="958"/>
      <c r="AH70" s="958"/>
      <c r="AI70" s="958"/>
      <c r="AJ70" s="958"/>
      <c r="AK70" s="958">
        <v>13</v>
      </c>
      <c r="AL70" s="958"/>
      <c r="AM70" s="958"/>
      <c r="AN70" s="958"/>
      <c r="AO70" s="958"/>
      <c r="AP70" s="958">
        <v>726</v>
      </c>
      <c r="AQ70" s="958"/>
      <c r="AR70" s="958"/>
      <c r="AS70" s="958"/>
      <c r="AT70" s="958"/>
      <c r="AU70" s="958">
        <v>45</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556</v>
      </c>
      <c r="C71" s="962"/>
      <c r="D71" s="962"/>
      <c r="E71" s="962"/>
      <c r="F71" s="962"/>
      <c r="G71" s="962"/>
      <c r="H71" s="962"/>
      <c r="I71" s="962"/>
      <c r="J71" s="962"/>
      <c r="K71" s="962"/>
      <c r="L71" s="962"/>
      <c r="M71" s="962"/>
      <c r="N71" s="962"/>
      <c r="O71" s="962"/>
      <c r="P71" s="963"/>
      <c r="Q71" s="964">
        <v>237</v>
      </c>
      <c r="R71" s="958"/>
      <c r="S71" s="958"/>
      <c r="T71" s="958"/>
      <c r="U71" s="958"/>
      <c r="V71" s="958">
        <v>226</v>
      </c>
      <c r="W71" s="958"/>
      <c r="X71" s="958"/>
      <c r="Y71" s="958"/>
      <c r="Z71" s="958"/>
      <c r="AA71" s="958">
        <v>11</v>
      </c>
      <c r="AB71" s="958"/>
      <c r="AC71" s="958"/>
      <c r="AD71" s="958"/>
      <c r="AE71" s="958"/>
      <c r="AF71" s="958">
        <v>11</v>
      </c>
      <c r="AG71" s="958"/>
      <c r="AH71" s="958"/>
      <c r="AI71" s="958"/>
      <c r="AJ71" s="958"/>
      <c r="AK71" s="958">
        <v>10</v>
      </c>
      <c r="AL71" s="958"/>
      <c r="AM71" s="958"/>
      <c r="AN71" s="958"/>
      <c r="AO71" s="958"/>
      <c r="AP71" s="958">
        <v>0</v>
      </c>
      <c r="AQ71" s="958"/>
      <c r="AR71" s="958"/>
      <c r="AS71" s="958"/>
      <c r="AT71" s="958"/>
      <c r="AU71" s="958" t="s">
        <v>552</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557</v>
      </c>
      <c r="C72" s="962"/>
      <c r="D72" s="962"/>
      <c r="E72" s="962"/>
      <c r="F72" s="962"/>
      <c r="G72" s="962"/>
      <c r="H72" s="962"/>
      <c r="I72" s="962"/>
      <c r="J72" s="962"/>
      <c r="K72" s="962"/>
      <c r="L72" s="962"/>
      <c r="M72" s="962"/>
      <c r="N72" s="962"/>
      <c r="O72" s="962"/>
      <c r="P72" s="963"/>
      <c r="Q72" s="964">
        <v>100</v>
      </c>
      <c r="R72" s="958"/>
      <c r="S72" s="958"/>
      <c r="T72" s="958"/>
      <c r="U72" s="958"/>
      <c r="V72" s="958">
        <v>91</v>
      </c>
      <c r="W72" s="958"/>
      <c r="X72" s="958"/>
      <c r="Y72" s="958"/>
      <c r="Z72" s="958"/>
      <c r="AA72" s="958">
        <v>9</v>
      </c>
      <c r="AB72" s="958"/>
      <c r="AC72" s="958"/>
      <c r="AD72" s="958"/>
      <c r="AE72" s="958"/>
      <c r="AF72" s="958">
        <v>9</v>
      </c>
      <c r="AG72" s="958"/>
      <c r="AH72" s="958"/>
      <c r="AI72" s="958"/>
      <c r="AJ72" s="958"/>
      <c r="AK72" s="958">
        <v>17</v>
      </c>
      <c r="AL72" s="958"/>
      <c r="AM72" s="958"/>
      <c r="AN72" s="958"/>
      <c r="AO72" s="958"/>
      <c r="AP72" s="958">
        <v>0</v>
      </c>
      <c r="AQ72" s="958"/>
      <c r="AR72" s="958"/>
      <c r="AS72" s="958"/>
      <c r="AT72" s="958"/>
      <c r="AU72" s="958" t="s">
        <v>552</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558</v>
      </c>
      <c r="C73" s="962"/>
      <c r="D73" s="962"/>
      <c r="E73" s="962"/>
      <c r="F73" s="962"/>
      <c r="G73" s="962"/>
      <c r="H73" s="962"/>
      <c r="I73" s="962"/>
      <c r="J73" s="962"/>
      <c r="K73" s="962"/>
      <c r="L73" s="962"/>
      <c r="M73" s="962"/>
      <c r="N73" s="962"/>
      <c r="O73" s="962"/>
      <c r="P73" s="963"/>
      <c r="Q73" s="964">
        <v>303344</v>
      </c>
      <c r="R73" s="958"/>
      <c r="S73" s="958"/>
      <c r="T73" s="958"/>
      <c r="U73" s="958"/>
      <c r="V73" s="958">
        <v>298534</v>
      </c>
      <c r="W73" s="958"/>
      <c r="X73" s="958"/>
      <c r="Y73" s="958"/>
      <c r="Z73" s="958"/>
      <c r="AA73" s="958">
        <v>4810</v>
      </c>
      <c r="AB73" s="958"/>
      <c r="AC73" s="958"/>
      <c r="AD73" s="958"/>
      <c r="AE73" s="958"/>
      <c r="AF73" s="958">
        <v>4810</v>
      </c>
      <c r="AG73" s="958"/>
      <c r="AH73" s="958"/>
      <c r="AI73" s="958"/>
      <c r="AJ73" s="958"/>
      <c r="AK73" s="958">
        <v>2401</v>
      </c>
      <c r="AL73" s="958"/>
      <c r="AM73" s="958"/>
      <c r="AN73" s="958"/>
      <c r="AO73" s="958"/>
      <c r="AP73" s="958">
        <v>0</v>
      </c>
      <c r="AQ73" s="958"/>
      <c r="AR73" s="958"/>
      <c r="AS73" s="958"/>
      <c r="AT73" s="958"/>
      <c r="AU73" s="958" t="s">
        <v>552</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375</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293</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293</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293</v>
      </c>
      <c r="DR109" s="883"/>
      <c r="DS109" s="883"/>
      <c r="DT109" s="883"/>
      <c r="DU109" s="884"/>
      <c r="DV109" s="885" t="s">
        <v>413</v>
      </c>
      <c r="DW109" s="883"/>
      <c r="DX109" s="883"/>
      <c r="DY109" s="883"/>
      <c r="DZ109" s="916"/>
    </row>
    <row r="110" spans="1:131" s="212" customFormat="1" ht="26.25" customHeight="1" x14ac:dyDescent="0.2">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3114178</v>
      </c>
      <c r="AB110" s="876"/>
      <c r="AC110" s="876"/>
      <c r="AD110" s="876"/>
      <c r="AE110" s="877"/>
      <c r="AF110" s="878">
        <v>2965877</v>
      </c>
      <c r="AG110" s="876"/>
      <c r="AH110" s="876"/>
      <c r="AI110" s="876"/>
      <c r="AJ110" s="877"/>
      <c r="AK110" s="878">
        <v>2802126</v>
      </c>
      <c r="AL110" s="876"/>
      <c r="AM110" s="876"/>
      <c r="AN110" s="876"/>
      <c r="AO110" s="877"/>
      <c r="AP110" s="879">
        <v>25.8</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28731957</v>
      </c>
      <c r="BR110" s="829"/>
      <c r="BS110" s="829"/>
      <c r="BT110" s="829"/>
      <c r="BU110" s="829"/>
      <c r="BV110" s="829">
        <v>30245936</v>
      </c>
      <c r="BW110" s="829"/>
      <c r="BX110" s="829"/>
      <c r="BY110" s="829"/>
      <c r="BZ110" s="829"/>
      <c r="CA110" s="829">
        <v>31120007</v>
      </c>
      <c r="CB110" s="829"/>
      <c r="CC110" s="829"/>
      <c r="CD110" s="829"/>
      <c r="CE110" s="829"/>
      <c r="CF110" s="853">
        <v>287</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v>317718</v>
      </c>
      <c r="BR111" s="804"/>
      <c r="BS111" s="804"/>
      <c r="BT111" s="804"/>
      <c r="BU111" s="804"/>
      <c r="BV111" s="804">
        <v>261276</v>
      </c>
      <c r="BW111" s="804"/>
      <c r="BX111" s="804"/>
      <c r="BY111" s="804"/>
      <c r="BZ111" s="804"/>
      <c r="CA111" s="804">
        <v>204834</v>
      </c>
      <c r="CB111" s="804"/>
      <c r="CC111" s="804"/>
      <c r="CD111" s="804"/>
      <c r="CE111" s="804"/>
      <c r="CF111" s="862">
        <v>1.9</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2970815</v>
      </c>
      <c r="BR112" s="804"/>
      <c r="BS112" s="804"/>
      <c r="BT112" s="804"/>
      <c r="BU112" s="804"/>
      <c r="BV112" s="804">
        <v>3105693</v>
      </c>
      <c r="BW112" s="804"/>
      <c r="BX112" s="804"/>
      <c r="BY112" s="804"/>
      <c r="BZ112" s="804"/>
      <c r="CA112" s="804">
        <v>3117714</v>
      </c>
      <c r="CB112" s="804"/>
      <c r="CC112" s="804"/>
      <c r="CD112" s="804"/>
      <c r="CE112" s="804"/>
      <c r="CF112" s="862">
        <v>28.8</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174271</v>
      </c>
      <c r="AB113" s="906"/>
      <c r="AC113" s="906"/>
      <c r="AD113" s="906"/>
      <c r="AE113" s="907"/>
      <c r="AF113" s="908">
        <v>171476</v>
      </c>
      <c r="AG113" s="906"/>
      <c r="AH113" s="906"/>
      <c r="AI113" s="906"/>
      <c r="AJ113" s="907"/>
      <c r="AK113" s="908">
        <v>194702</v>
      </c>
      <c r="AL113" s="906"/>
      <c r="AM113" s="906"/>
      <c r="AN113" s="906"/>
      <c r="AO113" s="907"/>
      <c r="AP113" s="909">
        <v>1.8</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175317</v>
      </c>
      <c r="BR113" s="804"/>
      <c r="BS113" s="804"/>
      <c r="BT113" s="804"/>
      <c r="BU113" s="804"/>
      <c r="BV113" s="804">
        <v>112251</v>
      </c>
      <c r="BW113" s="804"/>
      <c r="BX113" s="804"/>
      <c r="BY113" s="804"/>
      <c r="BZ113" s="804"/>
      <c r="CA113" s="804">
        <v>45285</v>
      </c>
      <c r="CB113" s="804"/>
      <c r="CC113" s="804"/>
      <c r="CD113" s="804"/>
      <c r="CE113" s="804"/>
      <c r="CF113" s="862">
        <v>0.4</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2781494</v>
      </c>
      <c r="BR114" s="804"/>
      <c r="BS114" s="804"/>
      <c r="BT114" s="804"/>
      <c r="BU114" s="804"/>
      <c r="BV114" s="804">
        <v>2820560</v>
      </c>
      <c r="BW114" s="804"/>
      <c r="BX114" s="804"/>
      <c r="BY114" s="804"/>
      <c r="BZ114" s="804"/>
      <c r="CA114" s="804">
        <v>2771385</v>
      </c>
      <c r="CB114" s="804"/>
      <c r="CC114" s="804"/>
      <c r="CD114" s="804"/>
      <c r="CE114" s="804"/>
      <c r="CF114" s="862">
        <v>25.6</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22258</v>
      </c>
      <c r="AB115" s="906"/>
      <c r="AC115" s="906"/>
      <c r="AD115" s="906"/>
      <c r="AE115" s="907"/>
      <c r="AF115" s="908">
        <v>22258</v>
      </c>
      <c r="AG115" s="906"/>
      <c r="AH115" s="906"/>
      <c r="AI115" s="906"/>
      <c r="AJ115" s="907"/>
      <c r="AK115" s="908">
        <v>22258</v>
      </c>
      <c r="AL115" s="906"/>
      <c r="AM115" s="906"/>
      <c r="AN115" s="906"/>
      <c r="AO115" s="907"/>
      <c r="AP115" s="909">
        <v>0.2</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v>6984</v>
      </c>
      <c r="BR115" s="804"/>
      <c r="BS115" s="804"/>
      <c r="BT115" s="804"/>
      <c r="BU115" s="804"/>
      <c r="BV115" s="804">
        <v>5555</v>
      </c>
      <c r="BW115" s="804"/>
      <c r="BX115" s="804"/>
      <c r="BY115" s="804"/>
      <c r="BZ115" s="804"/>
      <c r="CA115" s="804">
        <v>45597</v>
      </c>
      <c r="CB115" s="804"/>
      <c r="CC115" s="804"/>
      <c r="CD115" s="804"/>
      <c r="CE115" s="804"/>
      <c r="CF115" s="862">
        <v>0.4</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3310707</v>
      </c>
      <c r="AB117" s="890"/>
      <c r="AC117" s="890"/>
      <c r="AD117" s="890"/>
      <c r="AE117" s="891"/>
      <c r="AF117" s="892">
        <v>3159611</v>
      </c>
      <c r="AG117" s="890"/>
      <c r="AH117" s="890"/>
      <c r="AI117" s="890"/>
      <c r="AJ117" s="891"/>
      <c r="AK117" s="892">
        <v>3019086</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293</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176</v>
      </c>
      <c r="BA119" s="235"/>
      <c r="BB119" s="235"/>
      <c r="BC119" s="235"/>
      <c r="BD119" s="235"/>
      <c r="BE119" s="235"/>
      <c r="BF119" s="235"/>
      <c r="BG119" s="235"/>
      <c r="BH119" s="235"/>
      <c r="BI119" s="235"/>
      <c r="BJ119" s="235"/>
      <c r="BK119" s="235"/>
      <c r="BL119" s="235"/>
      <c r="BM119" s="235"/>
      <c r="BN119" s="235"/>
      <c r="BO119" s="864" t="s">
        <v>443</v>
      </c>
      <c r="BP119" s="865"/>
      <c r="BQ119" s="866">
        <v>34984285</v>
      </c>
      <c r="BR119" s="832"/>
      <c r="BS119" s="832"/>
      <c r="BT119" s="832"/>
      <c r="BU119" s="832"/>
      <c r="BV119" s="832">
        <v>36551271</v>
      </c>
      <c r="BW119" s="832"/>
      <c r="BX119" s="832"/>
      <c r="BY119" s="832"/>
      <c r="BZ119" s="832"/>
      <c r="CA119" s="832">
        <v>37304822</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317718</v>
      </c>
      <c r="DH119" s="751"/>
      <c r="DI119" s="751"/>
      <c r="DJ119" s="751"/>
      <c r="DK119" s="752"/>
      <c r="DL119" s="753">
        <v>261276</v>
      </c>
      <c r="DM119" s="751"/>
      <c r="DN119" s="751"/>
      <c r="DO119" s="751"/>
      <c r="DP119" s="752"/>
      <c r="DQ119" s="753">
        <v>204834</v>
      </c>
      <c r="DR119" s="751"/>
      <c r="DS119" s="751"/>
      <c r="DT119" s="751"/>
      <c r="DU119" s="752"/>
      <c r="DV119" s="835">
        <v>1.9</v>
      </c>
      <c r="DW119" s="836"/>
      <c r="DX119" s="836"/>
      <c r="DY119" s="836"/>
      <c r="DZ119" s="837"/>
    </row>
    <row r="120" spans="1:130" s="212" customFormat="1" ht="26.25" customHeight="1" x14ac:dyDescent="0.2">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25590885</v>
      </c>
      <c r="BR120" s="829"/>
      <c r="BS120" s="829"/>
      <c r="BT120" s="829"/>
      <c r="BU120" s="829"/>
      <c r="BV120" s="829">
        <v>27629131</v>
      </c>
      <c r="BW120" s="829"/>
      <c r="BX120" s="829"/>
      <c r="BY120" s="829"/>
      <c r="BZ120" s="829"/>
      <c r="CA120" s="829">
        <v>29398293</v>
      </c>
      <c r="CB120" s="829"/>
      <c r="CC120" s="829"/>
      <c r="CD120" s="829"/>
      <c r="CE120" s="829"/>
      <c r="CF120" s="853">
        <v>271.2</v>
      </c>
      <c r="CG120" s="854"/>
      <c r="CH120" s="854"/>
      <c r="CI120" s="854"/>
      <c r="CJ120" s="854"/>
      <c r="CK120" s="855" t="s">
        <v>447</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1923360</v>
      </c>
      <c r="DR120" s="829"/>
      <c r="DS120" s="829"/>
      <c r="DT120" s="829"/>
      <c r="DU120" s="829"/>
      <c r="DV120" s="830">
        <v>17.7</v>
      </c>
      <c r="DW120" s="830"/>
      <c r="DX120" s="830"/>
      <c r="DY120" s="830"/>
      <c r="DZ120" s="831"/>
    </row>
    <row r="121" spans="1:130" s="212" customFormat="1" ht="26.25" customHeight="1" x14ac:dyDescent="0.2">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663355</v>
      </c>
      <c r="BR121" s="804"/>
      <c r="BS121" s="804"/>
      <c r="BT121" s="804"/>
      <c r="BU121" s="804"/>
      <c r="BV121" s="804">
        <v>565013</v>
      </c>
      <c r="BW121" s="804"/>
      <c r="BX121" s="804"/>
      <c r="BY121" s="804"/>
      <c r="BZ121" s="804"/>
      <c r="CA121" s="804">
        <v>466647</v>
      </c>
      <c r="CB121" s="804"/>
      <c r="CC121" s="804"/>
      <c r="CD121" s="804"/>
      <c r="CE121" s="804"/>
      <c r="CF121" s="862">
        <v>4.3</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825993</v>
      </c>
      <c r="DH121" s="804"/>
      <c r="DI121" s="804"/>
      <c r="DJ121" s="804"/>
      <c r="DK121" s="804"/>
      <c r="DL121" s="804">
        <v>813775</v>
      </c>
      <c r="DM121" s="804"/>
      <c r="DN121" s="804"/>
      <c r="DO121" s="804"/>
      <c r="DP121" s="804"/>
      <c r="DQ121" s="804">
        <v>776908</v>
      </c>
      <c r="DR121" s="804"/>
      <c r="DS121" s="804"/>
      <c r="DT121" s="804"/>
      <c r="DU121" s="804"/>
      <c r="DV121" s="781">
        <v>7.2</v>
      </c>
      <c r="DW121" s="781"/>
      <c r="DX121" s="781"/>
      <c r="DY121" s="781"/>
      <c r="DZ121" s="782"/>
    </row>
    <row r="122" spans="1:130" s="212" customFormat="1" ht="26.25" customHeight="1" x14ac:dyDescent="0.2">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24178301</v>
      </c>
      <c r="BR122" s="832"/>
      <c r="BS122" s="832"/>
      <c r="BT122" s="832"/>
      <c r="BU122" s="832"/>
      <c r="BV122" s="832">
        <v>26393326</v>
      </c>
      <c r="BW122" s="832"/>
      <c r="BX122" s="832"/>
      <c r="BY122" s="832"/>
      <c r="BZ122" s="832"/>
      <c r="CA122" s="832">
        <v>26838780</v>
      </c>
      <c r="CB122" s="832"/>
      <c r="CC122" s="832"/>
      <c r="CD122" s="832"/>
      <c r="CE122" s="832"/>
      <c r="CF122" s="833">
        <v>247.6</v>
      </c>
      <c r="CG122" s="834"/>
      <c r="CH122" s="834"/>
      <c r="CI122" s="834"/>
      <c r="CJ122" s="834"/>
      <c r="CK122" s="856"/>
      <c r="CL122" s="842"/>
      <c r="CM122" s="842"/>
      <c r="CN122" s="842"/>
      <c r="CO122" s="843"/>
      <c r="CP122" s="822" t="s">
        <v>395</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v>281637</v>
      </c>
      <c r="DR122" s="804"/>
      <c r="DS122" s="804"/>
      <c r="DT122" s="804"/>
      <c r="DU122" s="804"/>
      <c r="DV122" s="781">
        <v>2.6</v>
      </c>
      <c r="DW122" s="781"/>
      <c r="DX122" s="781"/>
      <c r="DY122" s="781"/>
      <c r="DZ122" s="782"/>
    </row>
    <row r="123" spans="1:130" s="212" customFormat="1" ht="26.25" customHeight="1" x14ac:dyDescent="0.2">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176</v>
      </c>
      <c r="BA123" s="235"/>
      <c r="BB123" s="235"/>
      <c r="BC123" s="235"/>
      <c r="BD123" s="235"/>
      <c r="BE123" s="235"/>
      <c r="BF123" s="235"/>
      <c r="BG123" s="235"/>
      <c r="BH123" s="235"/>
      <c r="BI123" s="235"/>
      <c r="BJ123" s="235"/>
      <c r="BK123" s="235"/>
      <c r="BL123" s="235"/>
      <c r="BM123" s="235"/>
      <c r="BN123" s="235"/>
      <c r="BO123" s="864" t="s">
        <v>451</v>
      </c>
      <c r="BP123" s="865"/>
      <c r="BQ123" s="819">
        <v>50432541</v>
      </c>
      <c r="BR123" s="820"/>
      <c r="BS123" s="820"/>
      <c r="BT123" s="820"/>
      <c r="BU123" s="820"/>
      <c r="BV123" s="820">
        <v>54587470</v>
      </c>
      <c r="BW123" s="820"/>
      <c r="BX123" s="820"/>
      <c r="BY123" s="820"/>
      <c r="BZ123" s="820"/>
      <c r="CA123" s="820">
        <v>56703720</v>
      </c>
      <c r="CB123" s="820"/>
      <c r="CC123" s="820"/>
      <c r="CD123" s="820"/>
      <c r="CE123" s="820"/>
      <c r="CF123" s="735"/>
      <c r="CG123" s="736"/>
      <c r="CH123" s="736"/>
      <c r="CI123" s="736"/>
      <c r="CJ123" s="821"/>
      <c r="CK123" s="856"/>
      <c r="CL123" s="842"/>
      <c r="CM123" s="842"/>
      <c r="CN123" s="842"/>
      <c r="CO123" s="843"/>
      <c r="CP123" s="822" t="s">
        <v>393</v>
      </c>
      <c r="CQ123" s="823"/>
      <c r="CR123" s="823"/>
      <c r="CS123" s="823"/>
      <c r="CT123" s="823"/>
      <c r="CU123" s="823"/>
      <c r="CV123" s="823"/>
      <c r="CW123" s="823"/>
      <c r="CX123" s="823"/>
      <c r="CY123" s="823"/>
      <c r="CZ123" s="823"/>
      <c r="DA123" s="823"/>
      <c r="DB123" s="823"/>
      <c r="DC123" s="823"/>
      <c r="DD123" s="823"/>
      <c r="DE123" s="823"/>
      <c r="DF123" s="824"/>
      <c r="DG123" s="766">
        <v>136886</v>
      </c>
      <c r="DH123" s="767"/>
      <c r="DI123" s="767"/>
      <c r="DJ123" s="767"/>
      <c r="DK123" s="768"/>
      <c r="DL123" s="769">
        <v>126687</v>
      </c>
      <c r="DM123" s="767"/>
      <c r="DN123" s="767"/>
      <c r="DO123" s="767"/>
      <c r="DP123" s="768"/>
      <c r="DQ123" s="769">
        <v>118176</v>
      </c>
      <c r="DR123" s="767"/>
      <c r="DS123" s="767"/>
      <c r="DT123" s="767"/>
      <c r="DU123" s="768"/>
      <c r="DV123" s="811">
        <v>1.1000000000000001</v>
      </c>
      <c r="DW123" s="812"/>
      <c r="DX123" s="812"/>
      <c r="DY123" s="812"/>
      <c r="DZ123" s="813"/>
    </row>
    <row r="124" spans="1:130" s="212" customFormat="1" ht="26.25" customHeight="1" thickBot="1" x14ac:dyDescent="0.25">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v>2007936</v>
      </c>
      <c r="DH124" s="751"/>
      <c r="DI124" s="751"/>
      <c r="DJ124" s="751"/>
      <c r="DK124" s="752"/>
      <c r="DL124" s="753">
        <v>2165231</v>
      </c>
      <c r="DM124" s="751"/>
      <c r="DN124" s="751"/>
      <c r="DO124" s="751"/>
      <c r="DP124" s="752"/>
      <c r="DQ124" s="753">
        <v>17633</v>
      </c>
      <c r="DR124" s="751"/>
      <c r="DS124" s="751"/>
      <c r="DT124" s="751"/>
      <c r="DU124" s="752"/>
      <c r="DV124" s="835">
        <v>0.2</v>
      </c>
      <c r="DW124" s="836"/>
      <c r="DX124" s="836"/>
      <c r="DY124" s="836"/>
      <c r="DZ124" s="837"/>
    </row>
    <row r="125" spans="1:130" s="212" customFormat="1" ht="26.25" customHeight="1" x14ac:dyDescent="0.2">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22258</v>
      </c>
      <c r="AB126" s="767"/>
      <c r="AC126" s="767"/>
      <c r="AD126" s="767"/>
      <c r="AE126" s="768"/>
      <c r="AF126" s="769">
        <v>22258</v>
      </c>
      <c r="AG126" s="767"/>
      <c r="AH126" s="767"/>
      <c r="AI126" s="767"/>
      <c r="AJ126" s="768"/>
      <c r="AK126" s="769">
        <v>22258</v>
      </c>
      <c r="AL126" s="767"/>
      <c r="AM126" s="767"/>
      <c r="AN126" s="767"/>
      <c r="AO126" s="768"/>
      <c r="AP126" s="811">
        <v>0.2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138386</v>
      </c>
      <c r="AB128" s="788"/>
      <c r="AC128" s="788"/>
      <c r="AD128" s="788"/>
      <c r="AE128" s="789"/>
      <c r="AF128" s="790">
        <v>83107</v>
      </c>
      <c r="AG128" s="788"/>
      <c r="AH128" s="788"/>
      <c r="AI128" s="788"/>
      <c r="AJ128" s="789"/>
      <c r="AK128" s="790">
        <v>73636</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12.94</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v>6984</v>
      </c>
      <c r="DH128" s="778"/>
      <c r="DI128" s="778"/>
      <c r="DJ128" s="778"/>
      <c r="DK128" s="778"/>
      <c r="DL128" s="778">
        <v>5555</v>
      </c>
      <c r="DM128" s="778"/>
      <c r="DN128" s="778"/>
      <c r="DO128" s="778"/>
      <c r="DP128" s="778"/>
      <c r="DQ128" s="778">
        <v>45597</v>
      </c>
      <c r="DR128" s="778"/>
      <c r="DS128" s="778"/>
      <c r="DT128" s="778"/>
      <c r="DU128" s="778"/>
      <c r="DV128" s="779">
        <v>0.4</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12875979</v>
      </c>
      <c r="AB129" s="767"/>
      <c r="AC129" s="767"/>
      <c r="AD129" s="767"/>
      <c r="AE129" s="768"/>
      <c r="AF129" s="769">
        <v>12839644</v>
      </c>
      <c r="AG129" s="767"/>
      <c r="AH129" s="767"/>
      <c r="AI129" s="767"/>
      <c r="AJ129" s="768"/>
      <c r="AK129" s="769">
        <v>13056588</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17.940000000000001</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2379298</v>
      </c>
      <c r="AB130" s="767"/>
      <c r="AC130" s="767"/>
      <c r="AD130" s="767"/>
      <c r="AE130" s="768"/>
      <c r="AF130" s="769">
        <v>2313264</v>
      </c>
      <c r="AG130" s="767"/>
      <c r="AH130" s="767"/>
      <c r="AI130" s="767"/>
      <c r="AJ130" s="768"/>
      <c r="AK130" s="769">
        <v>2215165</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7.1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10496681</v>
      </c>
      <c r="AB131" s="751"/>
      <c r="AC131" s="751"/>
      <c r="AD131" s="751"/>
      <c r="AE131" s="752"/>
      <c r="AF131" s="753">
        <v>10526380</v>
      </c>
      <c r="AG131" s="751"/>
      <c r="AH131" s="751"/>
      <c r="AI131" s="751"/>
      <c r="AJ131" s="752"/>
      <c r="AK131" s="753">
        <v>10841423</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7.5549880959999998</v>
      </c>
      <c r="AB132" s="732"/>
      <c r="AC132" s="732"/>
      <c r="AD132" s="732"/>
      <c r="AE132" s="733"/>
      <c r="AF132" s="734">
        <v>7.2507357710000004</v>
      </c>
      <c r="AG132" s="732"/>
      <c r="AH132" s="732"/>
      <c r="AI132" s="732"/>
      <c r="AJ132" s="733"/>
      <c r="AK132" s="734">
        <v>6.736062231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7.3</v>
      </c>
      <c r="AB133" s="711"/>
      <c r="AC133" s="711"/>
      <c r="AD133" s="711"/>
      <c r="AE133" s="712"/>
      <c r="AF133" s="710">
        <v>7.3</v>
      </c>
      <c r="AG133" s="711"/>
      <c r="AH133" s="711"/>
      <c r="AI133" s="711"/>
      <c r="AJ133" s="712"/>
      <c r="AK133" s="710">
        <v>7.1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5pWTig58Q17B2OcpUtE4maI28DSiwEqtlfBRntdQwqVYh+R9hSsvpEXhLniXSnG5QoPU3A9xZwFonZFLXCmThw==" saltValue="koPwnAXzDIsXOMAIId41q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Y0htiyk7dZpY2QbG0f3u0GXxOhayPuzkHHq+lppukmQhS554jKEzjRN77/zE93QtoxmYU7MNPfiO+XOmupHu0A==" saltValue="qvvl0CdJccoODB7TE5KJk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2/03Wg0VlP//7gBg2X7PUIyb4I5s8pdY46bQu0SI70erNnbeVtpnX3fEyYX3e9Y0RyASWcEAkcnqdS5rfVDdNQ==" saltValue="bkFglj4rPRc7Pp87+e05B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5" t="s">
        <v>480</v>
      </c>
      <c r="AP7" s="253"/>
      <c r="AQ7" s="254" t="s">
        <v>481</v>
      </c>
      <c r="AR7" s="255"/>
    </row>
    <row r="8" spans="1:46" ht="13" x14ac:dyDescent="0.2">
      <c r="A8" s="247"/>
      <c r="AK8" s="256"/>
      <c r="AL8" s="257"/>
      <c r="AM8" s="257"/>
      <c r="AN8" s="258"/>
      <c r="AO8" s="1106"/>
      <c r="AP8" s="259" t="s">
        <v>482</v>
      </c>
      <c r="AQ8" s="260" t="s">
        <v>483</v>
      </c>
      <c r="AR8" s="261" t="s">
        <v>484</v>
      </c>
    </row>
    <row r="9" spans="1:46" ht="13" x14ac:dyDescent="0.2">
      <c r="A9" s="247"/>
      <c r="AK9" s="1117" t="s">
        <v>485</v>
      </c>
      <c r="AL9" s="1118"/>
      <c r="AM9" s="1118"/>
      <c r="AN9" s="1119"/>
      <c r="AO9" s="262">
        <v>4115302</v>
      </c>
      <c r="AP9" s="262">
        <v>132350</v>
      </c>
      <c r="AQ9" s="263">
        <v>117270</v>
      </c>
      <c r="AR9" s="264">
        <v>12.9</v>
      </c>
    </row>
    <row r="10" spans="1:46" ht="13.5" customHeight="1" x14ac:dyDescent="0.2">
      <c r="A10" s="247"/>
      <c r="AK10" s="1117" t="s">
        <v>486</v>
      </c>
      <c r="AL10" s="1118"/>
      <c r="AM10" s="1118"/>
      <c r="AN10" s="1119"/>
      <c r="AO10" s="265">
        <v>28641</v>
      </c>
      <c r="AP10" s="265">
        <v>921</v>
      </c>
      <c r="AQ10" s="266">
        <v>10490</v>
      </c>
      <c r="AR10" s="267">
        <v>-91.2</v>
      </c>
    </row>
    <row r="11" spans="1:46" ht="13.5" customHeight="1" x14ac:dyDescent="0.2">
      <c r="A11" s="247"/>
      <c r="AK11" s="1117" t="s">
        <v>487</v>
      </c>
      <c r="AL11" s="1118"/>
      <c r="AM11" s="1118"/>
      <c r="AN11" s="1119"/>
      <c r="AO11" s="265" t="s">
        <v>488</v>
      </c>
      <c r="AP11" s="265" t="s">
        <v>488</v>
      </c>
      <c r="AQ11" s="266">
        <v>1802</v>
      </c>
      <c r="AR11" s="267" t="s">
        <v>488</v>
      </c>
    </row>
    <row r="12" spans="1:46" ht="13.5" customHeight="1" x14ac:dyDescent="0.2">
      <c r="A12" s="247"/>
      <c r="AK12" s="1117" t="s">
        <v>489</v>
      </c>
      <c r="AL12" s="1118"/>
      <c r="AM12" s="1118"/>
      <c r="AN12" s="1119"/>
      <c r="AO12" s="265" t="s">
        <v>488</v>
      </c>
      <c r="AP12" s="265" t="s">
        <v>488</v>
      </c>
      <c r="AQ12" s="266">
        <v>3</v>
      </c>
      <c r="AR12" s="267" t="s">
        <v>488</v>
      </c>
    </row>
    <row r="13" spans="1:46" ht="13.5" customHeight="1" x14ac:dyDescent="0.2">
      <c r="A13" s="247"/>
      <c r="AK13" s="1117" t="s">
        <v>490</v>
      </c>
      <c r="AL13" s="1118"/>
      <c r="AM13" s="1118"/>
      <c r="AN13" s="1119"/>
      <c r="AO13" s="265">
        <v>213945</v>
      </c>
      <c r="AP13" s="265">
        <v>6881</v>
      </c>
      <c r="AQ13" s="266">
        <v>4482</v>
      </c>
      <c r="AR13" s="267">
        <v>53.5</v>
      </c>
    </row>
    <row r="14" spans="1:46" ht="13.5" customHeight="1" x14ac:dyDescent="0.2">
      <c r="A14" s="247"/>
      <c r="AK14" s="1117" t="s">
        <v>491</v>
      </c>
      <c r="AL14" s="1118"/>
      <c r="AM14" s="1118"/>
      <c r="AN14" s="1119"/>
      <c r="AO14" s="265">
        <v>191729</v>
      </c>
      <c r="AP14" s="265">
        <v>6166</v>
      </c>
      <c r="AQ14" s="266">
        <v>2749</v>
      </c>
      <c r="AR14" s="267">
        <v>124.3</v>
      </c>
    </row>
    <row r="15" spans="1:46" ht="13.5" customHeight="1" x14ac:dyDescent="0.2">
      <c r="A15" s="247"/>
      <c r="AK15" s="1120" t="s">
        <v>492</v>
      </c>
      <c r="AL15" s="1121"/>
      <c r="AM15" s="1121"/>
      <c r="AN15" s="1122"/>
      <c r="AO15" s="265">
        <v>-342315</v>
      </c>
      <c r="AP15" s="265">
        <v>-11009</v>
      </c>
      <c r="AQ15" s="266">
        <v>-7399</v>
      </c>
      <c r="AR15" s="267">
        <v>48.8</v>
      </c>
    </row>
    <row r="16" spans="1:46" ht="13" x14ac:dyDescent="0.2">
      <c r="A16" s="247"/>
      <c r="AK16" s="1120" t="s">
        <v>176</v>
      </c>
      <c r="AL16" s="1121"/>
      <c r="AM16" s="1121"/>
      <c r="AN16" s="1122"/>
      <c r="AO16" s="265">
        <v>4207302</v>
      </c>
      <c r="AP16" s="265">
        <v>135309</v>
      </c>
      <c r="AQ16" s="266">
        <v>129397</v>
      </c>
      <c r="AR16" s="267">
        <v>4.5999999999999996</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23" t="s">
        <v>497</v>
      </c>
      <c r="AL21" s="1124"/>
      <c r="AM21" s="1124"/>
      <c r="AN21" s="1125"/>
      <c r="AO21" s="277">
        <v>13.89</v>
      </c>
      <c r="AP21" s="278">
        <v>11.07</v>
      </c>
      <c r="AQ21" s="279">
        <v>2.82</v>
      </c>
      <c r="AS21" s="280"/>
      <c r="AT21" s="276"/>
    </row>
    <row r="22" spans="1:46" s="248" customFormat="1" ht="13" x14ac:dyDescent="0.2">
      <c r="A22" s="276"/>
      <c r="AK22" s="1123" t="s">
        <v>498</v>
      </c>
      <c r="AL22" s="1124"/>
      <c r="AM22" s="1124"/>
      <c r="AN22" s="1125"/>
      <c r="AO22" s="281">
        <v>95.8</v>
      </c>
      <c r="AP22" s="282">
        <v>97.2</v>
      </c>
      <c r="AQ22" s="283">
        <v>-1.4</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5" t="s">
        <v>480</v>
      </c>
      <c r="AP30" s="253"/>
      <c r="AQ30" s="254" t="s">
        <v>481</v>
      </c>
      <c r="AR30" s="255"/>
    </row>
    <row r="31" spans="1:46" ht="13" x14ac:dyDescent="0.2">
      <c r="A31" s="247"/>
      <c r="AK31" s="256"/>
      <c r="AL31" s="257"/>
      <c r="AM31" s="257"/>
      <c r="AN31" s="258"/>
      <c r="AO31" s="1106"/>
      <c r="AP31" s="259" t="s">
        <v>482</v>
      </c>
      <c r="AQ31" s="260" t="s">
        <v>483</v>
      </c>
      <c r="AR31" s="261" t="s">
        <v>484</v>
      </c>
    </row>
    <row r="32" spans="1:46" ht="27" customHeight="1" x14ac:dyDescent="0.2">
      <c r="A32" s="247"/>
      <c r="AK32" s="1107" t="s">
        <v>502</v>
      </c>
      <c r="AL32" s="1108"/>
      <c r="AM32" s="1108"/>
      <c r="AN32" s="1109"/>
      <c r="AO32" s="291">
        <v>2802126</v>
      </c>
      <c r="AP32" s="291">
        <v>90118</v>
      </c>
      <c r="AQ32" s="292">
        <v>74841</v>
      </c>
      <c r="AR32" s="293">
        <v>20.399999999999999</v>
      </c>
    </row>
    <row r="33" spans="1:46" ht="13.5" customHeight="1" x14ac:dyDescent="0.2">
      <c r="A33" s="247"/>
      <c r="AK33" s="1107" t="s">
        <v>503</v>
      </c>
      <c r="AL33" s="1108"/>
      <c r="AM33" s="1108"/>
      <c r="AN33" s="1109"/>
      <c r="AO33" s="291" t="s">
        <v>488</v>
      </c>
      <c r="AP33" s="291" t="s">
        <v>488</v>
      </c>
      <c r="AQ33" s="292" t="s">
        <v>488</v>
      </c>
      <c r="AR33" s="293" t="s">
        <v>488</v>
      </c>
    </row>
    <row r="34" spans="1:46" ht="27" customHeight="1" x14ac:dyDescent="0.2">
      <c r="A34" s="247"/>
      <c r="AK34" s="1107" t="s">
        <v>504</v>
      </c>
      <c r="AL34" s="1108"/>
      <c r="AM34" s="1108"/>
      <c r="AN34" s="1109"/>
      <c r="AO34" s="291" t="s">
        <v>488</v>
      </c>
      <c r="AP34" s="291" t="s">
        <v>488</v>
      </c>
      <c r="AQ34" s="292">
        <v>1</v>
      </c>
      <c r="AR34" s="293" t="s">
        <v>488</v>
      </c>
    </row>
    <row r="35" spans="1:46" ht="27" customHeight="1" x14ac:dyDescent="0.2">
      <c r="A35" s="247"/>
      <c r="AK35" s="1107" t="s">
        <v>505</v>
      </c>
      <c r="AL35" s="1108"/>
      <c r="AM35" s="1108"/>
      <c r="AN35" s="1109"/>
      <c r="AO35" s="291">
        <v>194702</v>
      </c>
      <c r="AP35" s="291">
        <v>6262</v>
      </c>
      <c r="AQ35" s="292">
        <v>16683</v>
      </c>
      <c r="AR35" s="293">
        <v>-62.5</v>
      </c>
    </row>
    <row r="36" spans="1:46" ht="27" customHeight="1" x14ac:dyDescent="0.2">
      <c r="A36" s="247"/>
      <c r="AK36" s="1107" t="s">
        <v>506</v>
      </c>
      <c r="AL36" s="1108"/>
      <c r="AM36" s="1108"/>
      <c r="AN36" s="1109"/>
      <c r="AO36" s="291" t="s">
        <v>488</v>
      </c>
      <c r="AP36" s="291" t="s">
        <v>488</v>
      </c>
      <c r="AQ36" s="292">
        <v>2411</v>
      </c>
      <c r="AR36" s="293" t="s">
        <v>488</v>
      </c>
    </row>
    <row r="37" spans="1:46" ht="13.5" customHeight="1" x14ac:dyDescent="0.2">
      <c r="A37" s="247"/>
      <c r="AK37" s="1107" t="s">
        <v>507</v>
      </c>
      <c r="AL37" s="1108"/>
      <c r="AM37" s="1108"/>
      <c r="AN37" s="1109"/>
      <c r="AO37" s="291">
        <v>22258</v>
      </c>
      <c r="AP37" s="291">
        <v>716</v>
      </c>
      <c r="AQ37" s="292">
        <v>548</v>
      </c>
      <c r="AR37" s="293">
        <v>30.7</v>
      </c>
    </row>
    <row r="38" spans="1:46" ht="27" customHeight="1" x14ac:dyDescent="0.2">
      <c r="A38" s="247"/>
      <c r="AK38" s="1110" t="s">
        <v>508</v>
      </c>
      <c r="AL38" s="1111"/>
      <c r="AM38" s="1111"/>
      <c r="AN38" s="1112"/>
      <c r="AO38" s="294" t="s">
        <v>488</v>
      </c>
      <c r="AP38" s="294" t="s">
        <v>488</v>
      </c>
      <c r="AQ38" s="295">
        <v>7</v>
      </c>
      <c r="AR38" s="283" t="s">
        <v>488</v>
      </c>
      <c r="AS38" s="290"/>
    </row>
    <row r="39" spans="1:46" ht="13" x14ac:dyDescent="0.2">
      <c r="A39" s="247"/>
      <c r="AK39" s="1110" t="s">
        <v>509</v>
      </c>
      <c r="AL39" s="1111"/>
      <c r="AM39" s="1111"/>
      <c r="AN39" s="1112"/>
      <c r="AO39" s="291">
        <v>-73636</v>
      </c>
      <c r="AP39" s="291">
        <v>-2368</v>
      </c>
      <c r="AQ39" s="292">
        <v>-3756</v>
      </c>
      <c r="AR39" s="293">
        <v>-37</v>
      </c>
      <c r="AS39" s="290"/>
    </row>
    <row r="40" spans="1:46" ht="27" customHeight="1" x14ac:dyDescent="0.2">
      <c r="A40" s="247"/>
      <c r="AK40" s="1107" t="s">
        <v>510</v>
      </c>
      <c r="AL40" s="1108"/>
      <c r="AM40" s="1108"/>
      <c r="AN40" s="1109"/>
      <c r="AO40" s="291">
        <v>-2215165</v>
      </c>
      <c r="AP40" s="291">
        <v>-71241</v>
      </c>
      <c r="AQ40" s="292">
        <v>-63247</v>
      </c>
      <c r="AR40" s="293">
        <v>12.6</v>
      </c>
      <c r="AS40" s="290"/>
    </row>
    <row r="41" spans="1:46" ht="13" x14ac:dyDescent="0.2">
      <c r="A41" s="247"/>
      <c r="AK41" s="1113" t="s">
        <v>286</v>
      </c>
      <c r="AL41" s="1114"/>
      <c r="AM41" s="1114"/>
      <c r="AN41" s="1115"/>
      <c r="AO41" s="291">
        <v>730285</v>
      </c>
      <c r="AP41" s="291">
        <v>23486</v>
      </c>
      <c r="AQ41" s="292">
        <v>27488</v>
      </c>
      <c r="AR41" s="293">
        <v>-14.6</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00" t="s">
        <v>480</v>
      </c>
      <c r="AN49" s="1102" t="s">
        <v>513</v>
      </c>
      <c r="AO49" s="1103"/>
      <c r="AP49" s="1103"/>
      <c r="AQ49" s="1103"/>
      <c r="AR49" s="1104"/>
    </row>
    <row r="50" spans="1:44" ht="13" x14ac:dyDescent="0.2">
      <c r="A50" s="247"/>
      <c r="AK50" s="305"/>
      <c r="AL50" s="306"/>
      <c r="AM50" s="1101"/>
      <c r="AN50" s="307" t="s">
        <v>514</v>
      </c>
      <c r="AO50" s="308" t="s">
        <v>515</v>
      </c>
      <c r="AP50" s="309" t="s">
        <v>516</v>
      </c>
      <c r="AQ50" s="310" t="s">
        <v>517</v>
      </c>
      <c r="AR50" s="311" t="s">
        <v>518</v>
      </c>
    </row>
    <row r="51" spans="1:44" ht="13" x14ac:dyDescent="0.2">
      <c r="A51" s="247"/>
      <c r="AK51" s="303" t="s">
        <v>519</v>
      </c>
      <c r="AL51" s="304"/>
      <c r="AM51" s="312">
        <v>4410000</v>
      </c>
      <c r="AN51" s="313">
        <v>132174</v>
      </c>
      <c r="AO51" s="314">
        <v>11.9</v>
      </c>
      <c r="AP51" s="315">
        <v>92632</v>
      </c>
      <c r="AQ51" s="316">
        <v>-1.5</v>
      </c>
      <c r="AR51" s="317">
        <v>13.4</v>
      </c>
    </row>
    <row r="52" spans="1:44" ht="13" x14ac:dyDescent="0.2">
      <c r="A52" s="247"/>
      <c r="AK52" s="318"/>
      <c r="AL52" s="319" t="s">
        <v>520</v>
      </c>
      <c r="AM52" s="320">
        <v>2255803</v>
      </c>
      <c r="AN52" s="321">
        <v>67610</v>
      </c>
      <c r="AO52" s="322">
        <v>0.3</v>
      </c>
      <c r="AP52" s="323">
        <v>47978</v>
      </c>
      <c r="AQ52" s="324">
        <v>-2</v>
      </c>
      <c r="AR52" s="325">
        <v>2.2999999999999998</v>
      </c>
    </row>
    <row r="53" spans="1:44" ht="13" x14ac:dyDescent="0.2">
      <c r="A53" s="247"/>
      <c r="AK53" s="303" t="s">
        <v>521</v>
      </c>
      <c r="AL53" s="304"/>
      <c r="AM53" s="312">
        <v>4137966</v>
      </c>
      <c r="AN53" s="313">
        <v>125740</v>
      </c>
      <c r="AO53" s="314">
        <v>-4.9000000000000004</v>
      </c>
      <c r="AP53" s="315">
        <v>96469</v>
      </c>
      <c r="AQ53" s="316">
        <v>4.0999999999999996</v>
      </c>
      <c r="AR53" s="317">
        <v>-9</v>
      </c>
    </row>
    <row r="54" spans="1:44" ht="13" x14ac:dyDescent="0.2">
      <c r="A54" s="247"/>
      <c r="AK54" s="318"/>
      <c r="AL54" s="319" t="s">
        <v>520</v>
      </c>
      <c r="AM54" s="320">
        <v>1670364</v>
      </c>
      <c r="AN54" s="321">
        <v>50757</v>
      </c>
      <c r="AO54" s="322">
        <v>-24.9</v>
      </c>
      <c r="AP54" s="323">
        <v>49775</v>
      </c>
      <c r="AQ54" s="324">
        <v>3.7</v>
      </c>
      <c r="AR54" s="325">
        <v>-28.6</v>
      </c>
    </row>
    <row r="55" spans="1:44" ht="13" x14ac:dyDescent="0.2">
      <c r="A55" s="247"/>
      <c r="AK55" s="303" t="s">
        <v>522</v>
      </c>
      <c r="AL55" s="304"/>
      <c r="AM55" s="312">
        <v>4900675</v>
      </c>
      <c r="AN55" s="313">
        <v>151822</v>
      </c>
      <c r="AO55" s="314">
        <v>20.7</v>
      </c>
      <c r="AP55" s="315">
        <v>85743</v>
      </c>
      <c r="AQ55" s="316">
        <v>-11.1</v>
      </c>
      <c r="AR55" s="317">
        <v>31.8</v>
      </c>
    </row>
    <row r="56" spans="1:44" ht="13" x14ac:dyDescent="0.2">
      <c r="A56" s="247"/>
      <c r="AK56" s="318"/>
      <c r="AL56" s="319" t="s">
        <v>520</v>
      </c>
      <c r="AM56" s="320">
        <v>2255245</v>
      </c>
      <c r="AN56" s="321">
        <v>69867</v>
      </c>
      <c r="AO56" s="322">
        <v>37.6</v>
      </c>
      <c r="AP56" s="323">
        <v>45231</v>
      </c>
      <c r="AQ56" s="324">
        <v>-9.1</v>
      </c>
      <c r="AR56" s="325">
        <v>46.7</v>
      </c>
    </row>
    <row r="57" spans="1:44" ht="13" x14ac:dyDescent="0.2">
      <c r="A57" s="247"/>
      <c r="AK57" s="303" t="s">
        <v>523</v>
      </c>
      <c r="AL57" s="304"/>
      <c r="AM57" s="312">
        <v>6435887</v>
      </c>
      <c r="AN57" s="313">
        <v>202897</v>
      </c>
      <c r="AO57" s="314">
        <v>33.6</v>
      </c>
      <c r="AP57" s="315">
        <v>92509</v>
      </c>
      <c r="AQ57" s="316">
        <v>7.9</v>
      </c>
      <c r="AR57" s="317">
        <v>25.7</v>
      </c>
    </row>
    <row r="58" spans="1:44" ht="13" x14ac:dyDescent="0.2">
      <c r="A58" s="247"/>
      <c r="AK58" s="318"/>
      <c r="AL58" s="319" t="s">
        <v>520</v>
      </c>
      <c r="AM58" s="320">
        <v>4891233</v>
      </c>
      <c r="AN58" s="321">
        <v>154200</v>
      </c>
      <c r="AO58" s="322">
        <v>120.7</v>
      </c>
      <c r="AP58" s="323">
        <v>52274</v>
      </c>
      <c r="AQ58" s="324">
        <v>15.6</v>
      </c>
      <c r="AR58" s="325">
        <v>105.1</v>
      </c>
    </row>
    <row r="59" spans="1:44" ht="13" x14ac:dyDescent="0.2">
      <c r="A59" s="247"/>
      <c r="AK59" s="303" t="s">
        <v>524</v>
      </c>
      <c r="AL59" s="304"/>
      <c r="AM59" s="312">
        <v>3950844</v>
      </c>
      <c r="AN59" s="313">
        <v>127061</v>
      </c>
      <c r="AO59" s="314">
        <v>-37.4</v>
      </c>
      <c r="AP59" s="315">
        <v>98544</v>
      </c>
      <c r="AQ59" s="316">
        <v>6.5</v>
      </c>
      <c r="AR59" s="317">
        <v>-43.9</v>
      </c>
    </row>
    <row r="60" spans="1:44" ht="13" x14ac:dyDescent="0.2">
      <c r="A60" s="247"/>
      <c r="AK60" s="318"/>
      <c r="AL60" s="319" t="s">
        <v>520</v>
      </c>
      <c r="AM60" s="320">
        <v>2739372</v>
      </c>
      <c r="AN60" s="321">
        <v>88100</v>
      </c>
      <c r="AO60" s="322">
        <v>-42.9</v>
      </c>
      <c r="AP60" s="323">
        <v>55816</v>
      </c>
      <c r="AQ60" s="324">
        <v>6.8</v>
      </c>
      <c r="AR60" s="325">
        <v>-49.7</v>
      </c>
    </row>
    <row r="61" spans="1:44" ht="13" x14ac:dyDescent="0.2">
      <c r="A61" s="247"/>
      <c r="AK61" s="303" t="s">
        <v>525</v>
      </c>
      <c r="AL61" s="326"/>
      <c r="AM61" s="312">
        <v>4767074</v>
      </c>
      <c r="AN61" s="313">
        <v>147939</v>
      </c>
      <c r="AO61" s="314">
        <v>4.8</v>
      </c>
      <c r="AP61" s="315">
        <v>93179</v>
      </c>
      <c r="AQ61" s="327">
        <v>1.2</v>
      </c>
      <c r="AR61" s="317">
        <v>3.6</v>
      </c>
    </row>
    <row r="62" spans="1:44" ht="13" x14ac:dyDescent="0.2">
      <c r="A62" s="247"/>
      <c r="AK62" s="318"/>
      <c r="AL62" s="319" t="s">
        <v>520</v>
      </c>
      <c r="AM62" s="320">
        <v>2762403</v>
      </c>
      <c r="AN62" s="321">
        <v>86107</v>
      </c>
      <c r="AO62" s="322">
        <v>18.2</v>
      </c>
      <c r="AP62" s="323">
        <v>50215</v>
      </c>
      <c r="AQ62" s="324">
        <v>3</v>
      </c>
      <c r="AR62" s="325">
        <v>15.2</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G2svXSz3WoTaVMW/o1qDkCcVaA3sWiYQS1RPph+0C79U4ENdrKKmEofzPUvxKGvozf6FmrIa0mPy0JQdyztyKA==" saltValue="ZfCY6VMI38J5usS+zCWus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9PfxmC+PdCk6qvQQLdQBUMMt1ae8MTedI0mMTBARhEd21hhXft0slRN2I+fal9UrEQdnZPlOOSoywMQCSAiuZQ==" saltValue="R9byEYrmSI8m5E1T0RgD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PIOPuTXa+IqVlyQMqyNs5IcrEecEm0flB/KEI6V+CbCJzD/z9jrAf/BIPkWTz6ki4YwbScI26MZUZB2u/akfhQ==" saltValue="gW009Uj5g05eAM2mK0fm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13.99</v>
      </c>
      <c r="G47" s="12">
        <v>14.8</v>
      </c>
      <c r="H47" s="12">
        <v>15.12</v>
      </c>
      <c r="I47" s="12">
        <v>13.79</v>
      </c>
      <c r="J47" s="13">
        <v>16.72</v>
      </c>
    </row>
    <row r="48" spans="2:10" ht="57.75" customHeight="1" x14ac:dyDescent="0.2">
      <c r="B48" s="14"/>
      <c r="C48" s="1128" t="s">
        <v>4</v>
      </c>
      <c r="D48" s="1128"/>
      <c r="E48" s="1129"/>
      <c r="F48" s="15">
        <v>8.56</v>
      </c>
      <c r="G48" s="16">
        <v>8.6</v>
      </c>
      <c r="H48" s="16">
        <v>8.4499999999999993</v>
      </c>
      <c r="I48" s="16">
        <v>8.74</v>
      </c>
      <c r="J48" s="17">
        <v>9.9700000000000006</v>
      </c>
    </row>
    <row r="49" spans="2:10" ht="57.75" customHeight="1" thickBot="1" x14ac:dyDescent="0.25">
      <c r="B49" s="18"/>
      <c r="C49" s="1130" t="s">
        <v>5</v>
      </c>
      <c r="D49" s="1130"/>
      <c r="E49" s="1131"/>
      <c r="F49" s="19">
        <v>5.7</v>
      </c>
      <c r="G49" s="20">
        <v>4.12</v>
      </c>
      <c r="H49" s="20">
        <v>2.64</v>
      </c>
      <c r="I49" s="20" t="s">
        <v>532</v>
      </c>
      <c r="J49" s="21">
        <v>5.01</v>
      </c>
    </row>
    <row r="50" spans="2:10" ht="13" x14ac:dyDescent="0.2"/>
  </sheetData>
  <sheetProtection algorithmName="SHA-512" hashValue="c4341bo+b2+2901ZJFcoHhcyuKuCPkXitnWC5/zQuPEIAJdmnzbsyL/O7PQ+8D2UkFMaFm9M0PxY0edemNyW9w==" saltValue="PsvwqRdJifRXIa8iOGvB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西川 隆太</cp:lastModifiedBy>
  <cp:lastPrinted>2026-03-03T23:39:41Z</cp:lastPrinted>
  <dcterms:created xsi:type="dcterms:W3CDTF">2026-02-23T09:55:47Z</dcterms:created>
  <dcterms:modified xsi:type="dcterms:W3CDTF">2026-03-17T01:33:10Z</dcterms:modified>
  <cp:category/>
</cp:coreProperties>
</file>